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carlozo\Documents\Graduate_Research\Atom_Typing\"/>
    </mc:Choice>
  </mc:AlternateContent>
  <xr:revisionPtr revIDLastSave="0" documentId="8_{775AEDC6-7E12-4DD6-BB22-63A6A561CF20}" xr6:coauthVersionLast="47" xr6:coauthVersionMax="47" xr10:uidLastSave="{00000000-0000-0000-0000-000000000000}"/>
  <bookViews>
    <workbookView xWindow="28702" yWindow="1927" windowWidth="28995" windowHeight="15675" xr2:uid="{1E973F20-D9BA-4A0D-895B-8F28BB80EC44}"/>
  </bookViews>
  <sheets>
    <sheet name="AT4" sheetId="4" r:id="rId1"/>
    <sheet name="AT6b" sheetId="1" r:id="rId2"/>
    <sheet name="AT6a" sheetId="2" r:id="rId3"/>
    <sheet name="AT8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3" l="1" a="1"/>
  <c r="S2" i="3" s="1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21" i="3"/>
  <c r="R22" i="3"/>
  <c r="R23" i="3"/>
  <c r="R24" i="3"/>
  <c r="R25" i="3"/>
  <c r="R26" i="3"/>
  <c r="R27" i="3"/>
  <c r="R28" i="3"/>
  <c r="R29" i="3"/>
  <c r="R30" i="3"/>
  <c r="R31" i="3"/>
  <c r="R32" i="3"/>
  <c r="R33" i="3"/>
  <c r="R34" i="3"/>
  <c r="R35" i="3"/>
  <c r="R36" i="3"/>
  <c r="R21" i="3"/>
  <c r="N21" i="3"/>
  <c r="O21" i="3"/>
  <c r="P21" i="3"/>
  <c r="Q21" i="3"/>
  <c r="N22" i="3"/>
  <c r="O22" i="3"/>
  <c r="P22" i="3"/>
  <c r="Q22" i="3"/>
  <c r="N23" i="3"/>
  <c r="O23" i="3"/>
  <c r="P23" i="3"/>
  <c r="Q23" i="3"/>
  <c r="N24" i="3"/>
  <c r="O24" i="3"/>
  <c r="P24" i="3"/>
  <c r="Q24" i="3"/>
  <c r="N25" i="3"/>
  <c r="O25" i="3"/>
  <c r="P25" i="3"/>
  <c r="Q25" i="3"/>
  <c r="N26" i="3"/>
  <c r="O26" i="3"/>
  <c r="P26" i="3"/>
  <c r="Q26" i="3"/>
  <c r="N27" i="3"/>
  <c r="O27" i="3"/>
  <c r="P27" i="3"/>
  <c r="Q27" i="3"/>
  <c r="N28" i="3"/>
  <c r="O28" i="3"/>
  <c r="P28" i="3"/>
  <c r="Q28" i="3"/>
  <c r="N29" i="3"/>
  <c r="O29" i="3"/>
  <c r="P29" i="3"/>
  <c r="Q29" i="3"/>
  <c r="N30" i="3"/>
  <c r="O30" i="3"/>
  <c r="P30" i="3"/>
  <c r="Q30" i="3"/>
  <c r="N31" i="3"/>
  <c r="O31" i="3"/>
  <c r="P31" i="3"/>
  <c r="Q31" i="3"/>
  <c r="N32" i="3"/>
  <c r="O32" i="3"/>
  <c r="P32" i="3"/>
  <c r="Q32" i="3"/>
  <c r="N33" i="3"/>
  <c r="O33" i="3"/>
  <c r="P33" i="3"/>
  <c r="Q33" i="3"/>
  <c r="N34" i="3"/>
  <c r="O34" i="3"/>
  <c r="P34" i="3"/>
  <c r="Q34" i="3"/>
  <c r="N35" i="3"/>
  <c r="O35" i="3"/>
  <c r="P35" i="3"/>
  <c r="Q35" i="3"/>
  <c r="N36" i="3"/>
  <c r="O36" i="3"/>
  <c r="P36" i="3"/>
  <c r="Q36" i="3"/>
  <c r="C21" i="3"/>
  <c r="D21" i="3"/>
  <c r="E21" i="3"/>
  <c r="F21" i="3"/>
  <c r="G21" i="3"/>
  <c r="H21" i="3"/>
  <c r="I21" i="3"/>
  <c r="J21" i="3"/>
  <c r="K21" i="3"/>
  <c r="L21" i="3"/>
  <c r="M21" i="3"/>
  <c r="C22" i="3"/>
  <c r="D22" i="3"/>
  <c r="E22" i="3"/>
  <c r="F22" i="3"/>
  <c r="G22" i="3"/>
  <c r="H22" i="3"/>
  <c r="I22" i="3"/>
  <c r="J22" i="3"/>
  <c r="K22" i="3"/>
  <c r="L22" i="3"/>
  <c r="M22" i="3"/>
  <c r="C23" i="3"/>
  <c r="D23" i="3"/>
  <c r="E23" i="3"/>
  <c r="F23" i="3"/>
  <c r="G23" i="3"/>
  <c r="H23" i="3"/>
  <c r="I23" i="3"/>
  <c r="J23" i="3"/>
  <c r="K23" i="3"/>
  <c r="L23" i="3"/>
  <c r="M23" i="3"/>
  <c r="C24" i="3"/>
  <c r="D24" i="3"/>
  <c r="E24" i="3"/>
  <c r="F24" i="3"/>
  <c r="G24" i="3"/>
  <c r="H24" i="3"/>
  <c r="I24" i="3"/>
  <c r="J24" i="3"/>
  <c r="K24" i="3"/>
  <c r="L24" i="3"/>
  <c r="M24" i="3"/>
  <c r="C25" i="3"/>
  <c r="D25" i="3"/>
  <c r="E25" i="3"/>
  <c r="F25" i="3"/>
  <c r="G25" i="3"/>
  <c r="H25" i="3"/>
  <c r="I25" i="3"/>
  <c r="J25" i="3"/>
  <c r="K25" i="3"/>
  <c r="L25" i="3"/>
  <c r="M25" i="3"/>
  <c r="C26" i="3"/>
  <c r="D26" i="3"/>
  <c r="E26" i="3"/>
  <c r="F26" i="3"/>
  <c r="G26" i="3"/>
  <c r="H26" i="3"/>
  <c r="I26" i="3"/>
  <c r="J26" i="3"/>
  <c r="K26" i="3"/>
  <c r="L26" i="3"/>
  <c r="M26" i="3"/>
  <c r="C27" i="3"/>
  <c r="D27" i="3"/>
  <c r="E27" i="3"/>
  <c r="F27" i="3"/>
  <c r="G27" i="3"/>
  <c r="H27" i="3"/>
  <c r="I27" i="3"/>
  <c r="J27" i="3"/>
  <c r="K27" i="3"/>
  <c r="L27" i="3"/>
  <c r="M27" i="3"/>
  <c r="C28" i="3"/>
  <c r="D28" i="3"/>
  <c r="E28" i="3"/>
  <c r="F28" i="3"/>
  <c r="G28" i="3"/>
  <c r="H28" i="3"/>
  <c r="I28" i="3"/>
  <c r="J28" i="3"/>
  <c r="K28" i="3"/>
  <c r="L28" i="3"/>
  <c r="M28" i="3"/>
  <c r="C29" i="3"/>
  <c r="D29" i="3"/>
  <c r="E29" i="3"/>
  <c r="F29" i="3"/>
  <c r="G29" i="3"/>
  <c r="H29" i="3"/>
  <c r="I29" i="3"/>
  <c r="J29" i="3"/>
  <c r="K29" i="3"/>
  <c r="L29" i="3"/>
  <c r="M29" i="3"/>
  <c r="C30" i="3"/>
  <c r="D30" i="3"/>
  <c r="E30" i="3"/>
  <c r="F30" i="3"/>
  <c r="G30" i="3"/>
  <c r="H30" i="3"/>
  <c r="I30" i="3"/>
  <c r="J30" i="3"/>
  <c r="K30" i="3"/>
  <c r="L30" i="3"/>
  <c r="M30" i="3"/>
  <c r="C31" i="3"/>
  <c r="D31" i="3"/>
  <c r="E31" i="3"/>
  <c r="F31" i="3"/>
  <c r="G31" i="3"/>
  <c r="H31" i="3"/>
  <c r="I31" i="3"/>
  <c r="J31" i="3"/>
  <c r="K31" i="3"/>
  <c r="L31" i="3"/>
  <c r="M31" i="3"/>
  <c r="C32" i="3"/>
  <c r="D32" i="3"/>
  <c r="E32" i="3"/>
  <c r="F32" i="3"/>
  <c r="G32" i="3"/>
  <c r="H32" i="3"/>
  <c r="I32" i="3"/>
  <c r="J32" i="3"/>
  <c r="K32" i="3"/>
  <c r="L32" i="3"/>
  <c r="M32" i="3"/>
  <c r="C33" i="3"/>
  <c r="D33" i="3"/>
  <c r="E33" i="3"/>
  <c r="F33" i="3"/>
  <c r="G33" i="3"/>
  <c r="H33" i="3"/>
  <c r="I33" i="3"/>
  <c r="J33" i="3"/>
  <c r="K33" i="3"/>
  <c r="L33" i="3"/>
  <c r="M33" i="3"/>
  <c r="C34" i="3"/>
  <c r="D34" i="3"/>
  <c r="E34" i="3"/>
  <c r="F34" i="3"/>
  <c r="G34" i="3"/>
  <c r="H34" i="3"/>
  <c r="I34" i="3"/>
  <c r="J34" i="3"/>
  <c r="K34" i="3"/>
  <c r="L34" i="3"/>
  <c r="M34" i="3"/>
  <c r="C35" i="3"/>
  <c r="D35" i="3"/>
  <c r="E35" i="3"/>
  <c r="F35" i="3"/>
  <c r="G35" i="3"/>
  <c r="H35" i="3"/>
  <c r="I35" i="3"/>
  <c r="J35" i="3"/>
  <c r="K35" i="3"/>
  <c r="L35" i="3"/>
  <c r="M35" i="3"/>
  <c r="C36" i="3"/>
  <c r="D36" i="3"/>
  <c r="E36" i="3"/>
  <c r="F36" i="3"/>
  <c r="G36" i="3"/>
  <c r="H36" i="3"/>
  <c r="I36" i="3"/>
  <c r="J36" i="3"/>
  <c r="K36" i="3"/>
  <c r="L36" i="3"/>
  <c r="M36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21" i="3"/>
  <c r="T21" i="3" s="1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21" i="3"/>
  <c r="B27" i="2"/>
  <c r="B16" i="2"/>
  <c r="M27" i="2"/>
  <c r="L27" i="2"/>
  <c r="K27" i="2"/>
  <c r="J27" i="2"/>
  <c r="O27" i="2" s="1"/>
  <c r="I27" i="2"/>
  <c r="H27" i="2"/>
  <c r="G27" i="2"/>
  <c r="F27" i="2"/>
  <c r="E27" i="2"/>
  <c r="D27" i="2"/>
  <c r="C27" i="2"/>
  <c r="N27" i="2"/>
  <c r="A27" i="2"/>
  <c r="P27" i="2" s="1"/>
  <c r="M26" i="2"/>
  <c r="L26" i="2"/>
  <c r="K26" i="2"/>
  <c r="J26" i="2"/>
  <c r="O26" i="2" s="1"/>
  <c r="I26" i="2"/>
  <c r="H26" i="2"/>
  <c r="G26" i="2"/>
  <c r="F26" i="2"/>
  <c r="E26" i="2"/>
  <c r="D26" i="2"/>
  <c r="C26" i="2"/>
  <c r="N26" i="2" s="1"/>
  <c r="B26" i="2"/>
  <c r="A26" i="2"/>
  <c r="P26" i="2" s="1"/>
  <c r="M25" i="2"/>
  <c r="L25" i="2"/>
  <c r="K25" i="2"/>
  <c r="J25" i="2"/>
  <c r="O25" i="2" s="1"/>
  <c r="I25" i="2"/>
  <c r="H25" i="2"/>
  <c r="G25" i="2"/>
  <c r="F25" i="2"/>
  <c r="E25" i="2"/>
  <c r="D25" i="2"/>
  <c r="C25" i="2"/>
  <c r="N25" i="2" s="1"/>
  <c r="B25" i="2"/>
  <c r="A25" i="2"/>
  <c r="P25" i="2" s="1"/>
  <c r="M24" i="2"/>
  <c r="L24" i="2"/>
  <c r="K24" i="2"/>
  <c r="J24" i="2"/>
  <c r="O24" i="2" s="1"/>
  <c r="I24" i="2"/>
  <c r="H24" i="2"/>
  <c r="G24" i="2"/>
  <c r="F24" i="2"/>
  <c r="E24" i="2"/>
  <c r="D24" i="2"/>
  <c r="C24" i="2"/>
  <c r="N24" i="2" s="1"/>
  <c r="B24" i="2"/>
  <c r="A24" i="2"/>
  <c r="P24" i="2" s="1"/>
  <c r="M23" i="2"/>
  <c r="L23" i="2"/>
  <c r="K23" i="2"/>
  <c r="J23" i="2"/>
  <c r="O23" i="2" s="1"/>
  <c r="I23" i="2"/>
  <c r="H23" i="2"/>
  <c r="G23" i="2"/>
  <c r="F23" i="2"/>
  <c r="E23" i="2"/>
  <c r="D23" i="2"/>
  <c r="C23" i="2"/>
  <c r="N23" i="2" s="1"/>
  <c r="B23" i="2"/>
  <c r="A23" i="2"/>
  <c r="P23" i="2" s="1"/>
  <c r="M22" i="2"/>
  <c r="L22" i="2"/>
  <c r="K22" i="2"/>
  <c r="J22" i="2"/>
  <c r="O22" i="2" s="1"/>
  <c r="I22" i="2"/>
  <c r="H22" i="2"/>
  <c r="G22" i="2"/>
  <c r="F22" i="2"/>
  <c r="E22" i="2"/>
  <c r="D22" i="2"/>
  <c r="C22" i="2"/>
  <c r="N22" i="2" s="1"/>
  <c r="B22" i="2"/>
  <c r="A22" i="2"/>
  <c r="P22" i="2" s="1"/>
  <c r="M21" i="2"/>
  <c r="L21" i="2"/>
  <c r="K21" i="2"/>
  <c r="J21" i="2"/>
  <c r="O21" i="2" s="1"/>
  <c r="I21" i="2"/>
  <c r="H21" i="2"/>
  <c r="G21" i="2"/>
  <c r="F21" i="2"/>
  <c r="E21" i="2"/>
  <c r="D21" i="2"/>
  <c r="C21" i="2"/>
  <c r="N21" i="2" s="1"/>
  <c r="B21" i="2"/>
  <c r="A21" i="2"/>
  <c r="P21" i="2" s="1"/>
  <c r="M20" i="2"/>
  <c r="L20" i="2"/>
  <c r="K20" i="2"/>
  <c r="J20" i="2"/>
  <c r="O20" i="2" s="1"/>
  <c r="I20" i="2"/>
  <c r="H20" i="2"/>
  <c r="G20" i="2"/>
  <c r="F20" i="2"/>
  <c r="E20" i="2"/>
  <c r="D20" i="2"/>
  <c r="C20" i="2"/>
  <c r="N20" i="2" s="1"/>
  <c r="B20" i="2"/>
  <c r="A20" i="2"/>
  <c r="P20" i="2" s="1"/>
  <c r="M19" i="2"/>
  <c r="L19" i="2"/>
  <c r="K19" i="2"/>
  <c r="J19" i="2"/>
  <c r="O19" i="2" s="1"/>
  <c r="I19" i="2"/>
  <c r="H19" i="2"/>
  <c r="G19" i="2"/>
  <c r="F19" i="2"/>
  <c r="E19" i="2"/>
  <c r="D19" i="2"/>
  <c r="C19" i="2"/>
  <c r="N19" i="2" s="1"/>
  <c r="B19" i="2"/>
  <c r="A19" i="2"/>
  <c r="P19" i="2" s="1"/>
  <c r="M18" i="2"/>
  <c r="L18" i="2"/>
  <c r="K18" i="2"/>
  <c r="J18" i="2"/>
  <c r="O18" i="2" s="1"/>
  <c r="I18" i="2"/>
  <c r="H18" i="2"/>
  <c r="G18" i="2"/>
  <c r="F18" i="2"/>
  <c r="E18" i="2"/>
  <c r="D18" i="2"/>
  <c r="C18" i="2"/>
  <c r="N18" i="2" s="1"/>
  <c r="B18" i="2"/>
  <c r="A18" i="2"/>
  <c r="P18" i="2" s="1"/>
  <c r="M17" i="2"/>
  <c r="L17" i="2"/>
  <c r="K17" i="2"/>
  <c r="J17" i="2"/>
  <c r="O17" i="2" s="1"/>
  <c r="I17" i="2"/>
  <c r="H17" i="2"/>
  <c r="G17" i="2"/>
  <c r="F17" i="2"/>
  <c r="E17" i="2"/>
  <c r="D17" i="2"/>
  <c r="C17" i="2"/>
  <c r="N17" i="2" s="1"/>
  <c r="B17" i="2"/>
  <c r="A17" i="2"/>
  <c r="P17" i="2" s="1"/>
  <c r="O16" i="2"/>
  <c r="M16" i="2"/>
  <c r="N16" i="2" s="1"/>
  <c r="L16" i="2"/>
  <c r="K16" i="2"/>
  <c r="J16" i="2"/>
  <c r="I16" i="2"/>
  <c r="H16" i="2"/>
  <c r="G16" i="2"/>
  <c r="F16" i="2"/>
  <c r="E16" i="2"/>
  <c r="D16" i="2"/>
  <c r="C16" i="2"/>
  <c r="A16" i="2"/>
  <c r="P16" i="2" s="1"/>
  <c r="O2" i="1" a="1"/>
  <c r="O2" i="1" s="1"/>
  <c r="O17" i="1"/>
  <c r="O18" i="1"/>
  <c r="O19" i="1"/>
  <c r="O20" i="1"/>
  <c r="O21" i="1"/>
  <c r="O22" i="1"/>
  <c r="O23" i="1"/>
  <c r="O24" i="1"/>
  <c r="O25" i="1"/>
  <c r="O26" i="1"/>
  <c r="O27" i="1"/>
  <c r="O16" i="1"/>
  <c r="N17" i="1"/>
  <c r="N18" i="1"/>
  <c r="N19" i="1"/>
  <c r="N20" i="1"/>
  <c r="N21" i="1"/>
  <c r="N22" i="1"/>
  <c r="N23" i="1"/>
  <c r="N24" i="1"/>
  <c r="N25" i="1"/>
  <c r="N26" i="1"/>
  <c r="N27" i="1"/>
  <c r="N16" i="1"/>
  <c r="K16" i="1"/>
  <c r="L16" i="1"/>
  <c r="M16" i="1"/>
  <c r="K17" i="1"/>
  <c r="L17" i="1"/>
  <c r="M17" i="1"/>
  <c r="K18" i="1"/>
  <c r="L18" i="1"/>
  <c r="M18" i="1"/>
  <c r="K19" i="1"/>
  <c r="L19" i="1"/>
  <c r="M19" i="1"/>
  <c r="K20" i="1"/>
  <c r="L20" i="1"/>
  <c r="M20" i="1"/>
  <c r="K21" i="1"/>
  <c r="L21" i="1"/>
  <c r="M21" i="1"/>
  <c r="K22" i="1"/>
  <c r="L22" i="1"/>
  <c r="M22" i="1"/>
  <c r="K23" i="1"/>
  <c r="L23" i="1"/>
  <c r="M23" i="1"/>
  <c r="K24" i="1"/>
  <c r="L24" i="1"/>
  <c r="M24" i="1"/>
  <c r="K25" i="1"/>
  <c r="L25" i="1"/>
  <c r="M25" i="1"/>
  <c r="K26" i="1"/>
  <c r="L26" i="1"/>
  <c r="M26" i="1"/>
  <c r="K27" i="1"/>
  <c r="L27" i="1"/>
  <c r="M27" i="1"/>
  <c r="B17" i="1"/>
  <c r="C17" i="1"/>
  <c r="D17" i="1"/>
  <c r="E17" i="1"/>
  <c r="F17" i="1"/>
  <c r="G17" i="1"/>
  <c r="H17" i="1"/>
  <c r="I17" i="1"/>
  <c r="J17" i="1"/>
  <c r="B18" i="1"/>
  <c r="C18" i="1"/>
  <c r="D18" i="1"/>
  <c r="E18" i="1"/>
  <c r="F18" i="1"/>
  <c r="G18" i="1"/>
  <c r="H18" i="1"/>
  <c r="I18" i="1"/>
  <c r="J18" i="1"/>
  <c r="B19" i="1"/>
  <c r="C19" i="1"/>
  <c r="D19" i="1"/>
  <c r="E19" i="1"/>
  <c r="F19" i="1"/>
  <c r="G19" i="1"/>
  <c r="H19" i="1"/>
  <c r="I19" i="1"/>
  <c r="J19" i="1"/>
  <c r="B20" i="1"/>
  <c r="C20" i="1"/>
  <c r="D20" i="1"/>
  <c r="E20" i="1"/>
  <c r="F20" i="1"/>
  <c r="G20" i="1"/>
  <c r="H20" i="1"/>
  <c r="I20" i="1"/>
  <c r="J20" i="1"/>
  <c r="B21" i="1"/>
  <c r="C21" i="1"/>
  <c r="D21" i="1"/>
  <c r="E21" i="1"/>
  <c r="F21" i="1"/>
  <c r="G21" i="1"/>
  <c r="H21" i="1"/>
  <c r="I21" i="1"/>
  <c r="J21" i="1"/>
  <c r="B22" i="1"/>
  <c r="C22" i="1"/>
  <c r="D22" i="1"/>
  <c r="E22" i="1"/>
  <c r="F22" i="1"/>
  <c r="G22" i="1"/>
  <c r="H22" i="1"/>
  <c r="I22" i="1"/>
  <c r="J22" i="1"/>
  <c r="B23" i="1"/>
  <c r="C23" i="1"/>
  <c r="D23" i="1"/>
  <c r="E23" i="1"/>
  <c r="F23" i="1"/>
  <c r="G23" i="1"/>
  <c r="H23" i="1"/>
  <c r="I23" i="1"/>
  <c r="J23" i="1"/>
  <c r="B24" i="1"/>
  <c r="C24" i="1"/>
  <c r="D24" i="1"/>
  <c r="E24" i="1"/>
  <c r="F24" i="1"/>
  <c r="G24" i="1"/>
  <c r="H24" i="1"/>
  <c r="I24" i="1"/>
  <c r="J24" i="1"/>
  <c r="B25" i="1"/>
  <c r="C25" i="1"/>
  <c r="D25" i="1"/>
  <c r="E25" i="1"/>
  <c r="F25" i="1"/>
  <c r="G25" i="1"/>
  <c r="H25" i="1"/>
  <c r="I25" i="1"/>
  <c r="J25" i="1"/>
  <c r="B26" i="1"/>
  <c r="C26" i="1"/>
  <c r="D26" i="1"/>
  <c r="E26" i="1"/>
  <c r="F26" i="1"/>
  <c r="G26" i="1"/>
  <c r="H26" i="1"/>
  <c r="I26" i="1"/>
  <c r="J26" i="1"/>
  <c r="B27" i="1"/>
  <c r="C27" i="1"/>
  <c r="D27" i="1"/>
  <c r="E27" i="1"/>
  <c r="F27" i="1"/>
  <c r="G27" i="1"/>
  <c r="H27" i="1"/>
  <c r="I27" i="1"/>
  <c r="J27" i="1"/>
  <c r="C16" i="1"/>
  <c r="D16" i="1"/>
  <c r="E16" i="1"/>
  <c r="F16" i="1"/>
  <c r="G16" i="1"/>
  <c r="H16" i="1"/>
  <c r="I16" i="1"/>
  <c r="J16" i="1"/>
  <c r="B16" i="1"/>
  <c r="A17" i="1"/>
  <c r="A18" i="1"/>
  <c r="A19" i="1"/>
  <c r="A20" i="1"/>
  <c r="A21" i="1"/>
  <c r="A22" i="1"/>
  <c r="P22" i="1" s="1"/>
  <c r="A23" i="1"/>
  <c r="P23" i="1" s="1"/>
  <c r="A24" i="1"/>
  <c r="A25" i="1"/>
  <c r="P25" i="1" s="1"/>
  <c r="A26" i="1"/>
  <c r="P26" i="1" s="1"/>
  <c r="A27" i="1"/>
  <c r="P27" i="1" s="1"/>
  <c r="A16" i="1"/>
  <c r="P21" i="1"/>
  <c r="P24" i="1"/>
  <c r="P20" i="1"/>
  <c r="P19" i="1"/>
  <c r="P18" i="1"/>
  <c r="P17" i="1"/>
  <c r="P16" i="1"/>
  <c r="L17" i="4"/>
  <c r="B12" i="4"/>
  <c r="J15" i="4"/>
  <c r="C12" i="4"/>
  <c r="J12" i="4" s="1"/>
  <c r="D12" i="4"/>
  <c r="E12" i="4"/>
  <c r="F12" i="4"/>
  <c r="G12" i="4"/>
  <c r="H12" i="4"/>
  <c r="I12" i="4"/>
  <c r="C13" i="4"/>
  <c r="D13" i="4"/>
  <c r="E13" i="4"/>
  <c r="F13" i="4"/>
  <c r="G13" i="4"/>
  <c r="H13" i="4"/>
  <c r="I13" i="4"/>
  <c r="J13" i="4" s="1"/>
  <c r="C14" i="4"/>
  <c r="J14" i="4" s="1"/>
  <c r="D14" i="4"/>
  <c r="E14" i="4"/>
  <c r="F14" i="4"/>
  <c r="G14" i="4"/>
  <c r="H14" i="4"/>
  <c r="I14" i="4"/>
  <c r="C15" i="4"/>
  <c r="D15" i="4"/>
  <c r="E15" i="4"/>
  <c r="F15" i="4"/>
  <c r="G15" i="4"/>
  <c r="H15" i="4"/>
  <c r="I15" i="4"/>
  <c r="C16" i="4"/>
  <c r="D16" i="4"/>
  <c r="E16" i="4"/>
  <c r="F16" i="4"/>
  <c r="G16" i="4"/>
  <c r="J16" i="4" s="1"/>
  <c r="H16" i="4"/>
  <c r="I16" i="4"/>
  <c r="C17" i="4"/>
  <c r="J17" i="4" s="1"/>
  <c r="D17" i="4"/>
  <c r="E17" i="4"/>
  <c r="F17" i="4"/>
  <c r="G17" i="4"/>
  <c r="H17" i="4"/>
  <c r="I17" i="4"/>
  <c r="C18" i="4"/>
  <c r="D18" i="4"/>
  <c r="E18" i="4"/>
  <c r="F18" i="4"/>
  <c r="G18" i="4"/>
  <c r="H18" i="4"/>
  <c r="I18" i="4"/>
  <c r="C19" i="4"/>
  <c r="J19" i="4" s="1"/>
  <c r="D19" i="4"/>
  <c r="E19" i="4"/>
  <c r="F19" i="4"/>
  <c r="G19" i="4"/>
  <c r="H19" i="4"/>
  <c r="I19" i="4"/>
  <c r="B13" i="4"/>
  <c r="B14" i="4"/>
  <c r="B15" i="4"/>
  <c r="B16" i="4"/>
  <c r="B17" i="4"/>
  <c r="B18" i="4"/>
  <c r="J18" i="4" s="1"/>
  <c r="B19" i="4"/>
  <c r="A19" i="4"/>
  <c r="L19" i="4" s="1"/>
  <c r="A13" i="4"/>
  <c r="L13" i="4" s="1"/>
  <c r="A14" i="4"/>
  <c r="L14" i="4" s="1"/>
  <c r="A15" i="4"/>
  <c r="L15" i="4" s="1"/>
  <c r="A16" i="4"/>
  <c r="L16" i="4" s="1"/>
  <c r="A17" i="4"/>
  <c r="A18" i="4"/>
  <c r="L18" i="4" s="1"/>
  <c r="A12" i="4"/>
  <c r="L12" i="4" s="1"/>
  <c r="K19" i="4" l="1"/>
  <c r="O2" i="2" a="1"/>
  <c r="O2" i="2" s="1"/>
  <c r="K16" i="4"/>
  <c r="K12" i="4"/>
  <c r="K2" i="4" s="1" a="1"/>
  <c r="K2" i="4" s="1"/>
  <c r="K18" i="4"/>
  <c r="K17" i="4"/>
  <c r="K15" i="4"/>
  <c r="K14" i="4"/>
  <c r="K1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<sst xmlns="http://schemas.openxmlformats.org/spreadsheetml/2006/main" count="193" uniqueCount="43">
  <si>
    <t>σ_{C_m}</t>
  </si>
  <si>
    <t>σ_{C_1}</t>
  </si>
  <si>
    <t>σ_{C_2}</t>
  </si>
  <si>
    <t>σ_{H_c}</t>
  </si>
  <si>
    <t>σ_{H}</t>
  </si>
  <si>
    <t>σ_{F}</t>
  </si>
  <si>
    <t>ε_{C_m}</t>
  </si>
  <si>
    <t>ε_{C_1}</t>
  </si>
  <si>
    <t>ε_{C_2}</t>
  </si>
  <si>
    <t>ε_{H_c}</t>
  </si>
  <si>
    <t>ε_{H}</t>
  </si>
  <si>
    <t>ε_{F}</t>
  </si>
  <si>
    <t>λ of H</t>
  </si>
  <si>
    <t>Bold represents highest value for that row or column</t>
  </si>
  <si>
    <t>Eigen Decomp</t>
  </si>
  <si>
    <t>Yao et al 2003</t>
  </si>
  <si>
    <t>Ranking</t>
  </si>
  <si>
    <t>σ_{C}</t>
  </si>
  <si>
    <t>σ_{H_1}</t>
  </si>
  <si>
    <t>σ_{H_2}</t>
  </si>
  <si>
    <t>σ_{H_3}</t>
  </si>
  <si>
    <t>ε_{C}</t>
  </si>
  <si>
    <t>ε_{H_1}</t>
  </si>
  <si>
    <t>ε_{H_2}</t>
  </si>
  <si>
    <t>ε_{H_3}</t>
  </si>
  <si>
    <t>σ_{F_1}</t>
  </si>
  <si>
    <t>σ_{F_2}</t>
  </si>
  <si>
    <t>σ_{F_3}</t>
  </si>
  <si>
    <t>σ_{F_4}</t>
  </si>
  <si>
    <t>ε_{F_1}</t>
  </si>
  <si>
    <t>ε_{F_2}</t>
  </si>
  <si>
    <t>ε_{F_3}</t>
  </si>
  <si>
    <t>ε_{F_4}</t>
  </si>
  <si>
    <t>Parameter</t>
  </si>
  <si>
    <t>Optimal Values</t>
  </si>
  <si>
    <t>Angstroms</t>
  </si>
  <si>
    <t>σ</t>
  </si>
  <si>
    <t>ε/kb</t>
  </si>
  <si>
    <t>ε_{H_3}*</t>
  </si>
  <si>
    <t>σ_{H_3}*</t>
  </si>
  <si>
    <t>*Parameter is inestimable, the values of GAFF are used for HFC-23 for performing molecular simulations</t>
  </si>
  <si>
    <t>K</t>
  </si>
  <si>
    <t>q_j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</si>
</sst>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1" fontId="1" fillId="0" borderId="1" xfId="0" applyNumberFormat="1" applyFont="1" applyBorder="1" applyAlignment="1">
      <alignment horizontal="center" vertical="center" wrapText="1"/>
    </xf>
    <xf numFmtId="11" fontId="2" fillId="0" borderId="1" xfId="0" applyNumberFormat="1" applyFont="1" applyBorder="1" applyAlignment="1">
      <alignment horizontal="center" vertical="center" wrapText="1"/>
    </xf>
    <xf numFmtId="11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1" fontId="1" fillId="0" borderId="2" xfId="0" applyNumberFormat="1" applyFont="1" applyBorder="1" applyAlignment="1">
      <alignment horizontal="left"/>
    </xf>
    <xf numFmtId="11" fontId="1" fillId="0" borderId="0" xfId="0" applyNumberFormat="1" applyFont="1"/>
    <xf numFmtId="11" fontId="1" fillId="0" borderId="0" xfId="0" applyNumberFormat="1" applyFont="1" applyAlignment="1">
      <alignment horizontal="center" vertic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7550-F599-4E5E-9B9C-649FA0A6D17C}">
  <dimension ref="A1:Q19"/>
  <sheetViews>
    <sheetView tabSelected="1" workbookViewId="0">
      <selection activeCell="J11" sqref="J11"/>
    </sheetView>
  </sheetViews>
  <sheetFormatPr defaultColWidth="8.75" defaultRowHeight="14.25"/>
  <cols>
    <col min="1" max="14" width="8.75" style="5"/>
    <col min="15" max="15" width="9.625" style="5" bestFit="1" customWidth="1"/>
    <col min="16" max="16" width="14" style="5" bestFit="1" customWidth="1"/>
    <col min="17" max="16384" width="8.75" style="5"/>
  </cols>
  <sheetData>
    <row r="1" spans="1:17" ht="28.9" thickBot="1">
      <c r="A1" s="2" t="s">
        <v>12</v>
      </c>
      <c r="B1" s="2">
        <v>192000000</v>
      </c>
      <c r="C1" s="2">
        <v>66200000</v>
      </c>
      <c r="D1" s="2">
        <v>21500000</v>
      </c>
      <c r="E1" s="2">
        <v>6050000</v>
      </c>
      <c r="F1" s="2">
        <v>461000</v>
      </c>
      <c r="G1" s="2">
        <v>1310000</v>
      </c>
      <c r="H1" s="2">
        <v>1480000</v>
      </c>
      <c r="I1" s="2">
        <v>2010000</v>
      </c>
      <c r="J1" s="6"/>
      <c r="K1" s="6" t="s">
        <v>16</v>
      </c>
      <c r="L1" s="1" t="s">
        <v>14</v>
      </c>
      <c r="M1" s="1" t="s">
        <v>15</v>
      </c>
      <c r="O1" s="6" t="s">
        <v>33</v>
      </c>
      <c r="P1" s="6" t="s">
        <v>34</v>
      </c>
    </row>
    <row r="2" spans="1:17" ht="14.65" thickBot="1">
      <c r="A2" s="6" t="s">
        <v>1</v>
      </c>
      <c r="B2" s="2">
        <v>-0.14099999999999999</v>
      </c>
      <c r="C2" s="3">
        <v>0.70399999999999996</v>
      </c>
      <c r="D2" s="2">
        <v>0.20899999999999999</v>
      </c>
      <c r="E2" s="2">
        <v>-0.30199999999999999</v>
      </c>
      <c r="F2" s="2">
        <v>3.9699999999999999E-2</v>
      </c>
      <c r="G2" s="2">
        <v>0.25700000000000001</v>
      </c>
      <c r="H2" s="2">
        <v>0.53</v>
      </c>
      <c r="I2" s="2">
        <v>-3.2500000000000001E-2</v>
      </c>
      <c r="J2" s="6"/>
      <c r="K2" s="5" cm="1">
        <f t="array" ref="K2:L9">_xlfn._xlws.SORT(K12:L19)</f>
        <v>1</v>
      </c>
      <c r="L2" s="5" t="str">
        <v>σ_{H}</v>
      </c>
      <c r="M2" s="6" t="s">
        <v>2</v>
      </c>
      <c r="O2" s="6" t="s">
        <v>1</v>
      </c>
      <c r="P2" s="7">
        <v>3.3611361502616202</v>
      </c>
    </row>
    <row r="3" spans="1:17" ht="14.65" thickBot="1">
      <c r="A3" s="6" t="s">
        <v>2</v>
      </c>
      <c r="B3" s="2">
        <v>-1.4800000000000001E-2</v>
      </c>
      <c r="C3" s="2">
        <v>5.28E-2</v>
      </c>
      <c r="D3" s="3">
        <v>-0.71</v>
      </c>
      <c r="E3" s="2">
        <v>-0.14099999999999999</v>
      </c>
      <c r="F3" s="2">
        <v>0.61299999999999999</v>
      </c>
      <c r="G3" s="2">
        <v>-8.5100000000000002E-3</v>
      </c>
      <c r="H3" s="2">
        <v>0.10199999999999999</v>
      </c>
      <c r="I3" s="2">
        <v>0.29499999999999998</v>
      </c>
      <c r="J3" s="6"/>
      <c r="K3" s="5">
        <v>2</v>
      </c>
      <c r="L3" s="5" t="str">
        <v>ε_{H}</v>
      </c>
      <c r="M3" s="6" t="s">
        <v>5</v>
      </c>
      <c r="O3" s="6" t="s">
        <v>2</v>
      </c>
      <c r="P3" s="7">
        <v>3.5691518786028502</v>
      </c>
    </row>
    <row r="4" spans="1:17" ht="14.65" thickBot="1">
      <c r="A4" s="6" t="s">
        <v>5</v>
      </c>
      <c r="B4" s="2">
        <v>2.6099999999999999E-3</v>
      </c>
      <c r="C4" s="2">
        <v>3.4499999999999999E-3</v>
      </c>
      <c r="D4" s="2">
        <v>-2.2599999999999999E-2</v>
      </c>
      <c r="E4" s="2">
        <v>-0.127</v>
      </c>
      <c r="F4" s="2">
        <v>-7.0499999999999998E-3</v>
      </c>
      <c r="G4" s="4">
        <v>0.86299999999999999</v>
      </c>
      <c r="H4" s="2">
        <v>-0.48</v>
      </c>
      <c r="I4" s="2">
        <v>8.9200000000000002E-2</v>
      </c>
      <c r="J4" s="6"/>
      <c r="K4" s="5">
        <v>3</v>
      </c>
      <c r="L4" s="5" t="str">
        <v>σ_{C_1}</v>
      </c>
      <c r="M4" s="6" t="s">
        <v>1</v>
      </c>
      <c r="O4" s="6" t="s">
        <v>5</v>
      </c>
      <c r="P4" s="7">
        <v>2.9381548725384099</v>
      </c>
    </row>
    <row r="5" spans="1:17" ht="14.65" thickBot="1">
      <c r="A5" s="6" t="s">
        <v>4</v>
      </c>
      <c r="B5" s="3">
        <v>0.96699999999999997</v>
      </c>
      <c r="C5" s="2">
        <v>0.248</v>
      </c>
      <c r="D5" s="2">
        <v>-1.44E-2</v>
      </c>
      <c r="E5" s="2">
        <v>2.5399999999999999E-2</v>
      </c>
      <c r="F5" s="2">
        <v>-4.5199999999999997E-3</v>
      </c>
      <c r="G5" s="2">
        <v>-2.3599999999999999E-2</v>
      </c>
      <c r="H5" s="2">
        <v>-4.0500000000000001E-2</v>
      </c>
      <c r="I5" s="2">
        <v>4.1999999999999997E-3</v>
      </c>
      <c r="J5" s="6"/>
      <c r="K5" s="5">
        <v>4</v>
      </c>
      <c r="L5" s="5" t="str">
        <v>ε_{C_1}</v>
      </c>
      <c r="M5" s="6" t="s">
        <v>11</v>
      </c>
      <c r="O5" s="6" t="s">
        <v>4</v>
      </c>
      <c r="P5" s="7">
        <v>2.2840571187663898</v>
      </c>
    </row>
    <row r="6" spans="1:17" ht="14.65" thickBot="1">
      <c r="A6" s="6" t="s">
        <v>7</v>
      </c>
      <c r="B6" s="2">
        <v>-0.11</v>
      </c>
      <c r="C6" s="2">
        <v>0.34399999999999997</v>
      </c>
      <c r="D6" s="2">
        <v>0.13200000000000001</v>
      </c>
      <c r="E6" s="2">
        <v>-0.47599999999999998</v>
      </c>
      <c r="F6" s="2">
        <v>-5.3900000000000003E-2</v>
      </c>
      <c r="G6" s="2">
        <v>-0.42499999999999999</v>
      </c>
      <c r="H6" s="3">
        <v>-0.58099999999999996</v>
      </c>
      <c r="I6" s="2">
        <v>0.32300000000000001</v>
      </c>
      <c r="J6" s="6"/>
      <c r="K6" s="5">
        <v>5</v>
      </c>
      <c r="L6" s="5" t="str">
        <v>σ_{C_2}</v>
      </c>
      <c r="M6" s="6" t="s">
        <v>7</v>
      </c>
      <c r="O6" s="6" t="s">
        <v>7</v>
      </c>
      <c r="P6" s="7">
        <v>53.809069044205998</v>
      </c>
    </row>
    <row r="7" spans="1:17" ht="14.65" thickBot="1">
      <c r="A7" s="6" t="s">
        <v>8</v>
      </c>
      <c r="B7" s="2">
        <v>-1.2500000000000001E-2</v>
      </c>
      <c r="C7" s="2">
        <v>4.1000000000000002E-2</v>
      </c>
      <c r="D7" s="2">
        <v>-0.60799999999999998</v>
      </c>
      <c r="E7" s="2">
        <v>-0.22</v>
      </c>
      <c r="F7" s="3">
        <v>-0.753</v>
      </c>
      <c r="G7" s="2">
        <v>8.9200000000000008E-3</v>
      </c>
      <c r="H7" s="2">
        <v>0.105</v>
      </c>
      <c r="I7" s="2">
        <v>-4.8300000000000003E-2</v>
      </c>
      <c r="J7" s="6"/>
      <c r="K7" s="5">
        <v>6</v>
      </c>
      <c r="L7" s="5" t="str">
        <v>ε_{C_2}</v>
      </c>
      <c r="M7" s="6" t="s">
        <v>8</v>
      </c>
      <c r="O7" s="6" t="s">
        <v>8</v>
      </c>
      <c r="P7" s="7">
        <v>41.75208947702</v>
      </c>
    </row>
    <row r="8" spans="1:17" ht="14.65" thickBot="1">
      <c r="A8" s="6" t="s">
        <v>11</v>
      </c>
      <c r="B8" s="2">
        <v>-4.3E-3</v>
      </c>
      <c r="C8" s="2">
        <v>2.1899999999999999E-2</v>
      </c>
      <c r="D8" s="2">
        <v>-0.129</v>
      </c>
      <c r="E8" s="2">
        <v>-0.32900000000000001</v>
      </c>
      <c r="F8" s="2">
        <v>0.22900000000000001</v>
      </c>
      <c r="G8" s="2">
        <v>-7.2300000000000003E-2</v>
      </c>
      <c r="H8" s="2">
        <v>-0.20300000000000001</v>
      </c>
      <c r="I8" s="3">
        <v>-0.88100000000000001</v>
      </c>
      <c r="J8" s="6"/>
      <c r="K8" s="5">
        <v>7</v>
      </c>
      <c r="L8" s="5" t="str">
        <v>ε_{F}</v>
      </c>
      <c r="M8" s="6" t="s">
        <v>4</v>
      </c>
      <c r="O8" s="6" t="s">
        <v>11</v>
      </c>
      <c r="P8" s="7">
        <v>26.2390444636195</v>
      </c>
    </row>
    <row r="9" spans="1:17" ht="14.65" thickBot="1">
      <c r="A9" s="6" t="s">
        <v>10</v>
      </c>
      <c r="B9" s="2">
        <v>-0.18</v>
      </c>
      <c r="C9" s="2">
        <v>0.56499999999999995</v>
      </c>
      <c r="D9" s="2">
        <v>-0.219</v>
      </c>
      <c r="E9" s="3">
        <v>0.69899999999999995</v>
      </c>
      <c r="F9" s="2">
        <v>-2.6100000000000002E-2</v>
      </c>
      <c r="G9" s="2">
        <v>-5.3199999999999997E-2</v>
      </c>
      <c r="H9" s="2">
        <v>-0.29499999999999998</v>
      </c>
      <c r="I9" s="2">
        <v>-0.14799999999999999</v>
      </c>
      <c r="J9" s="6"/>
      <c r="K9" s="5">
        <v>8</v>
      </c>
      <c r="L9" s="5" t="str">
        <v>σ_{F}</v>
      </c>
      <c r="M9" s="6" t="s">
        <v>10</v>
      </c>
      <c r="O9" s="6" t="s">
        <v>10</v>
      </c>
      <c r="P9" s="7">
        <v>11.5081710615096</v>
      </c>
      <c r="Q9" s="7"/>
    </row>
    <row r="10" spans="1:17" ht="14.65" thickBot="1">
      <c r="A10" s="8" t="s">
        <v>13</v>
      </c>
      <c r="O10" s="1" t="s">
        <v>36</v>
      </c>
      <c r="P10" s="1" t="s">
        <v>35</v>
      </c>
    </row>
    <row r="11" spans="1:17" ht="14.65" thickBot="1">
      <c r="J11" s="6" t="s">
        <v>42</v>
      </c>
      <c r="L11" s="6"/>
      <c r="O11" s="1" t="s">
        <v>37</v>
      </c>
      <c r="P11" s="1" t="s">
        <v>41</v>
      </c>
    </row>
    <row r="12" spans="1:17">
      <c r="A12" s="6" t="str">
        <f>A2</f>
        <v>σ_{C_1}</v>
      </c>
      <c r="B12" s="9">
        <f>ABS(B2*B$1)</f>
        <v>27071999.999999996</v>
      </c>
      <c r="C12" s="9">
        <f t="shared" ref="C12:I12" si="0">ABS(C2*C$1)</f>
        <v>46604800</v>
      </c>
      <c r="D12" s="9">
        <f t="shared" si="0"/>
        <v>4493500</v>
      </c>
      <c r="E12" s="9">
        <f t="shared" si="0"/>
        <v>1827100</v>
      </c>
      <c r="F12" s="9">
        <f t="shared" si="0"/>
        <v>18301.7</v>
      </c>
      <c r="G12" s="9">
        <f t="shared" si="0"/>
        <v>336670</v>
      </c>
      <c r="H12" s="9">
        <f t="shared" si="0"/>
        <v>784400</v>
      </c>
      <c r="I12" s="9">
        <f t="shared" si="0"/>
        <v>65325</v>
      </c>
      <c r="J12" s="9">
        <f>SUM(B12:I12)</f>
        <v>81202096.700000003</v>
      </c>
      <c r="K12" s="6">
        <f t="shared" ref="K12:K19" si="1">RANK(J12,J$12:J$19)</f>
        <v>3</v>
      </c>
      <c r="L12" s="5" t="str">
        <f>A12</f>
        <v>σ_{C_1}</v>
      </c>
    </row>
    <row r="13" spans="1:17">
      <c r="A13" s="6" t="str">
        <f t="shared" ref="A13:A18" si="2">A3</f>
        <v>σ_{C_2}</v>
      </c>
      <c r="B13" s="9">
        <f t="shared" ref="B13:I19" si="3">ABS(B3*B$1)</f>
        <v>2841600</v>
      </c>
      <c r="C13" s="9">
        <f t="shared" si="3"/>
        <v>3495360</v>
      </c>
      <c r="D13" s="9">
        <f t="shared" si="3"/>
        <v>15265000</v>
      </c>
      <c r="E13" s="9">
        <f t="shared" si="3"/>
        <v>853049.99999999988</v>
      </c>
      <c r="F13" s="9">
        <f t="shared" si="3"/>
        <v>282593</v>
      </c>
      <c r="G13" s="9">
        <f t="shared" si="3"/>
        <v>11148.1</v>
      </c>
      <c r="H13" s="9">
        <f t="shared" si="3"/>
        <v>150960</v>
      </c>
      <c r="I13" s="9">
        <f t="shared" si="3"/>
        <v>592950</v>
      </c>
      <c r="J13" s="9">
        <f t="shared" ref="J13:J19" si="4">SUM(B13:I13)</f>
        <v>23492661.100000001</v>
      </c>
      <c r="K13" s="6">
        <f t="shared" si="1"/>
        <v>5</v>
      </c>
      <c r="L13" s="5" t="str">
        <f t="shared" ref="L13:L19" si="5">A13</f>
        <v>σ_{C_2}</v>
      </c>
    </row>
    <row r="14" spans="1:17">
      <c r="A14" s="6" t="str">
        <f t="shared" si="2"/>
        <v>σ_{F}</v>
      </c>
      <c r="B14" s="9">
        <f t="shared" si="3"/>
        <v>501120</v>
      </c>
      <c r="C14" s="9">
        <f t="shared" si="3"/>
        <v>228390</v>
      </c>
      <c r="D14" s="9">
        <f t="shared" si="3"/>
        <v>485899.99999999994</v>
      </c>
      <c r="E14" s="9">
        <f t="shared" si="3"/>
        <v>768350</v>
      </c>
      <c r="F14" s="9">
        <f t="shared" si="3"/>
        <v>3250.0499999999997</v>
      </c>
      <c r="G14" s="9">
        <f t="shared" si="3"/>
        <v>1130530</v>
      </c>
      <c r="H14" s="9">
        <f t="shared" si="3"/>
        <v>710400</v>
      </c>
      <c r="I14" s="9">
        <f t="shared" si="3"/>
        <v>179292</v>
      </c>
      <c r="J14" s="9">
        <f t="shared" si="4"/>
        <v>4007232.05</v>
      </c>
      <c r="K14" s="6">
        <f t="shared" si="1"/>
        <v>8</v>
      </c>
      <c r="L14" s="5" t="str">
        <f t="shared" si="5"/>
        <v>σ_{F}</v>
      </c>
    </row>
    <row r="15" spans="1:17">
      <c r="A15" s="6" t="str">
        <f t="shared" si="2"/>
        <v>σ_{H}</v>
      </c>
      <c r="B15" s="9">
        <f t="shared" si="3"/>
        <v>185664000</v>
      </c>
      <c r="C15" s="9">
        <f t="shared" si="3"/>
        <v>16417600</v>
      </c>
      <c r="D15" s="9">
        <f t="shared" si="3"/>
        <v>309600</v>
      </c>
      <c r="E15" s="9">
        <f t="shared" si="3"/>
        <v>153670</v>
      </c>
      <c r="F15" s="9">
        <f t="shared" si="3"/>
        <v>2083.7199999999998</v>
      </c>
      <c r="G15" s="9">
        <f t="shared" si="3"/>
        <v>30916</v>
      </c>
      <c r="H15" s="9">
        <f t="shared" si="3"/>
        <v>59940</v>
      </c>
      <c r="I15" s="9">
        <f t="shared" si="3"/>
        <v>8442</v>
      </c>
      <c r="J15" s="9">
        <f t="shared" si="4"/>
        <v>202646251.72</v>
      </c>
      <c r="K15" s="6">
        <f t="shared" si="1"/>
        <v>1</v>
      </c>
      <c r="L15" s="5" t="str">
        <f t="shared" si="5"/>
        <v>σ_{H}</v>
      </c>
    </row>
    <row r="16" spans="1:17">
      <c r="A16" s="6" t="str">
        <f t="shared" si="2"/>
        <v>ε_{C_1}</v>
      </c>
      <c r="B16" s="9">
        <f t="shared" si="3"/>
        <v>21120000</v>
      </c>
      <c r="C16" s="9">
        <f t="shared" si="3"/>
        <v>22772800</v>
      </c>
      <c r="D16" s="9">
        <f t="shared" si="3"/>
        <v>2838000</v>
      </c>
      <c r="E16" s="9">
        <f t="shared" si="3"/>
        <v>2879800</v>
      </c>
      <c r="F16" s="9">
        <f t="shared" si="3"/>
        <v>24847.9</v>
      </c>
      <c r="G16" s="9">
        <f t="shared" si="3"/>
        <v>556750</v>
      </c>
      <c r="H16" s="9">
        <f t="shared" si="3"/>
        <v>859880</v>
      </c>
      <c r="I16" s="9">
        <f t="shared" si="3"/>
        <v>649230</v>
      </c>
      <c r="J16" s="9">
        <f t="shared" si="4"/>
        <v>51701307.899999999</v>
      </c>
      <c r="K16" s="6">
        <f t="shared" si="1"/>
        <v>4</v>
      </c>
      <c r="L16" s="5" t="str">
        <f t="shared" si="5"/>
        <v>ε_{C_1}</v>
      </c>
    </row>
    <row r="17" spans="1:12">
      <c r="A17" s="6" t="str">
        <f t="shared" si="2"/>
        <v>ε_{C_2}</v>
      </c>
      <c r="B17" s="9">
        <f t="shared" si="3"/>
        <v>2400000</v>
      </c>
      <c r="C17" s="9">
        <f t="shared" si="3"/>
        <v>2714200</v>
      </c>
      <c r="D17" s="9">
        <f t="shared" si="3"/>
        <v>13072000</v>
      </c>
      <c r="E17" s="9">
        <f t="shared" si="3"/>
        <v>1331000</v>
      </c>
      <c r="F17" s="9">
        <f t="shared" si="3"/>
        <v>347133</v>
      </c>
      <c r="G17" s="9">
        <f t="shared" si="3"/>
        <v>11685.2</v>
      </c>
      <c r="H17" s="9">
        <f t="shared" si="3"/>
        <v>155400</v>
      </c>
      <c r="I17" s="9">
        <f t="shared" si="3"/>
        <v>97083</v>
      </c>
      <c r="J17" s="9">
        <f t="shared" si="4"/>
        <v>20128501.199999999</v>
      </c>
      <c r="K17" s="6">
        <f t="shared" si="1"/>
        <v>6</v>
      </c>
      <c r="L17" s="5" t="str">
        <f t="shared" si="5"/>
        <v>ε_{C_2}</v>
      </c>
    </row>
    <row r="18" spans="1:12">
      <c r="A18" s="6" t="str">
        <f t="shared" si="2"/>
        <v>ε_{F}</v>
      </c>
      <c r="B18" s="9">
        <f t="shared" si="3"/>
        <v>825600</v>
      </c>
      <c r="C18" s="9">
        <f t="shared" si="3"/>
        <v>1449780</v>
      </c>
      <c r="D18" s="9">
        <f t="shared" si="3"/>
        <v>2773500</v>
      </c>
      <c r="E18" s="9">
        <f t="shared" si="3"/>
        <v>1990450</v>
      </c>
      <c r="F18" s="9">
        <f t="shared" si="3"/>
        <v>105569</v>
      </c>
      <c r="G18" s="9">
        <f t="shared" si="3"/>
        <v>94713</v>
      </c>
      <c r="H18" s="9">
        <f t="shared" si="3"/>
        <v>300440</v>
      </c>
      <c r="I18" s="9">
        <f t="shared" si="3"/>
        <v>1770810</v>
      </c>
      <c r="J18" s="9">
        <f t="shared" si="4"/>
        <v>9310862</v>
      </c>
      <c r="K18" s="6">
        <f t="shared" si="1"/>
        <v>7</v>
      </c>
      <c r="L18" s="5" t="str">
        <f t="shared" si="5"/>
        <v>ε_{F}</v>
      </c>
    </row>
    <row r="19" spans="1:12">
      <c r="A19" s="6" t="str">
        <f>A9</f>
        <v>ε_{H}</v>
      </c>
      <c r="B19" s="9">
        <f t="shared" si="3"/>
        <v>34560000</v>
      </c>
      <c r="C19" s="9">
        <f t="shared" si="3"/>
        <v>37403000</v>
      </c>
      <c r="D19" s="9">
        <f t="shared" si="3"/>
        <v>4708500</v>
      </c>
      <c r="E19" s="9">
        <f t="shared" si="3"/>
        <v>4228950</v>
      </c>
      <c r="F19" s="9">
        <f t="shared" si="3"/>
        <v>12032.1</v>
      </c>
      <c r="G19" s="9">
        <f t="shared" si="3"/>
        <v>69692</v>
      </c>
      <c r="H19" s="9">
        <f t="shared" si="3"/>
        <v>436600</v>
      </c>
      <c r="I19" s="9">
        <f t="shared" si="3"/>
        <v>297480</v>
      </c>
      <c r="J19" s="9">
        <f t="shared" si="4"/>
        <v>81716254.099999994</v>
      </c>
      <c r="K19" s="6">
        <f t="shared" si="1"/>
        <v>2</v>
      </c>
      <c r="L19" s="5" t="str">
        <f t="shared" si="5"/>
        <v>ε_{H}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5715E-F895-4DCF-B824-6704A275A4C3}">
  <dimension ref="A1:T30"/>
  <sheetViews>
    <sheetView topLeftCell="C1" workbookViewId="0">
      <selection activeCell="N15" sqref="N15"/>
    </sheetView>
  </sheetViews>
  <sheetFormatPr defaultRowHeight="13.5"/>
  <cols>
    <col min="1" max="1" width="9.25" bestFit="1" customWidth="1"/>
    <col min="19" max="19" width="9.625" bestFit="1" customWidth="1"/>
    <col min="20" max="20" width="14" customWidth="1"/>
  </cols>
  <sheetData>
    <row r="1" spans="1:20" ht="28.9" thickBot="1">
      <c r="A1" s="2" t="s">
        <v>12</v>
      </c>
      <c r="B1" s="2">
        <v>196000000</v>
      </c>
      <c r="C1" s="2">
        <v>63900000</v>
      </c>
      <c r="D1" s="2">
        <v>24800000</v>
      </c>
      <c r="E1" s="2">
        <v>5010000</v>
      </c>
      <c r="F1" s="2">
        <v>3510000</v>
      </c>
      <c r="G1" s="2">
        <v>1600000</v>
      </c>
      <c r="H1" s="2">
        <v>1390000</v>
      </c>
      <c r="I1" s="2">
        <v>807000</v>
      </c>
      <c r="J1" s="2">
        <v>610000</v>
      </c>
      <c r="K1" s="2">
        <v>43100</v>
      </c>
      <c r="L1" s="2">
        <v>80900</v>
      </c>
      <c r="M1" s="2">
        <v>179000</v>
      </c>
      <c r="N1" s="5"/>
      <c r="O1" s="6" t="s">
        <v>16</v>
      </c>
      <c r="P1" s="1" t="s">
        <v>14</v>
      </c>
      <c r="Q1" s="1" t="s">
        <v>15</v>
      </c>
      <c r="R1" s="5"/>
      <c r="S1" s="6" t="s">
        <v>33</v>
      </c>
      <c r="T1" s="6" t="s">
        <v>34</v>
      </c>
    </row>
    <row r="2" spans="1:20" ht="14.65" thickBot="1">
      <c r="A2" s="2" t="s">
        <v>0</v>
      </c>
      <c r="B2" s="2">
        <v>-1.7799999999999999E-6</v>
      </c>
      <c r="C2" s="2">
        <v>-5.24E-5</v>
      </c>
      <c r="D2" s="2">
        <v>-3.5500000000000002E-3</v>
      </c>
      <c r="E2" s="2">
        <v>6.5100000000000005E-2</v>
      </c>
      <c r="F2" s="2">
        <v>0.51100000000000001</v>
      </c>
      <c r="G2" s="2">
        <v>1.84E-2</v>
      </c>
      <c r="H2" s="2">
        <v>6.0600000000000001E-2</v>
      </c>
      <c r="I2" s="2">
        <v>-0.11</v>
      </c>
      <c r="J2" s="2">
        <v>0.185</v>
      </c>
      <c r="K2" s="3">
        <v>-0.78600000000000003</v>
      </c>
      <c r="L2" s="2">
        <v>0.25800000000000001</v>
      </c>
      <c r="M2" s="2">
        <v>1.99E-3</v>
      </c>
      <c r="N2" s="6"/>
      <c r="O2" s="5" cm="1">
        <f t="array" ref="O2:P13">_xlfn._xlws.SORT(O16:P27)</f>
        <v>1</v>
      </c>
      <c r="P2" s="5" t="str">
        <v>ε_{H_c}</v>
      </c>
      <c r="Q2" s="6" t="s">
        <v>2</v>
      </c>
      <c r="R2" s="5"/>
      <c r="S2" s="2" t="s">
        <v>0</v>
      </c>
      <c r="T2" s="7">
        <v>3.6114584430933698</v>
      </c>
    </row>
    <row r="3" spans="1:20" ht="14.65" thickBot="1">
      <c r="A3" s="2" t="s">
        <v>1</v>
      </c>
      <c r="B3" s="2">
        <v>-0.153</v>
      </c>
      <c r="C3" s="3">
        <v>-0.70899999999999996</v>
      </c>
      <c r="D3" s="2">
        <v>0.19600000000000001</v>
      </c>
      <c r="E3" s="2">
        <v>0.34899999999999998</v>
      </c>
      <c r="F3" s="2">
        <v>-4.0300000000000002E-2</v>
      </c>
      <c r="G3" s="2">
        <v>-0.32800000000000001</v>
      </c>
      <c r="H3" s="2">
        <v>-0.36699999999999999</v>
      </c>
      <c r="I3" s="2">
        <v>0.13400000000000001</v>
      </c>
      <c r="J3" s="2">
        <v>0.22700000000000001</v>
      </c>
      <c r="K3" s="2">
        <v>1.1299999999999999E-3</v>
      </c>
      <c r="L3" s="2">
        <v>1.5399999999999999E-3</v>
      </c>
      <c r="M3" s="2">
        <v>1.7999999999999999E-2</v>
      </c>
      <c r="N3" s="6"/>
      <c r="O3" s="5">
        <v>2</v>
      </c>
      <c r="P3" s="5" t="str">
        <v>σ_{H_c}</v>
      </c>
      <c r="Q3" s="6" t="s">
        <v>5</v>
      </c>
      <c r="R3" s="5"/>
      <c r="S3" s="2" t="s">
        <v>1</v>
      </c>
      <c r="T3" s="7">
        <v>3.3207874864960698</v>
      </c>
    </row>
    <row r="4" spans="1:20" ht="14.65" thickBot="1">
      <c r="A4" s="2" t="s">
        <v>2</v>
      </c>
      <c r="B4" s="2">
        <v>-1.77E-2</v>
      </c>
      <c r="C4" s="2">
        <v>-6.5699999999999995E-2</v>
      </c>
      <c r="D4" s="3">
        <v>-0.79300000000000004</v>
      </c>
      <c r="E4" s="2">
        <v>0.17299999999999999</v>
      </c>
      <c r="F4" s="2">
        <v>-8.77E-2</v>
      </c>
      <c r="G4" s="2">
        <v>-7.2399999999999999E-3</v>
      </c>
      <c r="H4" s="2">
        <v>6.0499999999999998E-3</v>
      </c>
      <c r="I4" s="2">
        <v>-9.6500000000000002E-2</v>
      </c>
      <c r="J4" s="2">
        <v>0.248</v>
      </c>
      <c r="K4" s="2">
        <v>-0.128</v>
      </c>
      <c r="L4" s="2">
        <v>-0.49</v>
      </c>
      <c r="M4" s="2">
        <v>-3.5999999999999997E-2</v>
      </c>
      <c r="N4" s="6"/>
      <c r="O4" s="5">
        <v>3</v>
      </c>
      <c r="P4" s="5" t="str">
        <v>σ_{H}</v>
      </c>
      <c r="Q4" s="6" t="s">
        <v>6</v>
      </c>
      <c r="R4" s="5"/>
      <c r="S4" s="2" t="s">
        <v>2</v>
      </c>
      <c r="T4" s="7">
        <v>3.48446423868748</v>
      </c>
    </row>
    <row r="5" spans="1:20" ht="14.65" thickBot="1">
      <c r="A5" s="2" t="s">
        <v>3</v>
      </c>
      <c r="B5" s="2">
        <v>6.1700000000000004E-4</v>
      </c>
      <c r="C5" s="2">
        <v>2.6199999999999999E-3</v>
      </c>
      <c r="D5" s="2">
        <v>5.2900000000000003E-2</v>
      </c>
      <c r="E5" s="2">
        <v>-3.6400000000000002E-2</v>
      </c>
      <c r="F5" s="2">
        <v>0.17199999999999999</v>
      </c>
      <c r="G5" s="2">
        <v>2.5499999999999998E-2</v>
      </c>
      <c r="H5" s="2">
        <v>0.10299999999999999</v>
      </c>
      <c r="I5" s="2">
        <v>-0.23799999999999999</v>
      </c>
      <c r="J5" s="2">
        <v>0.45100000000000001</v>
      </c>
      <c r="K5" s="2">
        <v>0.29599999999999999</v>
      </c>
      <c r="L5" s="2">
        <v>0.126</v>
      </c>
      <c r="M5" s="3">
        <v>-0.77</v>
      </c>
      <c r="N5" s="6"/>
      <c r="O5" s="5">
        <v>4</v>
      </c>
      <c r="P5" s="5" t="str">
        <v>σ_{C_2}</v>
      </c>
      <c r="Q5" s="6" t="s">
        <v>1</v>
      </c>
      <c r="R5" s="5"/>
      <c r="S5" s="2" t="s">
        <v>3</v>
      </c>
      <c r="T5" s="7">
        <v>2.60006410111481</v>
      </c>
    </row>
    <row r="6" spans="1:20" ht="14.65" thickBot="1">
      <c r="A6" s="2" t="s">
        <v>4</v>
      </c>
      <c r="B6" s="2">
        <v>3.2499999999999999E-3</v>
      </c>
      <c r="C6" s="2">
        <v>7.8200000000000006E-3</v>
      </c>
      <c r="D6" s="2">
        <v>3.63E-3</v>
      </c>
      <c r="E6" s="2">
        <v>-3.4799999999999998E-2</v>
      </c>
      <c r="F6" s="2">
        <v>1.0800000000000001E-2</v>
      </c>
      <c r="G6" s="2">
        <v>0.47199999999999998</v>
      </c>
      <c r="H6" s="2">
        <v>5.8299999999999998E-2</v>
      </c>
      <c r="I6" s="3">
        <v>0.78900000000000003</v>
      </c>
      <c r="J6" s="2">
        <v>0.38600000000000001</v>
      </c>
      <c r="K6" s="2">
        <v>3.6800000000000001E-3</v>
      </c>
      <c r="L6" s="2">
        <v>1.0800000000000001E-2</v>
      </c>
      <c r="M6" s="2">
        <v>1.3599999999999999E-2</v>
      </c>
      <c r="N6" s="6"/>
      <c r="O6" s="5">
        <v>5</v>
      </c>
      <c r="P6" s="5" t="str">
        <v>σ_{C_1}</v>
      </c>
      <c r="Q6" s="6" t="s">
        <v>11</v>
      </c>
      <c r="R6" s="5"/>
      <c r="S6" s="2" t="s">
        <v>4</v>
      </c>
      <c r="T6" s="7">
        <v>2.2152392106724799</v>
      </c>
    </row>
    <row r="7" spans="1:20" ht="14.65" thickBot="1">
      <c r="A7" s="2" t="s">
        <v>5</v>
      </c>
      <c r="B7" s="3">
        <v>0.96299999999999997</v>
      </c>
      <c r="C7" s="2">
        <v>-0.26200000000000001</v>
      </c>
      <c r="D7" s="2">
        <v>-1.15E-2</v>
      </c>
      <c r="E7" s="2">
        <v>-2.92E-2</v>
      </c>
      <c r="F7" s="2">
        <v>3.1700000000000001E-3</v>
      </c>
      <c r="G7" s="2">
        <v>2.69E-2</v>
      </c>
      <c r="H7" s="2">
        <v>3.1099999999999999E-2</v>
      </c>
      <c r="I7" s="2">
        <v>-1.1599999999999999E-2</v>
      </c>
      <c r="J7" s="2">
        <v>-1.9099999999999999E-2</v>
      </c>
      <c r="K7" s="2">
        <v>8.2100000000000003E-5</v>
      </c>
      <c r="L7" s="2">
        <v>6.7299999999999999E-4</v>
      </c>
      <c r="M7" s="2">
        <v>-1.25E-3</v>
      </c>
      <c r="N7" s="6"/>
      <c r="O7" s="5">
        <v>6</v>
      </c>
      <c r="P7" s="5" t="str">
        <v>ε_{C_1}</v>
      </c>
      <c r="Q7" s="6" t="s">
        <v>3</v>
      </c>
      <c r="R7" s="5"/>
      <c r="S7" s="2" t="s">
        <v>5</v>
      </c>
      <c r="T7" s="7">
        <v>2.9416514671141298</v>
      </c>
    </row>
    <row r="8" spans="1:20" ht="14.65" thickBot="1">
      <c r="A8" s="2" t="s">
        <v>6</v>
      </c>
      <c r="B8" s="2">
        <v>-2.7E-6</v>
      </c>
      <c r="C8" s="2">
        <v>-7.4900000000000005E-5</v>
      </c>
      <c r="D8" s="2">
        <v>-5.0200000000000002E-3</v>
      </c>
      <c r="E8" s="2">
        <v>8.9300000000000004E-2</v>
      </c>
      <c r="F8" s="3">
        <v>0.69</v>
      </c>
      <c r="G8" s="2">
        <v>2.3400000000000001E-2</v>
      </c>
      <c r="H8" s="2">
        <v>7.5200000000000003E-2</v>
      </c>
      <c r="I8" s="2">
        <v>-0.12</v>
      </c>
      <c r="J8" s="2">
        <v>0.17699999999999999</v>
      </c>
      <c r="K8" s="2">
        <v>0.48</v>
      </c>
      <c r="L8" s="2">
        <v>-0.129</v>
      </c>
      <c r="M8" s="2">
        <v>0.46500000000000002</v>
      </c>
      <c r="N8" s="6"/>
      <c r="O8" s="5">
        <v>7</v>
      </c>
      <c r="P8" s="5" t="str">
        <v>σ_{C_m}</v>
      </c>
      <c r="Q8" s="6" t="s">
        <v>0</v>
      </c>
      <c r="R8" s="5"/>
      <c r="S8" s="2" t="s">
        <v>6</v>
      </c>
      <c r="T8" s="7">
        <v>40.550580980096903</v>
      </c>
    </row>
    <row r="9" spans="1:20" ht="14.65" thickBot="1">
      <c r="A9" s="2" t="s">
        <v>7</v>
      </c>
      <c r="B9" s="2">
        <v>-0.107</v>
      </c>
      <c r="C9" s="2">
        <v>-0.315</v>
      </c>
      <c r="D9" s="2">
        <v>0.109</v>
      </c>
      <c r="E9" s="2">
        <v>0.48899999999999999</v>
      </c>
      <c r="F9" s="2">
        <v>-0.115</v>
      </c>
      <c r="G9" s="2">
        <v>0.50700000000000001</v>
      </c>
      <c r="H9" s="2">
        <v>0.52800000000000002</v>
      </c>
      <c r="I9" s="2">
        <v>-0.215</v>
      </c>
      <c r="J9" s="2">
        <v>-0.20599999999999999</v>
      </c>
      <c r="K9" s="2">
        <v>-3.3799999999999998E-4</v>
      </c>
      <c r="L9" s="2">
        <v>5.9199999999999997E-4</v>
      </c>
      <c r="M9" s="2">
        <v>-9.5399999999999999E-3</v>
      </c>
      <c r="N9" s="6"/>
      <c r="O9" s="5">
        <v>8</v>
      </c>
      <c r="P9" s="5" t="str">
        <v>ε_{C_m}</v>
      </c>
      <c r="Q9" s="6" t="s">
        <v>7</v>
      </c>
      <c r="R9" s="5"/>
      <c r="S9" s="2" t="s">
        <v>7</v>
      </c>
      <c r="T9" s="7">
        <v>55.495909509811298</v>
      </c>
    </row>
    <row r="10" spans="1:20" ht="14.65" thickBot="1">
      <c r="A10" s="2" t="s">
        <v>8</v>
      </c>
      <c r="B10" s="2">
        <v>-1.21E-2</v>
      </c>
      <c r="C10" s="2">
        <v>-4.1399999999999999E-2</v>
      </c>
      <c r="D10" s="2">
        <v>-0.52200000000000002</v>
      </c>
      <c r="E10" s="2">
        <v>0.14499999999999999</v>
      </c>
      <c r="F10" s="2">
        <v>-4.7E-2</v>
      </c>
      <c r="G10" s="2">
        <v>-1.9800000000000002E-2</v>
      </c>
      <c r="H10" s="2">
        <v>-5.4600000000000003E-2</v>
      </c>
      <c r="I10" s="2">
        <v>5.1200000000000002E-2</v>
      </c>
      <c r="J10" s="2">
        <v>-7.9500000000000001E-2</v>
      </c>
      <c r="K10" s="2">
        <v>0.215</v>
      </c>
      <c r="L10" s="3">
        <v>0.79700000000000004</v>
      </c>
      <c r="M10" s="2">
        <v>8.9099999999999999E-2</v>
      </c>
      <c r="N10" s="6"/>
      <c r="O10" s="5">
        <v>9</v>
      </c>
      <c r="P10" s="5" t="str">
        <v>ε_{F}</v>
      </c>
      <c r="Q10" s="6" t="s">
        <v>9</v>
      </c>
      <c r="R10" s="5"/>
      <c r="S10" s="2" t="s">
        <v>8</v>
      </c>
      <c r="T10" s="7">
        <v>45.212640691583204</v>
      </c>
    </row>
    <row r="11" spans="1:20" ht="14.65" thickBot="1">
      <c r="A11" s="2" t="s">
        <v>9</v>
      </c>
      <c r="B11" s="2">
        <v>-7.6300000000000001E-4</v>
      </c>
      <c r="C11" s="2">
        <v>-5.5599999999999998E-3</v>
      </c>
      <c r="D11" s="2">
        <v>-0.13</v>
      </c>
      <c r="E11" s="2">
        <v>0.21299999999999999</v>
      </c>
      <c r="F11" s="2">
        <v>0.439</v>
      </c>
      <c r="G11" s="2">
        <v>-3.8300000000000001E-2</v>
      </c>
      <c r="H11" s="2">
        <v>-0.14899999999999999</v>
      </c>
      <c r="I11" s="2">
        <v>0.35299999999999998</v>
      </c>
      <c r="J11" s="3">
        <v>-0.624</v>
      </c>
      <c r="K11" s="2">
        <v>4.2299999999999997E-2</v>
      </c>
      <c r="L11" s="2">
        <v>-0.158</v>
      </c>
      <c r="M11" s="2">
        <v>-0.42599999999999999</v>
      </c>
      <c r="N11" s="6"/>
      <c r="O11" s="5">
        <v>10</v>
      </c>
      <c r="P11" s="5" t="str">
        <v>ε_{C_2}</v>
      </c>
      <c r="Q11" s="6" t="s">
        <v>4</v>
      </c>
      <c r="R11" s="5"/>
      <c r="S11" s="2" t="s">
        <v>9</v>
      </c>
      <c r="T11" s="7">
        <v>11.5665708649981</v>
      </c>
    </row>
    <row r="12" spans="1:20" ht="14.65" thickBot="1">
      <c r="A12" s="2" t="s">
        <v>10</v>
      </c>
      <c r="B12" s="2">
        <v>-2.7699999999999999E-3</v>
      </c>
      <c r="C12" s="2">
        <v>-6.9800000000000001E-3</v>
      </c>
      <c r="D12" s="2">
        <v>-1.1900000000000001E-2</v>
      </c>
      <c r="E12" s="2">
        <v>1.72E-2</v>
      </c>
      <c r="F12" s="2">
        <v>-1.44E-2</v>
      </c>
      <c r="G12" s="3">
        <v>-0.625</v>
      </c>
      <c r="H12" s="3">
        <v>0.71699999999999997</v>
      </c>
      <c r="I12" s="2">
        <v>0.30399999999999999</v>
      </c>
      <c r="J12" s="2">
        <v>3.6400000000000002E-2</v>
      </c>
      <c r="K12" s="2">
        <v>6.6200000000000005E-4</v>
      </c>
      <c r="L12" s="2">
        <v>5.4799999999999996E-3</v>
      </c>
      <c r="M12" s="2">
        <v>-9.5E-4</v>
      </c>
      <c r="N12" s="6"/>
      <c r="O12" s="5">
        <v>11</v>
      </c>
      <c r="P12" s="5" t="str">
        <v>ε_{H}</v>
      </c>
      <c r="Q12" s="6" t="s">
        <v>10</v>
      </c>
      <c r="R12" s="5"/>
      <c r="S12" s="2" t="s">
        <v>10</v>
      </c>
      <c r="T12" s="7">
        <v>11.739475826371001</v>
      </c>
    </row>
    <row r="13" spans="1:20" ht="14.65" thickBot="1">
      <c r="A13" s="2" t="s">
        <v>11</v>
      </c>
      <c r="B13" s="2">
        <v>-0.191</v>
      </c>
      <c r="C13" s="2">
        <v>-0.56799999999999995</v>
      </c>
      <c r="D13" s="2">
        <v>-0.16800000000000001</v>
      </c>
      <c r="E13" s="3">
        <v>-0.72599999999999998</v>
      </c>
      <c r="F13" s="2">
        <v>0.123</v>
      </c>
      <c r="G13" s="2">
        <v>0.13200000000000001</v>
      </c>
      <c r="H13" s="2">
        <v>0.14799999999999999</v>
      </c>
      <c r="I13" s="2">
        <v>-3.2500000000000001E-2</v>
      </c>
      <c r="J13" s="2">
        <v>-0.17100000000000001</v>
      </c>
      <c r="K13" s="2">
        <v>-1.16E-3</v>
      </c>
      <c r="L13" s="2">
        <v>-1.8500000000000001E-3</v>
      </c>
      <c r="M13" s="2">
        <v>-1.8200000000000001E-2</v>
      </c>
      <c r="N13" s="6"/>
      <c r="O13" s="5">
        <v>12</v>
      </c>
      <c r="P13" s="5" t="str">
        <v>σ_{F}</v>
      </c>
      <c r="Q13" s="6" t="s">
        <v>8</v>
      </c>
      <c r="R13" s="5"/>
      <c r="S13" s="2" t="s">
        <v>11</v>
      </c>
      <c r="T13" s="7">
        <v>26.568642581234801</v>
      </c>
    </row>
    <row r="14" spans="1:20" ht="14.65" thickBot="1">
      <c r="A14" s="8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1" t="s">
        <v>36</v>
      </c>
      <c r="T14" s="1" t="s">
        <v>35</v>
      </c>
    </row>
    <row r="15" spans="1:20" ht="14.65" thickBot="1">
      <c r="A15" s="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6" t="s">
        <v>42</v>
      </c>
      <c r="O15" s="5"/>
      <c r="P15" s="5"/>
      <c r="Q15" s="5"/>
      <c r="R15" s="5"/>
      <c r="S15" s="1" t="s">
        <v>37</v>
      </c>
      <c r="T15" s="1" t="s">
        <v>41</v>
      </c>
    </row>
    <row r="16" spans="1:20" ht="14.55">
      <c r="A16" s="10" t="str">
        <f>A2</f>
        <v>σ_{C_m}</v>
      </c>
      <c r="B16" s="9">
        <f>ABS(B2*B$1)</f>
        <v>348.88</v>
      </c>
      <c r="C16" s="9">
        <f t="shared" ref="C16:J16" si="0">ABS(C2*C$1)</f>
        <v>3348.36</v>
      </c>
      <c r="D16" s="9">
        <f t="shared" si="0"/>
        <v>88040</v>
      </c>
      <c r="E16" s="9">
        <f t="shared" si="0"/>
        <v>326151</v>
      </c>
      <c r="F16" s="9">
        <f t="shared" si="0"/>
        <v>1793610</v>
      </c>
      <c r="G16" s="9">
        <f t="shared" si="0"/>
        <v>29440</v>
      </c>
      <c r="H16" s="9">
        <f t="shared" si="0"/>
        <v>84234</v>
      </c>
      <c r="I16" s="9">
        <f t="shared" si="0"/>
        <v>88770</v>
      </c>
      <c r="J16" s="9">
        <f t="shared" si="0"/>
        <v>112850</v>
      </c>
      <c r="K16" s="9">
        <f t="shared" ref="K16:M16" si="1">ABS(K2*K$1)</f>
        <v>33876.6</v>
      </c>
      <c r="L16" s="9">
        <f t="shared" si="1"/>
        <v>20872.2</v>
      </c>
      <c r="M16" s="9">
        <f t="shared" si="1"/>
        <v>356.21</v>
      </c>
      <c r="N16" s="11">
        <f>SUM(B16:M16)</f>
        <v>2581897.2500000005</v>
      </c>
      <c r="O16" s="6">
        <f>RANK(J16,J$16:J$27)</f>
        <v>7</v>
      </c>
      <c r="P16" s="5" t="str">
        <f t="shared" ref="P16:P27" si="2">A16</f>
        <v>σ_{C_m}</v>
      </c>
      <c r="S16" s="5"/>
      <c r="T16" s="5"/>
    </row>
    <row r="17" spans="1:18" ht="14.55">
      <c r="A17" s="10" t="str">
        <f t="shared" ref="A17:A27" si="3">A3</f>
        <v>σ_{C_1}</v>
      </c>
      <c r="B17" s="9">
        <f t="shared" ref="B17:J17" si="4">ABS(B3*B$1)</f>
        <v>29988000</v>
      </c>
      <c r="C17" s="9">
        <f t="shared" si="4"/>
        <v>45305100</v>
      </c>
      <c r="D17" s="9">
        <f t="shared" si="4"/>
        <v>4860800</v>
      </c>
      <c r="E17" s="9">
        <f t="shared" si="4"/>
        <v>1748490</v>
      </c>
      <c r="F17" s="9">
        <f t="shared" si="4"/>
        <v>141453</v>
      </c>
      <c r="G17" s="9">
        <f t="shared" si="4"/>
        <v>524800</v>
      </c>
      <c r="H17" s="9">
        <f t="shared" si="4"/>
        <v>510130</v>
      </c>
      <c r="I17" s="9">
        <f t="shared" si="4"/>
        <v>108138</v>
      </c>
      <c r="J17" s="9">
        <f t="shared" si="4"/>
        <v>138470</v>
      </c>
      <c r="K17" s="9">
        <f t="shared" ref="K17:M17" si="5">ABS(K3*K$1)</f>
        <v>48.702999999999996</v>
      </c>
      <c r="L17" s="9">
        <f t="shared" si="5"/>
        <v>124.586</v>
      </c>
      <c r="M17" s="9">
        <f t="shared" si="5"/>
        <v>3221.9999999999995</v>
      </c>
      <c r="N17" s="11">
        <f t="shared" ref="N17:N27" si="6">SUM(B17:M17)</f>
        <v>83328776.28899999</v>
      </c>
      <c r="O17" s="6">
        <f t="shared" ref="O17:O27" si="7">RANK(J17,J$16:J$27)</f>
        <v>5</v>
      </c>
      <c r="P17" s="5" t="str">
        <f t="shared" si="2"/>
        <v>σ_{C_1}</v>
      </c>
    </row>
    <row r="18" spans="1:18" ht="14.55">
      <c r="A18" s="10" t="str">
        <f t="shared" si="3"/>
        <v>σ_{C_2}</v>
      </c>
      <c r="B18" s="9">
        <f t="shared" ref="B18:J18" si="8">ABS(B4*B$1)</f>
        <v>3469200</v>
      </c>
      <c r="C18" s="9">
        <f t="shared" si="8"/>
        <v>4198230</v>
      </c>
      <c r="D18" s="9">
        <f t="shared" si="8"/>
        <v>19666400</v>
      </c>
      <c r="E18" s="9">
        <f t="shared" si="8"/>
        <v>866729.99999999988</v>
      </c>
      <c r="F18" s="9">
        <f t="shared" si="8"/>
        <v>307827</v>
      </c>
      <c r="G18" s="9">
        <f t="shared" si="8"/>
        <v>11584</v>
      </c>
      <c r="H18" s="9">
        <f t="shared" si="8"/>
        <v>8409.5</v>
      </c>
      <c r="I18" s="9">
        <f t="shared" si="8"/>
        <v>77875.5</v>
      </c>
      <c r="J18" s="9">
        <f t="shared" si="8"/>
        <v>151280</v>
      </c>
      <c r="K18" s="9">
        <f t="shared" ref="K18:M18" si="9">ABS(K4*K$1)</f>
        <v>5516.8</v>
      </c>
      <c r="L18" s="9">
        <f t="shared" si="9"/>
        <v>39641</v>
      </c>
      <c r="M18" s="9">
        <f t="shared" si="9"/>
        <v>6443.9999999999991</v>
      </c>
      <c r="N18" s="11">
        <f t="shared" si="6"/>
        <v>28809137.800000001</v>
      </c>
      <c r="O18" s="6">
        <f t="shared" si="7"/>
        <v>4</v>
      </c>
      <c r="P18" s="5" t="str">
        <f t="shared" si="2"/>
        <v>σ_{C_2}</v>
      </c>
    </row>
    <row r="19" spans="1:18" ht="14.55">
      <c r="A19" s="10" t="str">
        <f t="shared" si="3"/>
        <v>σ_{H_c}</v>
      </c>
      <c r="B19" s="9">
        <f t="shared" ref="B19:J19" si="10">ABS(B5*B$1)</f>
        <v>120932</v>
      </c>
      <c r="C19" s="9">
        <f t="shared" si="10"/>
        <v>167418</v>
      </c>
      <c r="D19" s="9">
        <f t="shared" si="10"/>
        <v>1311920</v>
      </c>
      <c r="E19" s="9">
        <f t="shared" si="10"/>
        <v>182364</v>
      </c>
      <c r="F19" s="9">
        <f t="shared" si="10"/>
        <v>603720</v>
      </c>
      <c r="G19" s="9">
        <f t="shared" si="10"/>
        <v>40800</v>
      </c>
      <c r="H19" s="9">
        <f t="shared" si="10"/>
        <v>143170</v>
      </c>
      <c r="I19" s="9">
        <f t="shared" si="10"/>
        <v>192066</v>
      </c>
      <c r="J19" s="9">
        <f t="shared" si="10"/>
        <v>275110</v>
      </c>
      <c r="K19" s="9">
        <f t="shared" ref="K19:M19" si="11">ABS(K5*K$1)</f>
        <v>12757.599999999999</v>
      </c>
      <c r="L19" s="9">
        <f t="shared" si="11"/>
        <v>10193.4</v>
      </c>
      <c r="M19" s="9">
        <f t="shared" si="11"/>
        <v>137830</v>
      </c>
      <c r="N19" s="11">
        <f t="shared" si="6"/>
        <v>3198281</v>
      </c>
      <c r="O19" s="6">
        <f t="shared" si="7"/>
        <v>2</v>
      </c>
      <c r="P19" s="5" t="str">
        <f t="shared" si="2"/>
        <v>σ_{H_c}</v>
      </c>
    </row>
    <row r="20" spans="1:18" ht="14.55">
      <c r="A20" s="10" t="str">
        <f t="shared" si="3"/>
        <v>σ_{H}</v>
      </c>
      <c r="B20" s="9">
        <f t="shared" ref="B20:J20" si="12">ABS(B6*B$1)</f>
        <v>637000</v>
      </c>
      <c r="C20" s="9">
        <f t="shared" si="12"/>
        <v>499698.00000000006</v>
      </c>
      <c r="D20" s="9">
        <f t="shared" si="12"/>
        <v>90024</v>
      </c>
      <c r="E20" s="9">
        <f t="shared" si="12"/>
        <v>174348</v>
      </c>
      <c r="F20" s="9">
        <f t="shared" si="12"/>
        <v>37908</v>
      </c>
      <c r="G20" s="9">
        <f t="shared" si="12"/>
        <v>755200</v>
      </c>
      <c r="H20" s="9">
        <f t="shared" si="12"/>
        <v>81037</v>
      </c>
      <c r="I20" s="9">
        <f t="shared" si="12"/>
        <v>636723</v>
      </c>
      <c r="J20" s="9">
        <f t="shared" si="12"/>
        <v>235460</v>
      </c>
      <c r="K20" s="9">
        <f t="shared" ref="K20:M20" si="13">ABS(K6*K$1)</f>
        <v>158.608</v>
      </c>
      <c r="L20" s="9">
        <f t="shared" si="13"/>
        <v>873.72</v>
      </c>
      <c r="M20" s="9">
        <f t="shared" si="13"/>
        <v>2434.4</v>
      </c>
      <c r="N20" s="11">
        <f t="shared" si="6"/>
        <v>3150864.7280000001</v>
      </c>
      <c r="O20" s="6">
        <f t="shared" si="7"/>
        <v>3</v>
      </c>
      <c r="P20" s="5" t="str">
        <f t="shared" si="2"/>
        <v>σ_{H}</v>
      </c>
    </row>
    <row r="21" spans="1:18" ht="14.55">
      <c r="A21" s="10" t="str">
        <f t="shared" si="3"/>
        <v>σ_{F}</v>
      </c>
      <c r="B21" s="9">
        <f t="shared" ref="B21:J21" si="14">ABS(B7*B$1)</f>
        <v>188748000</v>
      </c>
      <c r="C21" s="9">
        <f t="shared" si="14"/>
        <v>16741800</v>
      </c>
      <c r="D21" s="9">
        <f t="shared" si="14"/>
        <v>285200</v>
      </c>
      <c r="E21" s="9">
        <f t="shared" si="14"/>
        <v>146292</v>
      </c>
      <c r="F21" s="9">
        <f t="shared" si="14"/>
        <v>11126.7</v>
      </c>
      <c r="G21" s="9">
        <f t="shared" si="14"/>
        <v>43040</v>
      </c>
      <c r="H21" s="9">
        <f t="shared" si="14"/>
        <v>43229</v>
      </c>
      <c r="I21" s="9">
        <f t="shared" si="14"/>
        <v>9361.1999999999989</v>
      </c>
      <c r="J21" s="9">
        <f t="shared" si="14"/>
        <v>11651</v>
      </c>
      <c r="K21" s="9">
        <f t="shared" ref="K21:M21" si="15">ABS(K7*K$1)</f>
        <v>3.53851</v>
      </c>
      <c r="L21" s="9">
        <f t="shared" si="15"/>
        <v>54.445700000000002</v>
      </c>
      <c r="M21" s="9">
        <f t="shared" si="15"/>
        <v>223.75</v>
      </c>
      <c r="N21" s="11">
        <f t="shared" si="6"/>
        <v>206039981.63420996</v>
      </c>
      <c r="O21" s="6">
        <f t="shared" si="7"/>
        <v>12</v>
      </c>
      <c r="P21" s="5" t="str">
        <f t="shared" si="2"/>
        <v>σ_{F}</v>
      </c>
    </row>
    <row r="22" spans="1:18" ht="14.55">
      <c r="A22" s="10" t="str">
        <f t="shared" si="3"/>
        <v>ε_{C_m}</v>
      </c>
      <c r="B22" s="9">
        <f t="shared" ref="B22:J22" si="16">ABS(B8*B$1)</f>
        <v>529.20000000000005</v>
      </c>
      <c r="C22" s="9">
        <f t="shared" si="16"/>
        <v>4786.1100000000006</v>
      </c>
      <c r="D22" s="9">
        <f t="shared" si="16"/>
        <v>124496</v>
      </c>
      <c r="E22" s="9">
        <f t="shared" si="16"/>
        <v>447393</v>
      </c>
      <c r="F22" s="9">
        <f t="shared" si="16"/>
        <v>2421900</v>
      </c>
      <c r="G22" s="9">
        <f t="shared" si="16"/>
        <v>37440</v>
      </c>
      <c r="H22" s="9">
        <f t="shared" si="16"/>
        <v>104528</v>
      </c>
      <c r="I22" s="9">
        <f t="shared" si="16"/>
        <v>96840</v>
      </c>
      <c r="J22" s="9">
        <f t="shared" si="16"/>
        <v>107970</v>
      </c>
      <c r="K22" s="9">
        <f t="shared" ref="K22:M22" si="17">ABS(K8*K$1)</f>
        <v>20688</v>
      </c>
      <c r="L22" s="9">
        <f t="shared" si="17"/>
        <v>10436.1</v>
      </c>
      <c r="M22" s="9">
        <f t="shared" si="17"/>
        <v>83235</v>
      </c>
      <c r="N22" s="11">
        <f t="shared" si="6"/>
        <v>3460241.41</v>
      </c>
      <c r="O22" s="6">
        <f t="shared" si="7"/>
        <v>8</v>
      </c>
      <c r="P22" s="5" t="str">
        <f t="shared" si="2"/>
        <v>ε_{C_m}</v>
      </c>
    </row>
    <row r="23" spans="1:18" ht="14.55">
      <c r="A23" s="10" t="str">
        <f t="shared" si="3"/>
        <v>ε_{C_1}</v>
      </c>
      <c r="B23" s="9">
        <f t="shared" ref="B23:J23" si="18">ABS(B9*B$1)</f>
        <v>20972000</v>
      </c>
      <c r="C23" s="9">
        <f t="shared" si="18"/>
        <v>20128500</v>
      </c>
      <c r="D23" s="9">
        <f t="shared" si="18"/>
        <v>2703200</v>
      </c>
      <c r="E23" s="9">
        <f t="shared" si="18"/>
        <v>2449890</v>
      </c>
      <c r="F23" s="9">
        <f t="shared" si="18"/>
        <v>403650</v>
      </c>
      <c r="G23" s="9">
        <f t="shared" si="18"/>
        <v>811200</v>
      </c>
      <c r="H23" s="9">
        <f t="shared" si="18"/>
        <v>733920</v>
      </c>
      <c r="I23" s="9">
        <f t="shared" si="18"/>
        <v>173505</v>
      </c>
      <c r="J23" s="9">
        <f t="shared" si="18"/>
        <v>125660</v>
      </c>
      <c r="K23" s="9">
        <f t="shared" ref="K23:M23" si="19">ABS(K9*K$1)</f>
        <v>14.567799999999998</v>
      </c>
      <c r="L23" s="9">
        <f t="shared" si="19"/>
        <v>47.892799999999994</v>
      </c>
      <c r="M23" s="9">
        <f t="shared" si="19"/>
        <v>1707.66</v>
      </c>
      <c r="N23" s="11">
        <f t="shared" si="6"/>
        <v>48503295.1206</v>
      </c>
      <c r="O23" s="6">
        <f t="shared" si="7"/>
        <v>6</v>
      </c>
      <c r="P23" s="5" t="str">
        <f t="shared" si="2"/>
        <v>ε_{C_1}</v>
      </c>
    </row>
    <row r="24" spans="1:18" ht="14.55">
      <c r="A24" s="10" t="str">
        <f t="shared" si="3"/>
        <v>ε_{C_2}</v>
      </c>
      <c r="B24" s="9">
        <f t="shared" ref="B24:J24" si="20">ABS(B10*B$1)</f>
        <v>2371600</v>
      </c>
      <c r="C24" s="9">
        <f t="shared" si="20"/>
        <v>2645460</v>
      </c>
      <c r="D24" s="9">
        <f t="shared" si="20"/>
        <v>12945600</v>
      </c>
      <c r="E24" s="9">
        <f t="shared" si="20"/>
        <v>726450</v>
      </c>
      <c r="F24" s="9">
        <f t="shared" si="20"/>
        <v>164970</v>
      </c>
      <c r="G24" s="9">
        <f t="shared" si="20"/>
        <v>31680.000000000004</v>
      </c>
      <c r="H24" s="9">
        <f t="shared" si="20"/>
        <v>75894</v>
      </c>
      <c r="I24" s="9">
        <f t="shared" si="20"/>
        <v>41318.400000000001</v>
      </c>
      <c r="J24" s="9">
        <f t="shared" si="20"/>
        <v>48495</v>
      </c>
      <c r="K24" s="9">
        <f t="shared" ref="K24:M24" si="21">ABS(K10*K$1)</f>
        <v>9266.5</v>
      </c>
      <c r="L24" s="9">
        <f t="shared" si="21"/>
        <v>64477.3</v>
      </c>
      <c r="M24" s="9">
        <f t="shared" si="21"/>
        <v>15948.9</v>
      </c>
      <c r="N24" s="11">
        <f t="shared" si="6"/>
        <v>19141160.099999998</v>
      </c>
      <c r="O24" s="6">
        <f t="shared" si="7"/>
        <v>10</v>
      </c>
      <c r="P24" s="5" t="str">
        <f t="shared" si="2"/>
        <v>ε_{C_2}</v>
      </c>
    </row>
    <row r="25" spans="1:18" ht="14.55">
      <c r="A25" s="10" t="str">
        <f t="shared" si="3"/>
        <v>ε_{H_c}</v>
      </c>
      <c r="B25" s="9">
        <f t="shared" ref="B25:J25" si="22">ABS(B11*B$1)</f>
        <v>149548</v>
      </c>
      <c r="C25" s="9">
        <f t="shared" si="22"/>
        <v>355284</v>
      </c>
      <c r="D25" s="9">
        <f t="shared" si="22"/>
        <v>3224000</v>
      </c>
      <c r="E25" s="9">
        <f t="shared" si="22"/>
        <v>1067130</v>
      </c>
      <c r="F25" s="9">
        <f t="shared" si="22"/>
        <v>1540890</v>
      </c>
      <c r="G25" s="9">
        <f t="shared" si="22"/>
        <v>61280</v>
      </c>
      <c r="H25" s="9">
        <f t="shared" si="22"/>
        <v>207110</v>
      </c>
      <c r="I25" s="9">
        <f t="shared" si="22"/>
        <v>284871</v>
      </c>
      <c r="J25" s="9">
        <f t="shared" si="22"/>
        <v>380640</v>
      </c>
      <c r="K25" s="9">
        <f t="shared" ref="K25:M25" si="23">ABS(K11*K$1)</f>
        <v>1823.1299999999999</v>
      </c>
      <c r="L25" s="9">
        <f t="shared" si="23"/>
        <v>12782.2</v>
      </c>
      <c r="M25" s="9">
        <f t="shared" si="23"/>
        <v>76254</v>
      </c>
      <c r="N25" s="11">
        <f t="shared" si="6"/>
        <v>7361612.3300000001</v>
      </c>
      <c r="O25" s="6">
        <f t="shared" si="7"/>
        <v>1</v>
      </c>
      <c r="P25" s="5" t="str">
        <f t="shared" si="2"/>
        <v>ε_{H_c}</v>
      </c>
    </row>
    <row r="26" spans="1:18" ht="14.55">
      <c r="A26" s="10" t="str">
        <f t="shared" si="3"/>
        <v>ε_{H}</v>
      </c>
      <c r="B26" s="9">
        <f t="shared" ref="B26:J26" si="24">ABS(B12*B$1)</f>
        <v>542920</v>
      </c>
      <c r="C26" s="9">
        <f t="shared" si="24"/>
        <v>446022</v>
      </c>
      <c r="D26" s="9">
        <f t="shared" si="24"/>
        <v>295120</v>
      </c>
      <c r="E26" s="9">
        <f t="shared" si="24"/>
        <v>86172</v>
      </c>
      <c r="F26" s="9">
        <f t="shared" si="24"/>
        <v>50544</v>
      </c>
      <c r="G26" s="9">
        <f t="shared" si="24"/>
        <v>1000000</v>
      </c>
      <c r="H26" s="9">
        <f t="shared" si="24"/>
        <v>996630</v>
      </c>
      <c r="I26" s="9">
        <f t="shared" si="24"/>
        <v>245328</v>
      </c>
      <c r="J26" s="9">
        <f t="shared" si="24"/>
        <v>22204</v>
      </c>
      <c r="K26" s="9">
        <f t="shared" ref="K26:M26" si="25">ABS(K12*K$1)</f>
        <v>28.532200000000003</v>
      </c>
      <c r="L26" s="9">
        <f t="shared" si="25"/>
        <v>443.33199999999999</v>
      </c>
      <c r="M26" s="9">
        <f t="shared" si="25"/>
        <v>170.05</v>
      </c>
      <c r="N26" s="11">
        <f t="shared" si="6"/>
        <v>3685581.9141999995</v>
      </c>
      <c r="O26" s="6">
        <f t="shared" si="7"/>
        <v>11</v>
      </c>
      <c r="P26" s="5" t="str">
        <f t="shared" si="2"/>
        <v>ε_{H}</v>
      </c>
    </row>
    <row r="27" spans="1:18" ht="14.55">
      <c r="A27" s="10" t="str">
        <f t="shared" si="3"/>
        <v>ε_{F}</v>
      </c>
      <c r="B27" s="9">
        <f t="shared" ref="B27:J27" si="26">ABS(B13*B$1)</f>
        <v>37436000</v>
      </c>
      <c r="C27" s="9">
        <f t="shared" si="26"/>
        <v>36295200</v>
      </c>
      <c r="D27" s="9">
        <f t="shared" si="26"/>
        <v>4166400.0000000005</v>
      </c>
      <c r="E27" s="9">
        <f t="shared" si="26"/>
        <v>3637260</v>
      </c>
      <c r="F27" s="9">
        <f t="shared" si="26"/>
        <v>431730</v>
      </c>
      <c r="G27" s="9">
        <f t="shared" si="26"/>
        <v>211200</v>
      </c>
      <c r="H27" s="9">
        <f t="shared" si="26"/>
        <v>205720</v>
      </c>
      <c r="I27" s="9">
        <f t="shared" si="26"/>
        <v>26227.5</v>
      </c>
      <c r="J27" s="9">
        <f t="shared" si="26"/>
        <v>104310.00000000001</v>
      </c>
      <c r="K27" s="9">
        <f t="shared" ref="K27:M27" si="27">ABS(K13*K$1)</f>
        <v>49.996000000000002</v>
      </c>
      <c r="L27" s="9">
        <f t="shared" si="27"/>
        <v>149.66500000000002</v>
      </c>
      <c r="M27" s="9">
        <f t="shared" si="27"/>
        <v>3257.8</v>
      </c>
      <c r="N27" s="11">
        <f t="shared" si="6"/>
        <v>82517504.96100001</v>
      </c>
      <c r="O27" s="6">
        <f t="shared" si="7"/>
        <v>9</v>
      </c>
      <c r="P27" s="5" t="str">
        <f t="shared" si="2"/>
        <v>ε_{F}</v>
      </c>
    </row>
    <row r="28" spans="1:18" ht="14.55">
      <c r="A28" s="10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11"/>
      <c r="O28" s="6"/>
      <c r="P28" s="5"/>
      <c r="Q28" s="5"/>
      <c r="R28" s="5"/>
    </row>
    <row r="29" spans="1:18" ht="14.55">
      <c r="A29" s="1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1"/>
      <c r="O29" s="6"/>
      <c r="P29" s="5"/>
      <c r="Q29" s="5"/>
      <c r="R29" s="5"/>
    </row>
    <row r="30" spans="1:18" ht="14.55">
      <c r="N30" s="1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18551-C4AF-463E-A052-E71DBFBB363C}">
  <dimension ref="A1:T28"/>
  <sheetViews>
    <sheetView topLeftCell="C1" workbookViewId="0">
      <selection activeCell="N15" sqref="N15"/>
    </sheetView>
  </sheetViews>
  <sheetFormatPr defaultColWidth="8.75" defaultRowHeight="14.25"/>
  <cols>
    <col min="1" max="18" width="8.75" style="5"/>
    <col min="19" max="19" width="9.625" style="5" bestFit="1" customWidth="1"/>
    <col min="20" max="20" width="14" style="5" bestFit="1" customWidth="1"/>
    <col min="21" max="16384" width="8.75" style="5"/>
  </cols>
  <sheetData>
    <row r="1" spans="1:20" ht="28.9" thickBot="1">
      <c r="A1" s="2" t="s">
        <v>12</v>
      </c>
      <c r="B1" s="2">
        <v>198000000</v>
      </c>
      <c r="C1" s="2">
        <v>87800000</v>
      </c>
      <c r="D1" s="2">
        <v>9540000</v>
      </c>
      <c r="E1" s="2">
        <v>1760000</v>
      </c>
      <c r="F1" s="2">
        <v>1180000</v>
      </c>
      <c r="G1" s="2">
        <v>951000</v>
      </c>
      <c r="H1" s="2">
        <v>636000</v>
      </c>
      <c r="I1" s="2">
        <v>350000</v>
      </c>
      <c r="J1" s="2">
        <v>70800</v>
      </c>
      <c r="K1" s="2">
        <v>162000</v>
      </c>
      <c r="L1" s="2">
        <v>0</v>
      </c>
      <c r="M1" s="2">
        <v>0</v>
      </c>
      <c r="N1" s="6"/>
      <c r="O1" s="6" t="s">
        <v>16</v>
      </c>
      <c r="P1" s="1" t="s">
        <v>14</v>
      </c>
      <c r="Q1" s="1" t="s">
        <v>15</v>
      </c>
      <c r="S1" s="6" t="s">
        <v>33</v>
      </c>
      <c r="T1" s="6" t="s">
        <v>34</v>
      </c>
    </row>
    <row r="2" spans="1:20" ht="14.65" thickBot="1">
      <c r="A2" s="6" t="s">
        <v>17</v>
      </c>
      <c r="B2" s="2">
        <v>-0.22</v>
      </c>
      <c r="C2" s="3">
        <v>0.76</v>
      </c>
      <c r="D2" s="2">
        <v>-0.31</v>
      </c>
      <c r="E2" s="2">
        <v>-0.46600000000000003</v>
      </c>
      <c r="F2" s="2">
        <v>-2.86E-2</v>
      </c>
      <c r="G2" s="2">
        <v>0.21099999999999999</v>
      </c>
      <c r="H2" s="2">
        <v>0.112</v>
      </c>
      <c r="I2" s="2">
        <v>3.6999999999999998E-2</v>
      </c>
      <c r="J2" s="2">
        <v>-4.1099999999999998E-2</v>
      </c>
      <c r="K2" s="2">
        <v>-1.37E-2</v>
      </c>
      <c r="L2" s="2">
        <v>0</v>
      </c>
      <c r="M2" s="2">
        <v>0</v>
      </c>
      <c r="N2" s="6"/>
      <c r="O2" s="5" cm="1">
        <f t="array" ref="O2:P13">_xlfn._xlws.SORT(O16:P27)</f>
        <v>1</v>
      </c>
      <c r="P2" s="5" t="str">
        <v>ε_{H_2}</v>
      </c>
      <c r="Q2" s="6" t="s">
        <v>17</v>
      </c>
      <c r="S2" s="6" t="s">
        <v>17</v>
      </c>
      <c r="T2" s="7">
        <v>3.33858766426202</v>
      </c>
    </row>
    <row r="3" spans="1:20" ht="14.65" thickBot="1">
      <c r="A3" s="6" t="s">
        <v>3</v>
      </c>
      <c r="B3" s="2">
        <v>4.2199999999999998E-3</v>
      </c>
      <c r="C3" s="2">
        <v>-2.5000000000000001E-2</v>
      </c>
      <c r="D3" s="2">
        <v>0.124</v>
      </c>
      <c r="E3" s="2">
        <v>4.2299999999999997E-2</v>
      </c>
      <c r="F3" s="2">
        <v>0.20399999999999999</v>
      </c>
      <c r="G3" s="2">
        <v>0.46500000000000002</v>
      </c>
      <c r="H3" s="2">
        <v>0.14799999999999999</v>
      </c>
      <c r="I3" s="3">
        <v>-0.83799999999999997</v>
      </c>
      <c r="J3" s="2">
        <v>2.8800000000000001E-4</v>
      </c>
      <c r="K3" s="2">
        <v>1.26E-4</v>
      </c>
      <c r="L3" s="2">
        <v>0</v>
      </c>
      <c r="M3" s="2">
        <v>0</v>
      </c>
      <c r="N3" s="6"/>
      <c r="O3" s="5">
        <v>2</v>
      </c>
      <c r="P3" s="5" t="str">
        <v>σ_{H_2}</v>
      </c>
      <c r="Q3" s="6" t="s">
        <v>5</v>
      </c>
      <c r="S3" s="6" t="s">
        <v>3</v>
      </c>
      <c r="T3" s="7">
        <v>2.5858818610760101</v>
      </c>
    </row>
    <row r="4" spans="1:20" ht="14.65" thickBot="1">
      <c r="A4" s="6" t="s">
        <v>18</v>
      </c>
      <c r="B4" s="2">
        <v>1.48E-3</v>
      </c>
      <c r="C4" s="2">
        <v>-4.7000000000000002E-3</v>
      </c>
      <c r="D4" s="2">
        <v>1.3899999999999999E-2</v>
      </c>
      <c r="E4" s="2">
        <v>0.14099999999999999</v>
      </c>
      <c r="F4" s="2">
        <v>-0.13600000000000001</v>
      </c>
      <c r="G4" s="2">
        <v>-0.191</v>
      </c>
      <c r="H4" s="3">
        <v>0.96099999999999997</v>
      </c>
      <c r="I4" s="2">
        <v>4.0300000000000002E-2</v>
      </c>
      <c r="J4" s="2">
        <v>-2.0500000000000001E-2</v>
      </c>
      <c r="K4" s="2">
        <v>-1.12E-2</v>
      </c>
      <c r="L4" s="2">
        <v>0</v>
      </c>
      <c r="M4" s="2">
        <v>0</v>
      </c>
      <c r="N4" s="6"/>
      <c r="O4" s="5">
        <v>3</v>
      </c>
      <c r="P4" s="5" t="str">
        <v>ε_{C}</v>
      </c>
      <c r="Q4" s="6" t="s">
        <v>11</v>
      </c>
      <c r="S4" s="6" t="s">
        <v>18</v>
      </c>
      <c r="T4" s="7">
        <v>2.3426722732528802</v>
      </c>
    </row>
    <row r="5" spans="1:20" ht="14.65" thickBot="1">
      <c r="A5" s="6" t="s">
        <v>19</v>
      </c>
      <c r="B5" s="2">
        <v>1.47E-3</v>
      </c>
      <c r="C5" s="2">
        <v>-3.0200000000000001E-3</v>
      </c>
      <c r="D5" s="2">
        <v>6.1399999999999996E-3</v>
      </c>
      <c r="E5" s="2">
        <v>2.4199999999999999E-2</v>
      </c>
      <c r="F5" s="2">
        <v>-5.3800000000000002E-3</v>
      </c>
      <c r="G5" s="2">
        <v>-5.0099999999999999E-2</v>
      </c>
      <c r="H5" s="2">
        <v>-3.32E-2</v>
      </c>
      <c r="I5" s="2">
        <v>-3.3099999999999997E-2</v>
      </c>
      <c r="J5" s="2">
        <v>-0.46600000000000003</v>
      </c>
      <c r="K5" s="3">
        <v>-0.88200000000000001</v>
      </c>
      <c r="L5" s="2">
        <v>0</v>
      </c>
      <c r="M5" s="2">
        <v>0</v>
      </c>
      <c r="N5" s="6"/>
      <c r="O5" s="5">
        <v>4</v>
      </c>
      <c r="P5" s="5" t="str">
        <v>σ_{C}</v>
      </c>
      <c r="Q5" s="6" t="s">
        <v>3</v>
      </c>
      <c r="S5" s="6" t="s">
        <v>19</v>
      </c>
      <c r="T5" s="7">
        <v>1.88751636740776</v>
      </c>
    </row>
    <row r="6" spans="1:20" ht="14.65" thickBot="1">
      <c r="A6" s="6" t="s">
        <v>20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3">
        <v>1</v>
      </c>
      <c r="M6" s="2">
        <v>0</v>
      </c>
      <c r="N6" s="6"/>
      <c r="O6" s="5">
        <v>5</v>
      </c>
      <c r="P6" s="5" t="str">
        <v>ε_{H_c}</v>
      </c>
      <c r="Q6" s="6" t="s">
        <v>9</v>
      </c>
      <c r="S6" s="6" t="s">
        <v>39</v>
      </c>
      <c r="T6" s="7">
        <v>2.3926066182013899</v>
      </c>
    </row>
    <row r="7" spans="1:20" ht="14.65" thickBot="1">
      <c r="A7" s="6" t="s">
        <v>5</v>
      </c>
      <c r="B7" s="3">
        <v>0.94099999999999995</v>
      </c>
      <c r="C7" s="2">
        <v>0.32900000000000001</v>
      </c>
      <c r="D7" s="2">
        <v>5.8900000000000001E-2</v>
      </c>
      <c r="E7" s="2">
        <v>4.36E-2</v>
      </c>
      <c r="F7" s="2">
        <v>4.9899999999999996E-3</v>
      </c>
      <c r="G7" s="2">
        <v>-1.4200000000000001E-2</v>
      </c>
      <c r="H7" s="2">
        <v>-9.0399999999999994E-3</v>
      </c>
      <c r="I7" s="2">
        <v>-2.4099999999999998E-3</v>
      </c>
      <c r="J7" s="2">
        <v>3.31E-3</v>
      </c>
      <c r="K7" s="2">
        <v>1.5100000000000001E-3</v>
      </c>
      <c r="L7" s="2">
        <v>0</v>
      </c>
      <c r="M7" s="2">
        <v>0</v>
      </c>
      <c r="N7" s="6"/>
      <c r="O7" s="5">
        <v>6</v>
      </c>
      <c r="P7" s="5" t="str">
        <v>ε_{F}</v>
      </c>
      <c r="Q7" s="6" t="s">
        <v>21</v>
      </c>
      <c r="S7" s="6" t="s">
        <v>5</v>
      </c>
      <c r="T7" s="7">
        <v>2.9406319925722499</v>
      </c>
    </row>
    <row r="8" spans="1:20" ht="14.65" thickBot="1">
      <c r="A8" s="6" t="s">
        <v>21</v>
      </c>
      <c r="B8" s="2">
        <v>-0.14499999999999999</v>
      </c>
      <c r="C8" s="2">
        <v>0.35899999999999999</v>
      </c>
      <c r="D8" s="2">
        <v>-0.33700000000000002</v>
      </c>
      <c r="E8" s="3">
        <v>0.83099999999999996</v>
      </c>
      <c r="F8" s="2">
        <v>0.185</v>
      </c>
      <c r="G8" s="2">
        <v>-2.0199999999999999E-2</v>
      </c>
      <c r="H8" s="2">
        <v>-9.1899999999999996E-2</v>
      </c>
      <c r="I8" s="2">
        <v>-1.74E-3</v>
      </c>
      <c r="J8" s="2">
        <v>5.2299999999999999E-2</v>
      </c>
      <c r="K8" s="2">
        <v>-5.1000000000000004E-3</v>
      </c>
      <c r="L8" s="2">
        <v>0</v>
      </c>
      <c r="M8" s="2">
        <v>0</v>
      </c>
      <c r="N8" s="6"/>
      <c r="O8" s="5">
        <v>7</v>
      </c>
      <c r="P8" s="5" t="str">
        <v>σ_{H_1}</v>
      </c>
      <c r="Q8" s="6" t="s">
        <v>18</v>
      </c>
      <c r="S8" s="6" t="s">
        <v>21</v>
      </c>
      <c r="T8" s="7">
        <v>54.162961502950999</v>
      </c>
    </row>
    <row r="9" spans="1:20" ht="14.65" thickBot="1">
      <c r="A9" s="6" t="s">
        <v>9</v>
      </c>
      <c r="B9" s="2">
        <v>-7.6899999999999998E-3</v>
      </c>
      <c r="C9" s="2">
        <v>5.2299999999999999E-2</v>
      </c>
      <c r="D9" s="2">
        <v>-0.28100000000000003</v>
      </c>
      <c r="E9" s="2">
        <v>-9.69E-2</v>
      </c>
      <c r="F9" s="2">
        <v>-0.34300000000000003</v>
      </c>
      <c r="G9" s="3">
        <v>-0.69</v>
      </c>
      <c r="H9" s="2">
        <v>-0.14299999999999999</v>
      </c>
      <c r="I9" s="2">
        <v>-0.54</v>
      </c>
      <c r="J9" s="2">
        <v>2.9700000000000001E-2</v>
      </c>
      <c r="K9" s="2">
        <v>4.6399999999999997E-2</v>
      </c>
      <c r="L9" s="2">
        <v>0</v>
      </c>
      <c r="M9" s="2">
        <v>0</v>
      </c>
      <c r="N9" s="6"/>
      <c r="O9" s="5">
        <v>8</v>
      </c>
      <c r="P9" s="5" t="str">
        <v>ε_{H_1}</v>
      </c>
      <c r="Q9" s="6" t="s">
        <v>22</v>
      </c>
      <c r="S9" s="6" t="s">
        <v>9</v>
      </c>
      <c r="T9" s="7">
        <v>10.793736750092799</v>
      </c>
    </row>
    <row r="10" spans="1:20" ht="14.65" thickBot="1">
      <c r="A10" s="6" t="s">
        <v>22</v>
      </c>
      <c r="B10" s="2">
        <v>-1.82E-3</v>
      </c>
      <c r="C10" s="2">
        <v>5.4099999999999999E-3</v>
      </c>
      <c r="D10" s="2">
        <v>-1.1599999999999999E-2</v>
      </c>
      <c r="E10" s="2">
        <v>-0.20699999999999999</v>
      </c>
      <c r="F10" s="3">
        <v>0.88400000000000001</v>
      </c>
      <c r="G10" s="2">
        <v>-0.41099999999999998</v>
      </c>
      <c r="H10" s="2">
        <v>7.5300000000000006E-2</v>
      </c>
      <c r="I10" s="2">
        <v>-1.18E-2</v>
      </c>
      <c r="J10" s="2">
        <v>8.7600000000000004E-3</v>
      </c>
      <c r="K10" s="2">
        <v>5.1700000000000001E-3</v>
      </c>
      <c r="L10" s="2">
        <v>0</v>
      </c>
      <c r="M10" s="2">
        <v>0</v>
      </c>
      <c r="N10" s="6"/>
      <c r="O10" s="5">
        <v>9</v>
      </c>
      <c r="P10" s="5" t="str">
        <v>σ_{F}</v>
      </c>
      <c r="Q10" s="6" t="s">
        <v>23</v>
      </c>
      <c r="S10" s="6" t="s">
        <v>22</v>
      </c>
      <c r="T10" s="7">
        <v>11.3933728681706</v>
      </c>
    </row>
    <row r="11" spans="1:20" ht="14.65" thickBot="1">
      <c r="A11" s="6" t="s">
        <v>23</v>
      </c>
      <c r="B11" s="2">
        <v>-9.4200000000000002E-4</v>
      </c>
      <c r="C11" s="2">
        <v>8.2399999999999997E-4</v>
      </c>
      <c r="D11" s="2">
        <v>1.33E-3</v>
      </c>
      <c r="E11" s="2">
        <v>5.2499999999999998E-2</v>
      </c>
      <c r="F11" s="2">
        <v>1.4E-2</v>
      </c>
      <c r="G11" s="2">
        <v>-1.29E-2</v>
      </c>
      <c r="H11" s="2">
        <v>-2.1399999999999999E-2</v>
      </c>
      <c r="I11" s="2">
        <v>-4.96E-3</v>
      </c>
      <c r="J11" s="3">
        <v>-0.88100000000000001</v>
      </c>
      <c r="K11" s="2">
        <v>0.46899999999999997</v>
      </c>
      <c r="L11" s="2">
        <v>0</v>
      </c>
      <c r="M11" s="2">
        <v>0</v>
      </c>
      <c r="N11" s="6"/>
      <c r="O11" s="5">
        <v>10</v>
      </c>
      <c r="P11" s="5" t="str">
        <v>σ_{H_c}</v>
      </c>
      <c r="Q11" s="6" t="s">
        <v>19</v>
      </c>
      <c r="S11" s="6" t="s">
        <v>23</v>
      </c>
      <c r="T11" s="7">
        <v>15</v>
      </c>
    </row>
    <row r="12" spans="1:20" ht="14.65" thickBot="1">
      <c r="A12" s="6" t="s">
        <v>24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1</v>
      </c>
      <c r="N12" s="6"/>
      <c r="O12" s="5">
        <v>11</v>
      </c>
      <c r="P12" s="5" t="str">
        <v>σ_{H_3}</v>
      </c>
      <c r="Q12" s="6" t="s">
        <v>20</v>
      </c>
      <c r="S12" s="6" t="s">
        <v>38</v>
      </c>
      <c r="T12" s="7">
        <v>8.9036189421225096</v>
      </c>
    </row>
    <row r="13" spans="1:20" ht="14.65" thickBot="1">
      <c r="A13" s="6" t="s">
        <v>11</v>
      </c>
      <c r="B13" s="2">
        <v>-0.21099999999999999</v>
      </c>
      <c r="C13" s="2">
        <v>0.42699999999999999</v>
      </c>
      <c r="D13" s="3">
        <v>0.83199999999999996</v>
      </c>
      <c r="E13" s="2">
        <v>0.115</v>
      </c>
      <c r="F13" s="2">
        <v>-6.7799999999999999E-2</v>
      </c>
      <c r="G13" s="2">
        <v>-0.23300000000000001</v>
      </c>
      <c r="H13" s="2">
        <v>-0.08</v>
      </c>
      <c r="I13" s="2">
        <v>-4.4999999999999998E-2</v>
      </c>
      <c r="J13" s="2">
        <v>2.1000000000000001E-2</v>
      </c>
      <c r="K13" s="2">
        <v>1.44E-2</v>
      </c>
      <c r="L13" s="2">
        <v>0</v>
      </c>
      <c r="M13" s="2">
        <v>0</v>
      </c>
      <c r="N13" s="6"/>
      <c r="O13" s="5">
        <v>11</v>
      </c>
      <c r="P13" s="5" t="str">
        <v>ε_{H_3}</v>
      </c>
      <c r="Q13" s="6" t="s">
        <v>24</v>
      </c>
      <c r="S13" s="6" t="s">
        <v>11</v>
      </c>
      <c r="T13" s="7">
        <v>26.501655315089799</v>
      </c>
    </row>
    <row r="14" spans="1:20" ht="14.65" thickBot="1">
      <c r="A14" s="8" t="s">
        <v>13</v>
      </c>
      <c r="S14" s="1" t="s">
        <v>36</v>
      </c>
      <c r="T14" s="1" t="s">
        <v>35</v>
      </c>
    </row>
    <row r="15" spans="1:20" ht="14.65" thickBot="1">
      <c r="A15" s="9"/>
      <c r="N15" s="6" t="s">
        <v>42</v>
      </c>
      <c r="S15" s="1" t="s">
        <v>37</v>
      </c>
      <c r="T15" s="1" t="s">
        <v>41</v>
      </c>
    </row>
    <row r="16" spans="1:20">
      <c r="A16" s="10" t="str">
        <f>A2</f>
        <v>σ_{C}</v>
      </c>
      <c r="B16" s="9">
        <f>ABS(B2*B$1)</f>
        <v>43560000</v>
      </c>
      <c r="C16" s="9">
        <f t="shared" ref="C16:M27" si="0">ABS(C2*C$1)</f>
        <v>66728000</v>
      </c>
      <c r="D16" s="9">
        <f t="shared" si="0"/>
        <v>2957400</v>
      </c>
      <c r="E16" s="9">
        <f t="shared" si="0"/>
        <v>820160</v>
      </c>
      <c r="F16" s="9">
        <f t="shared" si="0"/>
        <v>33748</v>
      </c>
      <c r="G16" s="9">
        <f t="shared" si="0"/>
        <v>200661</v>
      </c>
      <c r="H16" s="9">
        <f t="shared" si="0"/>
        <v>71232</v>
      </c>
      <c r="I16" s="9">
        <f t="shared" si="0"/>
        <v>12950</v>
      </c>
      <c r="J16" s="9">
        <f t="shared" si="0"/>
        <v>2909.8799999999997</v>
      </c>
      <c r="K16" s="9">
        <f t="shared" si="0"/>
        <v>2219.4</v>
      </c>
      <c r="L16" s="9">
        <f t="shared" si="0"/>
        <v>0</v>
      </c>
      <c r="M16" s="9">
        <f t="shared" si="0"/>
        <v>0</v>
      </c>
      <c r="N16" s="11">
        <f>SUM(B16:M16)</f>
        <v>114389280.28</v>
      </c>
      <c r="O16" s="6">
        <f>RANK(J16,J$16:J$27)</f>
        <v>4</v>
      </c>
      <c r="P16" s="5" t="str">
        <f t="shared" ref="P16:P27" si="1">A16</f>
        <v>σ_{C}</v>
      </c>
      <c r="S16" s="5" t="s">
        <v>40</v>
      </c>
    </row>
    <row r="17" spans="1:16">
      <c r="A17" s="10" t="str">
        <f t="shared" ref="A17:A27" si="2">A3</f>
        <v>σ_{H_c}</v>
      </c>
      <c r="B17" s="9">
        <f t="shared" ref="B17:J27" si="3">ABS(B3*B$1)</f>
        <v>835560</v>
      </c>
      <c r="C17" s="9">
        <f t="shared" si="3"/>
        <v>2195000</v>
      </c>
      <c r="D17" s="9">
        <f t="shared" si="3"/>
        <v>1182960</v>
      </c>
      <c r="E17" s="9">
        <f t="shared" si="3"/>
        <v>74448</v>
      </c>
      <c r="F17" s="9">
        <f t="shared" si="3"/>
        <v>240719.99999999997</v>
      </c>
      <c r="G17" s="9">
        <f t="shared" si="3"/>
        <v>442215</v>
      </c>
      <c r="H17" s="9">
        <f t="shared" si="3"/>
        <v>94128</v>
      </c>
      <c r="I17" s="9">
        <f t="shared" si="3"/>
        <v>293300</v>
      </c>
      <c r="J17" s="9">
        <f t="shared" si="3"/>
        <v>20.3904</v>
      </c>
      <c r="K17" s="9">
        <f t="shared" si="0"/>
        <v>20.411999999999999</v>
      </c>
      <c r="L17" s="9">
        <f t="shared" si="0"/>
        <v>0</v>
      </c>
      <c r="M17" s="9">
        <f t="shared" si="0"/>
        <v>0</v>
      </c>
      <c r="N17" s="11">
        <f t="shared" ref="N17:N27" si="4">SUM(B17:M17)</f>
        <v>5358371.8023999995</v>
      </c>
      <c r="O17" s="6">
        <f t="shared" ref="O17:O27" si="5">RANK(J17,J$16:J$27)</f>
        <v>10</v>
      </c>
      <c r="P17" s="5" t="str">
        <f t="shared" si="1"/>
        <v>σ_{H_c}</v>
      </c>
    </row>
    <row r="18" spans="1:16">
      <c r="A18" s="10" t="str">
        <f t="shared" si="2"/>
        <v>σ_{H_1}</v>
      </c>
      <c r="B18" s="9">
        <f t="shared" si="3"/>
        <v>293040</v>
      </c>
      <c r="C18" s="9">
        <f t="shared" si="3"/>
        <v>412660</v>
      </c>
      <c r="D18" s="9">
        <f t="shared" si="3"/>
        <v>132606</v>
      </c>
      <c r="E18" s="9">
        <f t="shared" si="3"/>
        <v>248159.99999999997</v>
      </c>
      <c r="F18" s="9">
        <f t="shared" si="3"/>
        <v>160480</v>
      </c>
      <c r="G18" s="9">
        <f t="shared" si="3"/>
        <v>181641</v>
      </c>
      <c r="H18" s="9">
        <f t="shared" si="3"/>
        <v>611196</v>
      </c>
      <c r="I18" s="9">
        <f t="shared" si="3"/>
        <v>14105</v>
      </c>
      <c r="J18" s="9">
        <f t="shared" si="3"/>
        <v>1451.4</v>
      </c>
      <c r="K18" s="9">
        <f t="shared" si="0"/>
        <v>1814.4</v>
      </c>
      <c r="L18" s="9">
        <f t="shared" si="0"/>
        <v>0</v>
      </c>
      <c r="M18" s="9">
        <f t="shared" si="0"/>
        <v>0</v>
      </c>
      <c r="N18" s="11">
        <f t="shared" si="4"/>
        <v>2057153.7999999998</v>
      </c>
      <c r="O18" s="6">
        <f t="shared" si="5"/>
        <v>7</v>
      </c>
      <c r="P18" s="5" t="str">
        <f t="shared" si="1"/>
        <v>σ_{H_1}</v>
      </c>
    </row>
    <row r="19" spans="1:16">
      <c r="A19" s="10" t="str">
        <f t="shared" si="2"/>
        <v>σ_{H_2}</v>
      </c>
      <c r="B19" s="9">
        <f t="shared" si="3"/>
        <v>291060</v>
      </c>
      <c r="C19" s="9">
        <f t="shared" si="3"/>
        <v>265156</v>
      </c>
      <c r="D19" s="9">
        <f t="shared" si="3"/>
        <v>58575.6</v>
      </c>
      <c r="E19" s="9">
        <f t="shared" si="3"/>
        <v>42592</v>
      </c>
      <c r="F19" s="9">
        <f t="shared" si="3"/>
        <v>6348.4000000000005</v>
      </c>
      <c r="G19" s="9">
        <f t="shared" si="3"/>
        <v>47645.1</v>
      </c>
      <c r="H19" s="9">
        <f t="shared" si="3"/>
        <v>21115.200000000001</v>
      </c>
      <c r="I19" s="9">
        <f t="shared" si="3"/>
        <v>11585</v>
      </c>
      <c r="J19" s="9">
        <f t="shared" si="3"/>
        <v>32992.800000000003</v>
      </c>
      <c r="K19" s="9">
        <f t="shared" si="0"/>
        <v>142884</v>
      </c>
      <c r="L19" s="9">
        <f t="shared" si="0"/>
        <v>0</v>
      </c>
      <c r="M19" s="9">
        <f t="shared" si="0"/>
        <v>0</v>
      </c>
      <c r="N19" s="11">
        <f t="shared" si="4"/>
        <v>919954.1</v>
      </c>
      <c r="O19" s="6">
        <f t="shared" si="5"/>
        <v>2</v>
      </c>
      <c r="P19" s="5" t="str">
        <f t="shared" si="1"/>
        <v>σ_{H_2}</v>
      </c>
    </row>
    <row r="20" spans="1:16">
      <c r="A20" s="10" t="str">
        <f t="shared" si="2"/>
        <v>σ_{H_3}</v>
      </c>
      <c r="B20" s="9">
        <f t="shared" si="3"/>
        <v>0</v>
      </c>
      <c r="C20" s="9">
        <f t="shared" si="3"/>
        <v>0</v>
      </c>
      <c r="D20" s="9">
        <f t="shared" si="3"/>
        <v>0</v>
      </c>
      <c r="E20" s="9">
        <f t="shared" si="3"/>
        <v>0</v>
      </c>
      <c r="F20" s="9">
        <f t="shared" si="3"/>
        <v>0</v>
      </c>
      <c r="G20" s="9">
        <f t="shared" si="3"/>
        <v>0</v>
      </c>
      <c r="H20" s="9">
        <f t="shared" si="3"/>
        <v>0</v>
      </c>
      <c r="I20" s="9">
        <f t="shared" si="3"/>
        <v>0</v>
      </c>
      <c r="J20" s="9">
        <f t="shared" si="3"/>
        <v>0</v>
      </c>
      <c r="K20" s="9">
        <f t="shared" si="0"/>
        <v>0</v>
      </c>
      <c r="L20" s="9">
        <f t="shared" si="0"/>
        <v>0</v>
      </c>
      <c r="M20" s="9">
        <f t="shared" si="0"/>
        <v>0</v>
      </c>
      <c r="N20" s="11">
        <f t="shared" si="4"/>
        <v>0</v>
      </c>
      <c r="O20" s="6">
        <f t="shared" si="5"/>
        <v>11</v>
      </c>
      <c r="P20" s="5" t="str">
        <f t="shared" si="1"/>
        <v>σ_{H_3}</v>
      </c>
    </row>
    <row r="21" spans="1:16">
      <c r="A21" s="10" t="str">
        <f t="shared" si="2"/>
        <v>σ_{F}</v>
      </c>
      <c r="B21" s="9">
        <f t="shared" si="3"/>
        <v>186318000</v>
      </c>
      <c r="C21" s="9">
        <f t="shared" si="3"/>
        <v>28886200</v>
      </c>
      <c r="D21" s="9">
        <f t="shared" si="3"/>
        <v>561906</v>
      </c>
      <c r="E21" s="9">
        <f t="shared" si="3"/>
        <v>76736</v>
      </c>
      <c r="F21" s="9">
        <f t="shared" si="3"/>
        <v>5888.2</v>
      </c>
      <c r="G21" s="9">
        <f t="shared" si="3"/>
        <v>13504.2</v>
      </c>
      <c r="H21" s="9">
        <f t="shared" si="3"/>
        <v>5749.44</v>
      </c>
      <c r="I21" s="9">
        <f t="shared" si="3"/>
        <v>843.49999999999989</v>
      </c>
      <c r="J21" s="9">
        <f t="shared" si="3"/>
        <v>234.34800000000001</v>
      </c>
      <c r="K21" s="9">
        <f t="shared" si="0"/>
        <v>244.62</v>
      </c>
      <c r="L21" s="9">
        <f t="shared" si="0"/>
        <v>0</v>
      </c>
      <c r="M21" s="9">
        <f t="shared" si="0"/>
        <v>0</v>
      </c>
      <c r="N21" s="11">
        <f t="shared" si="4"/>
        <v>215869306.30799997</v>
      </c>
      <c r="O21" s="6">
        <f t="shared" si="5"/>
        <v>9</v>
      </c>
      <c r="P21" s="5" t="str">
        <f t="shared" si="1"/>
        <v>σ_{F}</v>
      </c>
    </row>
    <row r="22" spans="1:16">
      <c r="A22" s="10" t="str">
        <f t="shared" si="2"/>
        <v>ε_{C}</v>
      </c>
      <c r="B22" s="9">
        <f t="shared" si="3"/>
        <v>28709999.999999996</v>
      </c>
      <c r="C22" s="9">
        <f t="shared" si="3"/>
        <v>31520200</v>
      </c>
      <c r="D22" s="9">
        <f t="shared" si="3"/>
        <v>3214980</v>
      </c>
      <c r="E22" s="9">
        <f t="shared" si="3"/>
        <v>1462560</v>
      </c>
      <c r="F22" s="9">
        <f t="shared" si="3"/>
        <v>218300</v>
      </c>
      <c r="G22" s="9">
        <f t="shared" si="3"/>
        <v>19210.2</v>
      </c>
      <c r="H22" s="9">
        <f t="shared" si="3"/>
        <v>58448.399999999994</v>
      </c>
      <c r="I22" s="9">
        <f t="shared" si="3"/>
        <v>609</v>
      </c>
      <c r="J22" s="9">
        <f t="shared" si="3"/>
        <v>3702.84</v>
      </c>
      <c r="K22" s="9">
        <f t="shared" si="0"/>
        <v>826.2</v>
      </c>
      <c r="L22" s="9">
        <f t="shared" si="0"/>
        <v>0</v>
      </c>
      <c r="M22" s="9">
        <f t="shared" si="0"/>
        <v>0</v>
      </c>
      <c r="N22" s="11">
        <f t="shared" si="4"/>
        <v>65208836.640000008</v>
      </c>
      <c r="O22" s="6">
        <f t="shared" si="5"/>
        <v>3</v>
      </c>
      <c r="P22" s="5" t="str">
        <f t="shared" si="1"/>
        <v>ε_{C}</v>
      </c>
    </row>
    <row r="23" spans="1:16">
      <c r="A23" s="10" t="str">
        <f t="shared" si="2"/>
        <v>ε_{H_c}</v>
      </c>
      <c r="B23" s="9">
        <f t="shared" si="3"/>
        <v>1522620</v>
      </c>
      <c r="C23" s="9">
        <f t="shared" si="3"/>
        <v>4591940</v>
      </c>
      <c r="D23" s="9">
        <f t="shared" si="3"/>
        <v>2680740.0000000005</v>
      </c>
      <c r="E23" s="9">
        <f t="shared" si="3"/>
        <v>170544</v>
      </c>
      <c r="F23" s="9">
        <f t="shared" si="3"/>
        <v>404740.00000000006</v>
      </c>
      <c r="G23" s="9">
        <f t="shared" si="3"/>
        <v>656190</v>
      </c>
      <c r="H23" s="9">
        <f t="shared" si="3"/>
        <v>90947.999999999985</v>
      </c>
      <c r="I23" s="9">
        <f t="shared" si="3"/>
        <v>189000</v>
      </c>
      <c r="J23" s="9">
        <f t="shared" si="3"/>
        <v>2102.7600000000002</v>
      </c>
      <c r="K23" s="9">
        <f t="shared" si="0"/>
        <v>7516.7999999999993</v>
      </c>
      <c r="L23" s="9">
        <f t="shared" si="0"/>
        <v>0</v>
      </c>
      <c r="M23" s="9">
        <f t="shared" si="0"/>
        <v>0</v>
      </c>
      <c r="N23" s="11">
        <f t="shared" si="4"/>
        <v>10316341.560000001</v>
      </c>
      <c r="O23" s="6">
        <f t="shared" si="5"/>
        <v>5</v>
      </c>
      <c r="P23" s="5" t="str">
        <f t="shared" si="1"/>
        <v>ε_{H_c}</v>
      </c>
    </row>
    <row r="24" spans="1:16">
      <c r="A24" s="10" t="str">
        <f t="shared" si="2"/>
        <v>ε_{H_1}</v>
      </c>
      <c r="B24" s="9">
        <f t="shared" si="3"/>
        <v>360360</v>
      </c>
      <c r="C24" s="9">
        <f t="shared" si="3"/>
        <v>474998</v>
      </c>
      <c r="D24" s="9">
        <f t="shared" si="3"/>
        <v>110663.99999999999</v>
      </c>
      <c r="E24" s="9">
        <f t="shared" si="3"/>
        <v>364320</v>
      </c>
      <c r="F24" s="9">
        <f t="shared" si="3"/>
        <v>1043120</v>
      </c>
      <c r="G24" s="9">
        <f t="shared" si="3"/>
        <v>390861</v>
      </c>
      <c r="H24" s="9">
        <f t="shared" si="3"/>
        <v>47890.8</v>
      </c>
      <c r="I24" s="9">
        <f t="shared" si="3"/>
        <v>4130</v>
      </c>
      <c r="J24" s="9">
        <f t="shared" si="3"/>
        <v>620.20800000000008</v>
      </c>
      <c r="K24" s="9">
        <f t="shared" si="0"/>
        <v>837.54</v>
      </c>
      <c r="L24" s="9">
        <f t="shared" si="0"/>
        <v>0</v>
      </c>
      <c r="M24" s="9">
        <f t="shared" si="0"/>
        <v>0</v>
      </c>
      <c r="N24" s="11">
        <f t="shared" si="4"/>
        <v>2797801.548</v>
      </c>
      <c r="O24" s="6">
        <f t="shared" si="5"/>
        <v>8</v>
      </c>
      <c r="P24" s="5" t="str">
        <f t="shared" si="1"/>
        <v>ε_{H_1}</v>
      </c>
    </row>
    <row r="25" spans="1:16">
      <c r="A25" s="10" t="str">
        <f t="shared" si="2"/>
        <v>ε_{H_2}</v>
      </c>
      <c r="B25" s="9">
        <f t="shared" si="3"/>
        <v>186516</v>
      </c>
      <c r="C25" s="9">
        <f t="shared" si="3"/>
        <v>72347.199999999997</v>
      </c>
      <c r="D25" s="9">
        <f t="shared" si="3"/>
        <v>12688.2</v>
      </c>
      <c r="E25" s="9">
        <f t="shared" si="3"/>
        <v>92400</v>
      </c>
      <c r="F25" s="9">
        <f t="shared" si="3"/>
        <v>16520</v>
      </c>
      <c r="G25" s="9">
        <f t="shared" si="3"/>
        <v>12267.9</v>
      </c>
      <c r="H25" s="9">
        <f t="shared" si="3"/>
        <v>13610.4</v>
      </c>
      <c r="I25" s="9">
        <f t="shared" si="3"/>
        <v>1736</v>
      </c>
      <c r="J25" s="9">
        <f t="shared" si="3"/>
        <v>62374.8</v>
      </c>
      <c r="K25" s="9">
        <f t="shared" si="0"/>
        <v>75978</v>
      </c>
      <c r="L25" s="9">
        <f t="shared" si="0"/>
        <v>0</v>
      </c>
      <c r="M25" s="9">
        <f t="shared" si="0"/>
        <v>0</v>
      </c>
      <c r="N25" s="11">
        <f t="shared" si="4"/>
        <v>546438.5</v>
      </c>
      <c r="O25" s="6">
        <f t="shared" si="5"/>
        <v>1</v>
      </c>
      <c r="P25" s="5" t="str">
        <f t="shared" si="1"/>
        <v>ε_{H_2}</v>
      </c>
    </row>
    <row r="26" spans="1:16">
      <c r="A26" s="10" t="str">
        <f t="shared" si="2"/>
        <v>ε_{H_3}</v>
      </c>
      <c r="B26" s="9">
        <f t="shared" si="3"/>
        <v>0</v>
      </c>
      <c r="C26" s="9">
        <f t="shared" si="3"/>
        <v>0</v>
      </c>
      <c r="D26" s="9">
        <f t="shared" si="3"/>
        <v>0</v>
      </c>
      <c r="E26" s="9">
        <f t="shared" si="3"/>
        <v>0</v>
      </c>
      <c r="F26" s="9">
        <f t="shared" si="3"/>
        <v>0</v>
      </c>
      <c r="G26" s="9">
        <f t="shared" si="3"/>
        <v>0</v>
      </c>
      <c r="H26" s="9">
        <f t="shared" si="3"/>
        <v>0</v>
      </c>
      <c r="I26" s="9">
        <f t="shared" si="3"/>
        <v>0</v>
      </c>
      <c r="J26" s="9">
        <f t="shared" si="3"/>
        <v>0</v>
      </c>
      <c r="K26" s="9">
        <f t="shared" si="0"/>
        <v>0</v>
      </c>
      <c r="L26" s="9">
        <f t="shared" si="0"/>
        <v>0</v>
      </c>
      <c r="M26" s="9">
        <f t="shared" si="0"/>
        <v>0</v>
      </c>
      <c r="N26" s="11">
        <f t="shared" si="4"/>
        <v>0</v>
      </c>
      <c r="O26" s="6">
        <f t="shared" si="5"/>
        <v>11</v>
      </c>
      <c r="P26" s="5" t="str">
        <f t="shared" si="1"/>
        <v>ε_{H_3}</v>
      </c>
    </row>
    <row r="27" spans="1:16">
      <c r="A27" s="10" t="str">
        <f t="shared" si="2"/>
        <v>ε_{F}</v>
      </c>
      <c r="B27" s="9">
        <f>ABS(B13*B$1)</f>
        <v>41778000</v>
      </c>
      <c r="C27" s="9">
        <f t="shared" si="3"/>
        <v>37490600</v>
      </c>
      <c r="D27" s="9">
        <f t="shared" si="3"/>
        <v>7937280</v>
      </c>
      <c r="E27" s="9">
        <f t="shared" si="3"/>
        <v>202400</v>
      </c>
      <c r="F27" s="9">
        <f t="shared" si="3"/>
        <v>80004</v>
      </c>
      <c r="G27" s="9">
        <f t="shared" si="3"/>
        <v>221583</v>
      </c>
      <c r="H27" s="9">
        <f t="shared" si="3"/>
        <v>50880</v>
      </c>
      <c r="I27" s="9">
        <f t="shared" si="3"/>
        <v>15750</v>
      </c>
      <c r="J27" s="9">
        <f t="shared" si="3"/>
        <v>1486.8000000000002</v>
      </c>
      <c r="K27" s="9">
        <f t="shared" si="0"/>
        <v>2332.7999999999997</v>
      </c>
      <c r="L27" s="9">
        <f t="shared" si="0"/>
        <v>0</v>
      </c>
      <c r="M27" s="9">
        <f t="shared" si="0"/>
        <v>0</v>
      </c>
      <c r="N27" s="11">
        <f t="shared" si="4"/>
        <v>87780316.599999994</v>
      </c>
      <c r="O27" s="6">
        <f t="shared" si="5"/>
        <v>6</v>
      </c>
      <c r="P27" s="5" t="str">
        <f t="shared" si="1"/>
        <v>ε_{F}</v>
      </c>
    </row>
    <row r="28" spans="1:16">
      <c r="A2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78CD-90BB-4ECB-B689-D76F1935797D}">
  <dimension ref="A1:X37"/>
  <sheetViews>
    <sheetView topLeftCell="G1" workbookViewId="0">
      <selection activeCell="R20" sqref="R20"/>
    </sheetView>
  </sheetViews>
  <sheetFormatPr defaultColWidth="8.75" defaultRowHeight="14.25"/>
  <cols>
    <col min="1" max="17" width="8.75" style="5"/>
    <col min="18" max="18" width="8.375" style="5" bestFit="1" customWidth="1"/>
    <col min="19" max="22" width="8.75" style="5"/>
    <col min="23" max="23" width="9.625" style="5" bestFit="1" customWidth="1"/>
    <col min="24" max="24" width="14" style="5" bestFit="1" customWidth="1"/>
    <col min="25" max="16384" width="8.75" style="5"/>
  </cols>
  <sheetData>
    <row r="1" spans="1:24" ht="28.9" thickBot="1">
      <c r="A1" s="2" t="s">
        <v>12</v>
      </c>
      <c r="B1" s="2">
        <v>163000000</v>
      </c>
      <c r="C1" s="2">
        <v>53800000</v>
      </c>
      <c r="D1" s="2">
        <v>24300000</v>
      </c>
      <c r="E1" s="2">
        <v>4340000</v>
      </c>
      <c r="F1" s="2">
        <v>3560000</v>
      </c>
      <c r="G1" s="2">
        <v>1490000</v>
      </c>
      <c r="H1" s="2">
        <v>1020000</v>
      </c>
      <c r="I1" s="2">
        <v>846000</v>
      </c>
      <c r="J1" s="2">
        <v>565000</v>
      </c>
      <c r="K1" s="2">
        <v>482000</v>
      </c>
      <c r="L1" s="2">
        <v>239000</v>
      </c>
      <c r="M1" s="2">
        <v>62500</v>
      </c>
      <c r="N1" s="2">
        <v>77500</v>
      </c>
      <c r="O1" s="2">
        <v>92600</v>
      </c>
      <c r="P1" s="2">
        <v>174000</v>
      </c>
      <c r="Q1" s="2">
        <v>146000</v>
      </c>
      <c r="R1" s="6"/>
      <c r="S1" s="6" t="s">
        <v>16</v>
      </c>
      <c r="T1" s="1" t="s">
        <v>14</v>
      </c>
      <c r="U1" s="1" t="s">
        <v>15</v>
      </c>
      <c r="W1" s="6" t="s">
        <v>33</v>
      </c>
      <c r="X1" s="6" t="s">
        <v>34</v>
      </c>
    </row>
    <row r="2" spans="1:24" ht="14.65" thickBot="1">
      <c r="A2" s="6" t="s">
        <v>0</v>
      </c>
      <c r="B2" s="2">
        <v>4.9100000000000004E-7</v>
      </c>
      <c r="C2" s="2">
        <v>-2.3300000000000001E-5</v>
      </c>
      <c r="D2" s="2">
        <v>-2.16E-3</v>
      </c>
      <c r="E2" s="2">
        <v>-3.6700000000000003E-2</v>
      </c>
      <c r="F2" s="2">
        <v>-0.22700000000000001</v>
      </c>
      <c r="G2" s="2">
        <v>0.17199999999999999</v>
      </c>
      <c r="H2" s="2">
        <v>2.4400000000000002E-2</v>
      </c>
      <c r="I2" s="2">
        <v>-1.3599999999999999E-2</v>
      </c>
      <c r="J2" s="2">
        <v>4.6600000000000003E-2</v>
      </c>
      <c r="K2" s="2">
        <v>2.2800000000000001E-2</v>
      </c>
      <c r="L2" s="2">
        <v>0.16</v>
      </c>
      <c r="M2" s="2">
        <v>6.9099999999999995E-2</v>
      </c>
      <c r="N2" s="2">
        <v>0.379</v>
      </c>
      <c r="O2" s="3">
        <v>-0.85799999999999998</v>
      </c>
      <c r="P2" s="2">
        <v>4.2700000000000002E-2</v>
      </c>
      <c r="Q2" s="2">
        <v>-3.7499999999999999E-2</v>
      </c>
      <c r="R2" s="6"/>
      <c r="S2" s="6" cm="1">
        <f t="array" ref="S2:T17">_xlfn._xlws.SORT(S21:T36)</f>
        <v>1</v>
      </c>
      <c r="T2" s="6" t="str">
        <v>ε_{F_2}</v>
      </c>
      <c r="U2" s="6" t="s">
        <v>2</v>
      </c>
      <c r="W2" s="6" t="s">
        <v>0</v>
      </c>
      <c r="X2" s="7">
        <v>3.7630074901597501</v>
      </c>
    </row>
    <row r="3" spans="1:24" ht="14.65" thickBot="1">
      <c r="A3" s="6" t="s">
        <v>1</v>
      </c>
      <c r="B3" s="2">
        <v>0.13700000000000001</v>
      </c>
      <c r="C3" s="3">
        <v>-0.66500000000000004</v>
      </c>
      <c r="D3" s="2">
        <v>1.25E-3</v>
      </c>
      <c r="E3" s="2">
        <v>-0.31</v>
      </c>
      <c r="F3" s="2">
        <v>7.46E-2</v>
      </c>
      <c r="G3" s="2">
        <v>6.9800000000000001E-2</v>
      </c>
      <c r="H3" s="2">
        <v>-0.19700000000000001</v>
      </c>
      <c r="I3" s="2">
        <v>0.60699999999999998</v>
      </c>
      <c r="J3" s="2">
        <v>9.6600000000000005E-2</v>
      </c>
      <c r="K3" s="2">
        <v>-3.3700000000000001E-2</v>
      </c>
      <c r="L3" s="2">
        <v>3.44E-2</v>
      </c>
      <c r="M3" s="2">
        <v>-5.7999999999999996E-3</v>
      </c>
      <c r="N3" s="2">
        <v>-9.3899999999999997E-2</v>
      </c>
      <c r="O3" s="2">
        <v>-3.5499999999999997E-2</v>
      </c>
      <c r="P3" s="2">
        <v>4.6899999999999997E-2</v>
      </c>
      <c r="Q3" s="2">
        <v>-2.3099999999999999E-2</v>
      </c>
      <c r="R3" s="6"/>
      <c r="S3" s="6">
        <v>2</v>
      </c>
      <c r="T3" s="6" t="str">
        <v>σ_{F_2}</v>
      </c>
      <c r="U3" s="6" t="s">
        <v>6</v>
      </c>
      <c r="W3" s="6" t="s">
        <v>1</v>
      </c>
      <c r="X3" s="7">
        <v>3.4157899452074498</v>
      </c>
    </row>
    <row r="4" spans="1:24" ht="14.65" thickBot="1">
      <c r="A4" s="6" t="s">
        <v>2</v>
      </c>
      <c r="B4" s="2">
        <v>2.5999999999999998E-5</v>
      </c>
      <c r="C4" s="2">
        <v>-1.5399999999999999E-3</v>
      </c>
      <c r="D4" s="3">
        <v>-0.74199999999999999</v>
      </c>
      <c r="E4" s="2">
        <v>4.9500000000000002E-2</v>
      </c>
      <c r="F4" s="2">
        <v>5.2299999999999999E-2</v>
      </c>
      <c r="G4" s="2">
        <v>5.1999999999999998E-2</v>
      </c>
      <c r="H4" s="2">
        <v>-0.22700000000000001</v>
      </c>
      <c r="I4" s="2">
        <v>-6.9199999999999998E-2</v>
      </c>
      <c r="J4" s="2">
        <v>0.106</v>
      </c>
      <c r="K4" s="2">
        <v>0.125</v>
      </c>
      <c r="L4" s="2">
        <v>-3.1199999999999999E-2</v>
      </c>
      <c r="M4" s="2">
        <v>0.56100000000000005</v>
      </c>
      <c r="N4" s="2">
        <v>-2.7199999999999998E-2</v>
      </c>
      <c r="O4" s="2">
        <v>3.32E-2</v>
      </c>
      <c r="P4" s="2">
        <v>-5.5100000000000003E-2</v>
      </c>
      <c r="Q4" s="2">
        <v>-0.193</v>
      </c>
      <c r="R4" s="6"/>
      <c r="S4" s="6">
        <v>3</v>
      </c>
      <c r="T4" s="6" t="str">
        <v>σ_{F_3}</v>
      </c>
      <c r="U4" s="6" t="s">
        <v>1</v>
      </c>
      <c r="W4" s="6" t="s">
        <v>2</v>
      </c>
      <c r="X4" s="7">
        <v>3.5564033582594399</v>
      </c>
    </row>
    <row r="5" spans="1:24" ht="14.65" thickBot="1">
      <c r="A5" s="6" t="s">
        <v>4</v>
      </c>
      <c r="B5" s="2">
        <v>-1.0499999999999999E-3</v>
      </c>
      <c r="C5" s="2">
        <v>1.2999999999999999E-2</v>
      </c>
      <c r="D5" s="2">
        <v>3.4500000000000003E-2</v>
      </c>
      <c r="E5" s="2">
        <v>0.12</v>
      </c>
      <c r="F5" s="2">
        <v>-0.378</v>
      </c>
      <c r="G5" s="2">
        <v>0.42399999999999999</v>
      </c>
      <c r="H5" s="2">
        <v>-0.44400000000000001</v>
      </c>
      <c r="I5" s="2">
        <v>-8.2900000000000001E-2</v>
      </c>
      <c r="J5" s="2">
        <v>-0.184</v>
      </c>
      <c r="K5" s="2">
        <v>-0.34799999999999998</v>
      </c>
      <c r="L5" s="3">
        <v>-0.47599999999999998</v>
      </c>
      <c r="M5" s="2">
        <v>-7.4800000000000005E-2</v>
      </c>
      <c r="N5" s="2">
        <v>-0.223</v>
      </c>
      <c r="O5" s="2">
        <v>-3.6499999999999998E-2</v>
      </c>
      <c r="P5" s="2">
        <v>0.13800000000000001</v>
      </c>
      <c r="Q5" s="2">
        <v>-1.95E-2</v>
      </c>
      <c r="R5" s="6"/>
      <c r="S5" s="6">
        <v>4</v>
      </c>
      <c r="T5" s="6" t="str">
        <v>ε_{F_3}</v>
      </c>
      <c r="U5" s="6" t="s">
        <v>27</v>
      </c>
      <c r="W5" s="6" t="s">
        <v>4</v>
      </c>
      <c r="X5" s="7">
        <v>2.43222740939893</v>
      </c>
    </row>
    <row r="6" spans="1:24" ht="14.65" thickBot="1">
      <c r="A6" s="6" t="s">
        <v>25</v>
      </c>
      <c r="B6" s="2">
        <v>-3.2600000000000001E-4</v>
      </c>
      <c r="C6" s="2">
        <v>3.6800000000000001E-3</v>
      </c>
      <c r="D6" s="2">
        <v>1.3599999999999999E-2</v>
      </c>
      <c r="E6" s="2">
        <v>5.8099999999999999E-2</v>
      </c>
      <c r="F6" s="2">
        <v>-1.46E-2</v>
      </c>
      <c r="G6" s="2">
        <v>4.8800000000000003E-2</v>
      </c>
      <c r="H6" s="2">
        <v>-0.16500000000000001</v>
      </c>
      <c r="I6" s="2">
        <v>0.11700000000000001</v>
      </c>
      <c r="J6" s="2">
        <v>0.13800000000000001</v>
      </c>
      <c r="K6" s="2">
        <v>-0.26800000000000002</v>
      </c>
      <c r="L6" s="2">
        <v>-0.14000000000000001</v>
      </c>
      <c r="M6" s="2">
        <v>3.9800000000000002E-2</v>
      </c>
      <c r="N6" s="3">
        <v>0.80300000000000005</v>
      </c>
      <c r="O6" s="2">
        <v>0.316</v>
      </c>
      <c r="P6" s="2">
        <v>-0.253</v>
      </c>
      <c r="Q6" s="2">
        <v>0.17799999999999999</v>
      </c>
      <c r="R6" s="6"/>
      <c r="S6" s="6">
        <v>5</v>
      </c>
      <c r="T6" s="6" t="str">
        <v>ε_{C_1}</v>
      </c>
      <c r="U6" s="6" t="s">
        <v>28</v>
      </c>
      <c r="W6" s="6" t="s">
        <v>25</v>
      </c>
      <c r="X6" s="7">
        <v>2.5478419955951099</v>
      </c>
    </row>
    <row r="7" spans="1:24" ht="14.65" thickBot="1">
      <c r="A7" s="6" t="s">
        <v>26</v>
      </c>
      <c r="B7" s="2">
        <v>-4.2299999999999998E-4</v>
      </c>
      <c r="C7" s="2">
        <v>5.0899999999999999E-3</v>
      </c>
      <c r="D7" s="2">
        <v>7.4099999999999999E-3</v>
      </c>
      <c r="E7" s="2">
        <v>7.1800000000000003E-2</v>
      </c>
      <c r="F7" s="2">
        <v>-3.2000000000000001E-2</v>
      </c>
      <c r="G7" s="2">
        <v>6.11E-3</v>
      </c>
      <c r="H7" s="2">
        <v>-0.28299999999999997</v>
      </c>
      <c r="I7" s="2">
        <v>9.64E-2</v>
      </c>
      <c r="J7" s="2">
        <v>-0.502</v>
      </c>
      <c r="K7" s="2">
        <v>0.46500000000000002</v>
      </c>
      <c r="L7" s="2">
        <v>1.6799999999999999E-2</v>
      </c>
      <c r="M7" s="2">
        <v>-0.26300000000000001</v>
      </c>
      <c r="N7" s="2">
        <v>9.74E-2</v>
      </c>
      <c r="O7" s="2">
        <v>-2.97E-3</v>
      </c>
      <c r="P7" s="2">
        <v>-0.495</v>
      </c>
      <c r="Q7" s="2">
        <v>-0.33400000000000002</v>
      </c>
      <c r="R7" s="6"/>
      <c r="S7" s="6">
        <v>6</v>
      </c>
      <c r="T7" s="6" t="str">
        <v>ε_{C_2}</v>
      </c>
      <c r="U7" s="6" t="s">
        <v>4</v>
      </c>
      <c r="W7" s="6" t="s">
        <v>26</v>
      </c>
      <c r="X7" s="7">
        <v>2.6835482210944401</v>
      </c>
    </row>
    <row r="8" spans="1:24" ht="14.65" thickBot="1">
      <c r="A8" s="6" t="s">
        <v>27</v>
      </c>
      <c r="B8" s="2">
        <v>-5.2599999999999996E-6</v>
      </c>
      <c r="C8" s="2">
        <v>3.2600000000000001E-4</v>
      </c>
      <c r="D8" s="2">
        <v>0.17299999999999999</v>
      </c>
      <c r="E8" s="2">
        <v>-3.7199999999999997E-2</v>
      </c>
      <c r="F8" s="2">
        <v>-0.122</v>
      </c>
      <c r="G8" s="2">
        <v>-0.39200000000000002</v>
      </c>
      <c r="H8" s="3">
        <v>-0.67500000000000004</v>
      </c>
      <c r="I8" s="2">
        <v>-0.246</v>
      </c>
      <c r="J8" s="2">
        <v>0.40200000000000002</v>
      </c>
      <c r="K8" s="2">
        <v>0.24199999999999999</v>
      </c>
      <c r="L8" s="2">
        <v>0.14399999999999999</v>
      </c>
      <c r="M8" s="2">
        <v>-8.2799999999999999E-2</v>
      </c>
      <c r="N8" s="2">
        <v>-3.2899999999999999E-2</v>
      </c>
      <c r="O8" s="2">
        <v>-2.8500000000000001E-2</v>
      </c>
      <c r="P8" s="2">
        <v>9.7100000000000006E-2</v>
      </c>
      <c r="Q8" s="2">
        <v>0.154</v>
      </c>
      <c r="R8" s="6"/>
      <c r="S8" s="6">
        <v>7</v>
      </c>
      <c r="T8" s="6" t="str">
        <v>σ_{H}</v>
      </c>
      <c r="U8" s="6" t="s">
        <v>26</v>
      </c>
      <c r="W8" s="6" t="s">
        <v>27</v>
      </c>
      <c r="X8" s="7">
        <v>3.0470218727565901</v>
      </c>
    </row>
    <row r="9" spans="1:24" ht="14.65" thickBot="1">
      <c r="A9" s="6" t="s">
        <v>28</v>
      </c>
      <c r="B9" s="3">
        <v>-0.96599999999999997</v>
      </c>
      <c r="C9" s="2">
        <v>-0.254</v>
      </c>
      <c r="D9" s="2">
        <v>1.1100000000000001E-3</v>
      </c>
      <c r="E9" s="2">
        <v>1.9300000000000001E-2</v>
      </c>
      <c r="F9" s="2">
        <v>-3.5000000000000001E-3</v>
      </c>
      <c r="G9" s="2">
        <v>-1.2800000000000001E-3</v>
      </c>
      <c r="H9" s="2">
        <v>1.0500000000000001E-2</v>
      </c>
      <c r="I9" s="2">
        <v>-4.3900000000000002E-2</v>
      </c>
      <c r="J9" s="2">
        <v>-9.4299999999999991E-3</v>
      </c>
      <c r="K9" s="2">
        <v>1.16E-3</v>
      </c>
      <c r="L9" s="2">
        <v>-2.2300000000000002E-3</v>
      </c>
      <c r="M9" s="2">
        <v>6.6100000000000002E-4</v>
      </c>
      <c r="N9" s="2">
        <v>6.5399999999999998E-3</v>
      </c>
      <c r="O9" s="2">
        <v>2.5500000000000002E-3</v>
      </c>
      <c r="P9" s="2">
        <v>-3.9300000000000003E-3</v>
      </c>
      <c r="Q9" s="2">
        <v>3.1900000000000001E-3</v>
      </c>
      <c r="R9" s="6"/>
      <c r="S9" s="6">
        <v>8</v>
      </c>
      <c r="T9" s="6" t="str">
        <v>ε_{C_m}</v>
      </c>
      <c r="U9" s="6" t="s">
        <v>32</v>
      </c>
      <c r="W9" s="6" t="s">
        <v>28</v>
      </c>
      <c r="X9" s="7">
        <v>2.9322420662314701</v>
      </c>
    </row>
    <row r="10" spans="1:24" ht="14.65" thickBot="1">
      <c r="A10" s="6" t="s">
        <v>6</v>
      </c>
      <c r="B10" s="2">
        <v>1.81E-6</v>
      </c>
      <c r="C10" s="2">
        <v>-8.1000000000000004E-5</v>
      </c>
      <c r="D10" s="2">
        <v>-5.79E-3</v>
      </c>
      <c r="E10" s="2">
        <v>-9.8000000000000004E-2</v>
      </c>
      <c r="F10" s="2">
        <v>-0.58099999999999996</v>
      </c>
      <c r="G10" s="2">
        <v>0.41799999999999998</v>
      </c>
      <c r="H10" s="2">
        <v>9.9199999999999997E-2</v>
      </c>
      <c r="I10" s="2">
        <v>-2.5600000000000001E-2</v>
      </c>
      <c r="J10" s="2">
        <v>0.14399999999999999</v>
      </c>
      <c r="K10" s="2">
        <v>0.122</v>
      </c>
      <c r="L10" s="3">
        <v>0.55600000000000005</v>
      </c>
      <c r="M10" s="2">
        <v>-7.7099999999999998E-3</v>
      </c>
      <c r="N10" s="2">
        <v>-2.6200000000000001E-2</v>
      </c>
      <c r="O10" s="2">
        <v>0.34799999999999998</v>
      </c>
      <c r="P10" s="2">
        <v>-2.1700000000000001E-2</v>
      </c>
      <c r="Q10" s="2">
        <v>-3.9399999999999998E-2</v>
      </c>
      <c r="R10" s="6"/>
      <c r="S10" s="6">
        <v>9</v>
      </c>
      <c r="T10" s="6" t="str">
        <v>σ_{F_1}</v>
      </c>
      <c r="U10" s="6" t="s">
        <v>0</v>
      </c>
      <c r="W10" s="6" t="s">
        <v>6</v>
      </c>
      <c r="X10" s="7">
        <v>43.443378180970001</v>
      </c>
    </row>
    <row r="11" spans="1:24" ht="14.65" thickBot="1">
      <c r="A11" s="6" t="s">
        <v>7</v>
      </c>
      <c r="B11" s="2">
        <v>0.127</v>
      </c>
      <c r="C11" s="2">
        <v>-0.39200000000000002</v>
      </c>
      <c r="D11" s="2">
        <v>-1.2800000000000001E-3</v>
      </c>
      <c r="E11" s="2">
        <v>-0.50800000000000001</v>
      </c>
      <c r="F11" s="2">
        <v>0.14199999999999999</v>
      </c>
      <c r="G11" s="2">
        <v>0.127</v>
      </c>
      <c r="H11" s="2">
        <v>3.0099999999999998E-2</v>
      </c>
      <c r="I11" s="3">
        <v>-0.67600000000000005</v>
      </c>
      <c r="J11" s="2">
        <v>-0.223</v>
      </c>
      <c r="K11" s="2">
        <v>-1.83E-2</v>
      </c>
      <c r="L11" s="2">
        <v>-2.9499999999999998E-2</v>
      </c>
      <c r="M11" s="2">
        <v>1.7299999999999999E-2</v>
      </c>
      <c r="N11" s="2">
        <v>0.10199999999999999</v>
      </c>
      <c r="O11" s="2">
        <v>4.1700000000000001E-2</v>
      </c>
      <c r="P11" s="2">
        <v>-7.9000000000000001E-2</v>
      </c>
      <c r="Q11" s="2">
        <v>9.3200000000000005E-2</v>
      </c>
      <c r="R11" s="6"/>
      <c r="S11" s="6">
        <v>10</v>
      </c>
      <c r="T11" s="6" t="str">
        <v>σ_{C_2}</v>
      </c>
      <c r="U11" s="6" t="s">
        <v>10</v>
      </c>
      <c r="W11" s="6" t="s">
        <v>7</v>
      </c>
      <c r="X11" s="7">
        <v>46.738395290884299</v>
      </c>
    </row>
    <row r="12" spans="1:24" ht="14.65" thickBot="1">
      <c r="A12" s="6" t="s">
        <v>8</v>
      </c>
      <c r="B12" s="2">
        <v>2.26E-5</v>
      </c>
      <c r="C12" s="2">
        <v>-1.2899999999999999E-3</v>
      </c>
      <c r="D12" s="2">
        <v>-0.56999999999999995</v>
      </c>
      <c r="E12" s="2">
        <v>4.6699999999999997E-3</v>
      </c>
      <c r="F12" s="2">
        <v>-3.4299999999999997E-2</v>
      </c>
      <c r="G12" s="2">
        <v>-0.22900000000000001</v>
      </c>
      <c r="H12" s="2">
        <v>-7.1300000000000002E-2</v>
      </c>
      <c r="I12" s="2">
        <v>-6.6E-3</v>
      </c>
      <c r="J12" s="2">
        <v>-0.187</v>
      </c>
      <c r="K12" s="2">
        <v>-0.37</v>
      </c>
      <c r="L12" s="2">
        <v>0.30299999999999999</v>
      </c>
      <c r="M12" s="3">
        <v>-0.56899999999999995</v>
      </c>
      <c r="N12" s="2">
        <v>2.1600000000000001E-2</v>
      </c>
      <c r="O12" s="2">
        <v>-3.7199999999999997E-2</v>
      </c>
      <c r="P12" s="2">
        <v>0.11</v>
      </c>
      <c r="Q12" s="2">
        <v>0.11899999999999999</v>
      </c>
      <c r="R12" s="6"/>
      <c r="S12" s="6">
        <v>11</v>
      </c>
      <c r="T12" s="6" t="str">
        <v>σ_{C_1}</v>
      </c>
      <c r="U12" s="6" t="s">
        <v>8</v>
      </c>
      <c r="W12" s="6" t="s">
        <v>8</v>
      </c>
      <c r="X12" s="7">
        <v>45.290894490667398</v>
      </c>
    </row>
    <row r="13" spans="1:24" ht="14.65" thickBot="1">
      <c r="A13" s="6" t="s">
        <v>10</v>
      </c>
      <c r="B13" s="2">
        <v>1.07E-3</v>
      </c>
      <c r="C13" s="2">
        <v>-1.38E-2</v>
      </c>
      <c r="D13" s="2">
        <v>-0.14399999999999999</v>
      </c>
      <c r="E13" s="2">
        <v>-0.314</v>
      </c>
      <c r="F13" s="3">
        <v>-0.61099999999999999</v>
      </c>
      <c r="G13" s="3">
        <v>-0.46500000000000002</v>
      </c>
      <c r="H13" s="2">
        <v>0.27400000000000002</v>
      </c>
      <c r="I13" s="2">
        <v>8.8900000000000007E-2</v>
      </c>
      <c r="J13" s="2">
        <v>-2.1100000000000001E-2</v>
      </c>
      <c r="K13" s="2">
        <v>0.128</v>
      </c>
      <c r="L13" s="2">
        <v>-0.41599999999999998</v>
      </c>
      <c r="M13" s="2">
        <v>3.1199999999999999E-2</v>
      </c>
      <c r="N13" s="2">
        <v>3.8800000000000002E-3</v>
      </c>
      <c r="O13" s="2">
        <v>8.3300000000000006E-3</v>
      </c>
      <c r="P13" s="2">
        <v>-0.1</v>
      </c>
      <c r="Q13" s="2">
        <v>8.7800000000000003E-2</v>
      </c>
      <c r="R13" s="6"/>
      <c r="S13" s="6">
        <v>12</v>
      </c>
      <c r="T13" s="6" t="str">
        <v>ε_{F_1}</v>
      </c>
      <c r="U13" s="6" t="s">
        <v>30</v>
      </c>
      <c r="W13" s="6" t="s">
        <v>10</v>
      </c>
      <c r="X13" s="7">
        <v>10.662041368718301</v>
      </c>
    </row>
    <row r="14" spans="1:24" ht="14.65" thickBot="1">
      <c r="A14" s="6" t="s">
        <v>29</v>
      </c>
      <c r="B14" s="2">
        <v>4.9899999999999999E-4</v>
      </c>
      <c r="C14" s="2">
        <v>-6.1199999999999996E-3</v>
      </c>
      <c r="D14" s="2">
        <v>-2.6800000000000001E-3</v>
      </c>
      <c r="E14" s="2">
        <v>-7.3499999999999996E-2</v>
      </c>
      <c r="F14" s="2">
        <v>4.1000000000000003E-3</v>
      </c>
      <c r="G14" s="2">
        <v>-3.4599999999999999E-2</v>
      </c>
      <c r="H14" s="2">
        <v>1.6799999999999999E-2</v>
      </c>
      <c r="I14" s="2">
        <v>-1.8599999999999998E-2</v>
      </c>
      <c r="J14" s="2">
        <v>-6.4799999999999996E-2</v>
      </c>
      <c r="K14" s="2">
        <v>0.20599999999999999</v>
      </c>
      <c r="L14" s="2">
        <v>-0.11899999999999999</v>
      </c>
      <c r="M14" s="2">
        <v>-0.13</v>
      </c>
      <c r="N14" s="2">
        <v>0.34599999999999997</v>
      </c>
      <c r="O14" s="2">
        <v>0.17599999999999999</v>
      </c>
      <c r="P14" s="3">
        <v>0.71</v>
      </c>
      <c r="Q14" s="2">
        <v>-0.51</v>
      </c>
      <c r="R14" s="6"/>
      <c r="S14" s="6">
        <v>13</v>
      </c>
      <c r="T14" s="6" t="str">
        <v>σ_{C_m}</v>
      </c>
      <c r="U14" s="6" t="s">
        <v>31</v>
      </c>
      <c r="W14" s="6" t="s">
        <v>29</v>
      </c>
      <c r="X14" s="7">
        <v>48.545015769128597</v>
      </c>
    </row>
    <row r="15" spans="1:24" ht="14.65" thickBot="1">
      <c r="A15" s="6" t="s">
        <v>30</v>
      </c>
      <c r="B15" s="2">
        <v>6.7400000000000001E-4</v>
      </c>
      <c r="C15" s="2">
        <v>-8.1799999999999998E-3</v>
      </c>
      <c r="D15" s="2">
        <v>-3.44E-2</v>
      </c>
      <c r="E15" s="2">
        <v>-9.3200000000000005E-2</v>
      </c>
      <c r="F15" s="2">
        <v>4.99E-2</v>
      </c>
      <c r="G15" s="2">
        <v>4.4400000000000002E-2</v>
      </c>
      <c r="H15" s="2">
        <v>0.111</v>
      </c>
      <c r="I15" s="2">
        <v>-0.14099999999999999</v>
      </c>
      <c r="J15" s="3">
        <v>0.56999999999999995</v>
      </c>
      <c r="K15" s="2">
        <v>-0.20699999999999999</v>
      </c>
      <c r="L15" s="2">
        <v>-0.154</v>
      </c>
      <c r="M15" s="2">
        <v>-0.32100000000000001</v>
      </c>
      <c r="N15" s="2">
        <v>-8.8200000000000001E-2</v>
      </c>
      <c r="O15" s="2">
        <v>-5.4899999999999997E-2</v>
      </c>
      <c r="P15" s="2">
        <v>-0.34399999999999997</v>
      </c>
      <c r="Q15" s="3">
        <v>-0.57499999999999996</v>
      </c>
      <c r="R15" s="6"/>
      <c r="S15" s="6">
        <v>14</v>
      </c>
      <c r="T15" s="6" t="str">
        <v>ε_{F_4}</v>
      </c>
      <c r="U15" s="6" t="s">
        <v>25</v>
      </c>
      <c r="W15" s="6" t="s">
        <v>30</v>
      </c>
      <c r="X15" s="7">
        <v>38.380977072843699</v>
      </c>
    </row>
    <row r="16" spans="1:24" ht="14.65" thickBot="1">
      <c r="A16" s="6" t="s">
        <v>31</v>
      </c>
      <c r="B16" s="2">
        <v>7.2699999999999999E-6</v>
      </c>
      <c r="C16" s="2">
        <v>-4.7199999999999998E-4</v>
      </c>
      <c r="D16" s="2">
        <v>-0.26600000000000001</v>
      </c>
      <c r="E16" s="2">
        <v>5.3800000000000001E-2</v>
      </c>
      <c r="F16" s="2">
        <v>0.13100000000000001</v>
      </c>
      <c r="G16" s="2">
        <v>0.379</v>
      </c>
      <c r="H16" s="2">
        <v>0.11</v>
      </c>
      <c r="I16" s="2">
        <v>1.5299999999999999E-2</v>
      </c>
      <c r="J16" s="2">
        <v>0.27400000000000002</v>
      </c>
      <c r="K16" s="3">
        <v>0.50900000000000001</v>
      </c>
      <c r="L16" s="2">
        <v>-0.30299999999999999</v>
      </c>
      <c r="M16" s="2">
        <v>-0.38900000000000001</v>
      </c>
      <c r="N16" s="2">
        <v>2.6200000000000001E-2</v>
      </c>
      <c r="O16" s="2">
        <v>-1.9800000000000002E-2</v>
      </c>
      <c r="P16" s="2">
        <v>6.4399999999999999E-2</v>
      </c>
      <c r="Q16" s="2">
        <v>0.41199999999999998</v>
      </c>
      <c r="R16" s="6"/>
      <c r="S16" s="6">
        <v>15</v>
      </c>
      <c r="T16" s="6" t="str">
        <v>ε_{H}</v>
      </c>
      <c r="U16" s="6" t="s">
        <v>7</v>
      </c>
      <c r="W16" s="6" t="s">
        <v>31</v>
      </c>
      <c r="X16" s="7">
        <v>20.963247408024898</v>
      </c>
    </row>
    <row r="17" spans="1:24" ht="14.65" thickBot="1">
      <c r="A17" s="6" t="s">
        <v>32</v>
      </c>
      <c r="B17" s="2">
        <v>0.18</v>
      </c>
      <c r="C17" s="2">
        <v>-0.58199999999999996</v>
      </c>
      <c r="D17" s="2">
        <v>7.3499999999999998E-3</v>
      </c>
      <c r="E17" s="3">
        <v>0.70099999999999996</v>
      </c>
      <c r="F17" s="2">
        <v>-0.17399999999999999</v>
      </c>
      <c r="G17" s="2">
        <v>-0.14399999999999999</v>
      </c>
      <c r="H17" s="2">
        <v>0.17899999999999999</v>
      </c>
      <c r="I17" s="2">
        <v>-0.22</v>
      </c>
      <c r="J17" s="2">
        <v>2.92E-2</v>
      </c>
      <c r="K17" s="2">
        <v>4.2900000000000001E-2</v>
      </c>
      <c r="L17" s="2">
        <v>-1.6899999999999998E-2</v>
      </c>
      <c r="M17" s="2">
        <v>-3.8600000000000001E-3</v>
      </c>
      <c r="N17" s="2">
        <v>3.4299999999999997E-2</v>
      </c>
      <c r="O17" s="2">
        <v>1.12E-2</v>
      </c>
      <c r="P17" s="2">
        <v>-1.89E-3</v>
      </c>
      <c r="Q17" s="2">
        <v>-2.87E-2</v>
      </c>
      <c r="R17" s="6"/>
      <c r="S17" s="6">
        <v>16</v>
      </c>
      <c r="T17" s="6" t="str">
        <v>σ_{F_4}</v>
      </c>
      <c r="U17" s="6" t="s">
        <v>29</v>
      </c>
      <c r="W17" s="6" t="s">
        <v>32</v>
      </c>
      <c r="X17" s="7">
        <v>26.860539415402101</v>
      </c>
    </row>
    <row r="18" spans="1:24" ht="14.65" thickBot="1">
      <c r="A18" s="8" t="s">
        <v>13</v>
      </c>
      <c r="W18" s="1" t="s">
        <v>36</v>
      </c>
      <c r="X18" s="1" t="s">
        <v>35</v>
      </c>
    </row>
    <row r="19" spans="1:24" ht="14.65" thickBot="1">
      <c r="W19" s="1" t="s">
        <v>37</v>
      </c>
      <c r="X19" s="1" t="s">
        <v>41</v>
      </c>
    </row>
    <row r="20" spans="1:24">
      <c r="A20" s="9"/>
      <c r="Q20" s="9"/>
      <c r="R20" s="6" t="s">
        <v>42</v>
      </c>
    </row>
    <row r="21" spans="1:24">
      <c r="A21" s="10" t="str">
        <f>A2</f>
        <v>σ_{C_m}</v>
      </c>
      <c r="B21" s="9">
        <f>ABS(B2*B$1)</f>
        <v>80.033000000000001</v>
      </c>
      <c r="C21" s="9">
        <f t="shared" ref="C21:M21" si="0">ABS(C2*C$1)</f>
        <v>1253.54</v>
      </c>
      <c r="D21" s="9">
        <f t="shared" si="0"/>
        <v>52488</v>
      </c>
      <c r="E21" s="9">
        <f t="shared" si="0"/>
        <v>159278.00000000003</v>
      </c>
      <c r="F21" s="9">
        <f t="shared" si="0"/>
        <v>808120</v>
      </c>
      <c r="G21" s="9">
        <f t="shared" si="0"/>
        <v>256279.99999999997</v>
      </c>
      <c r="H21" s="9">
        <f t="shared" si="0"/>
        <v>24888</v>
      </c>
      <c r="I21" s="9">
        <f t="shared" si="0"/>
        <v>11505.599999999999</v>
      </c>
      <c r="J21" s="9">
        <f t="shared" si="0"/>
        <v>26329</v>
      </c>
      <c r="K21" s="9">
        <f t="shared" si="0"/>
        <v>10989.6</v>
      </c>
      <c r="L21" s="9">
        <f t="shared" si="0"/>
        <v>38240</v>
      </c>
      <c r="M21" s="9">
        <f t="shared" si="0"/>
        <v>4318.75</v>
      </c>
      <c r="N21" s="9">
        <f t="shared" ref="N21:Q21" si="1">ABS(N2*N$1)</f>
        <v>29372.5</v>
      </c>
      <c r="O21" s="9">
        <f t="shared" si="1"/>
        <v>79450.8</v>
      </c>
      <c r="P21" s="9">
        <f t="shared" si="1"/>
        <v>7429.8</v>
      </c>
      <c r="Q21" s="9">
        <f t="shared" si="1"/>
        <v>5475</v>
      </c>
      <c r="R21" s="11">
        <f>SUM(B21:Q21)</f>
        <v>1515498.6230000004</v>
      </c>
      <c r="S21" s="6">
        <f>RANK(J21,J$21:J$36)</f>
        <v>13</v>
      </c>
      <c r="T21" s="5" t="str">
        <f>A21</f>
        <v>σ_{C_m}</v>
      </c>
    </row>
    <row r="22" spans="1:24">
      <c r="A22" s="10" t="str">
        <f t="shared" ref="A22:A36" si="2">A3</f>
        <v>σ_{C_1}</v>
      </c>
      <c r="B22" s="9">
        <f t="shared" ref="B22:M36" si="3">ABS(B3*B$1)</f>
        <v>22331000</v>
      </c>
      <c r="C22" s="9">
        <f t="shared" si="3"/>
        <v>35777000</v>
      </c>
      <c r="D22" s="9">
        <f t="shared" si="3"/>
        <v>30375</v>
      </c>
      <c r="E22" s="9">
        <f t="shared" si="3"/>
        <v>1345400</v>
      </c>
      <c r="F22" s="9">
        <f t="shared" si="3"/>
        <v>265576</v>
      </c>
      <c r="G22" s="9">
        <f t="shared" si="3"/>
        <v>104002</v>
      </c>
      <c r="H22" s="9">
        <f t="shared" si="3"/>
        <v>200940</v>
      </c>
      <c r="I22" s="9">
        <f t="shared" si="3"/>
        <v>513522</v>
      </c>
      <c r="J22" s="9">
        <f t="shared" si="3"/>
        <v>54579</v>
      </c>
      <c r="K22" s="9">
        <f t="shared" si="3"/>
        <v>16243.4</v>
      </c>
      <c r="L22" s="9">
        <f t="shared" si="3"/>
        <v>8221.6</v>
      </c>
      <c r="M22" s="9">
        <f t="shared" si="3"/>
        <v>362.5</v>
      </c>
      <c r="N22" s="9">
        <f t="shared" ref="N22:Q22" si="4">ABS(N3*N$1)</f>
        <v>7277.25</v>
      </c>
      <c r="O22" s="9">
        <f t="shared" si="4"/>
        <v>3287.2999999999997</v>
      </c>
      <c r="P22" s="9">
        <f t="shared" si="4"/>
        <v>8160.5999999999995</v>
      </c>
      <c r="Q22" s="9">
        <f t="shared" si="4"/>
        <v>3372.6</v>
      </c>
      <c r="R22" s="11">
        <f t="shared" ref="R22:R36" si="5">SUM(B22:Q22)</f>
        <v>60669319.25</v>
      </c>
      <c r="S22" s="6">
        <f t="shared" ref="S22:S36" si="6">RANK(J22,J$21:J$36)</f>
        <v>11</v>
      </c>
      <c r="T22" s="5" t="str">
        <f t="shared" ref="T22:T36" si="7">A22</f>
        <v>σ_{C_1}</v>
      </c>
    </row>
    <row r="23" spans="1:24">
      <c r="A23" s="10" t="str">
        <f t="shared" si="2"/>
        <v>σ_{C_2}</v>
      </c>
      <c r="B23" s="9">
        <f t="shared" si="3"/>
        <v>4238</v>
      </c>
      <c r="C23" s="9">
        <f t="shared" si="3"/>
        <v>82852</v>
      </c>
      <c r="D23" s="9">
        <f t="shared" si="3"/>
        <v>18030600</v>
      </c>
      <c r="E23" s="9">
        <f t="shared" si="3"/>
        <v>214830</v>
      </c>
      <c r="F23" s="9">
        <f t="shared" si="3"/>
        <v>186188</v>
      </c>
      <c r="G23" s="9">
        <f t="shared" si="3"/>
        <v>77480</v>
      </c>
      <c r="H23" s="9">
        <f t="shared" si="3"/>
        <v>231540</v>
      </c>
      <c r="I23" s="9">
        <f t="shared" si="3"/>
        <v>58543.199999999997</v>
      </c>
      <c r="J23" s="9">
        <f t="shared" si="3"/>
        <v>59890</v>
      </c>
      <c r="K23" s="9">
        <f t="shared" si="3"/>
        <v>60250</v>
      </c>
      <c r="L23" s="9">
        <f t="shared" si="3"/>
        <v>7456.7999999999993</v>
      </c>
      <c r="M23" s="9">
        <f t="shared" si="3"/>
        <v>35062.5</v>
      </c>
      <c r="N23" s="9">
        <f t="shared" ref="N23:Q23" si="8">ABS(N4*N$1)</f>
        <v>2108</v>
      </c>
      <c r="O23" s="9">
        <f t="shared" si="8"/>
        <v>3074.32</v>
      </c>
      <c r="P23" s="9">
        <f t="shared" si="8"/>
        <v>9587.4000000000015</v>
      </c>
      <c r="Q23" s="9">
        <f t="shared" si="8"/>
        <v>28178</v>
      </c>
      <c r="R23" s="11">
        <f t="shared" si="5"/>
        <v>19091878.219999999</v>
      </c>
      <c r="S23" s="6">
        <f t="shared" si="6"/>
        <v>10</v>
      </c>
      <c r="T23" s="5" t="str">
        <f t="shared" si="7"/>
        <v>σ_{C_2}</v>
      </c>
    </row>
    <row r="24" spans="1:24">
      <c r="A24" s="10" t="str">
        <f t="shared" si="2"/>
        <v>σ_{H}</v>
      </c>
      <c r="B24" s="9">
        <f t="shared" si="3"/>
        <v>171150</v>
      </c>
      <c r="C24" s="9">
        <f t="shared" si="3"/>
        <v>699400</v>
      </c>
      <c r="D24" s="9">
        <f t="shared" si="3"/>
        <v>838350.00000000012</v>
      </c>
      <c r="E24" s="9">
        <f t="shared" si="3"/>
        <v>520800</v>
      </c>
      <c r="F24" s="9">
        <f t="shared" si="3"/>
        <v>1345680</v>
      </c>
      <c r="G24" s="9">
        <f t="shared" si="3"/>
        <v>631760</v>
      </c>
      <c r="H24" s="9">
        <f t="shared" si="3"/>
        <v>452880</v>
      </c>
      <c r="I24" s="9">
        <f t="shared" si="3"/>
        <v>70133.399999999994</v>
      </c>
      <c r="J24" s="9">
        <f t="shared" si="3"/>
        <v>103960</v>
      </c>
      <c r="K24" s="9">
        <f t="shared" si="3"/>
        <v>167736</v>
      </c>
      <c r="L24" s="9">
        <f t="shared" si="3"/>
        <v>113764</v>
      </c>
      <c r="M24" s="9">
        <f t="shared" si="3"/>
        <v>4675</v>
      </c>
      <c r="N24" s="9">
        <f t="shared" ref="N24:Q24" si="9">ABS(N5*N$1)</f>
        <v>17282.5</v>
      </c>
      <c r="O24" s="9">
        <f t="shared" si="9"/>
        <v>3379.8999999999996</v>
      </c>
      <c r="P24" s="9">
        <f t="shared" si="9"/>
        <v>24012.000000000004</v>
      </c>
      <c r="Q24" s="9">
        <f t="shared" si="9"/>
        <v>2847</v>
      </c>
      <c r="R24" s="11">
        <f t="shared" si="5"/>
        <v>5167809.8000000007</v>
      </c>
      <c r="S24" s="6">
        <f t="shared" si="6"/>
        <v>7</v>
      </c>
      <c r="T24" s="5" t="str">
        <f t="shared" si="7"/>
        <v>σ_{H}</v>
      </c>
    </row>
    <row r="25" spans="1:24">
      <c r="A25" s="10" t="str">
        <f t="shared" si="2"/>
        <v>σ_{F_1}</v>
      </c>
      <c r="B25" s="9">
        <f t="shared" si="3"/>
        <v>53138</v>
      </c>
      <c r="C25" s="9">
        <f t="shared" si="3"/>
        <v>197984</v>
      </c>
      <c r="D25" s="9">
        <f t="shared" si="3"/>
        <v>330480</v>
      </c>
      <c r="E25" s="9">
        <f t="shared" si="3"/>
        <v>252154</v>
      </c>
      <c r="F25" s="9">
        <f t="shared" si="3"/>
        <v>51976</v>
      </c>
      <c r="G25" s="9">
        <f t="shared" si="3"/>
        <v>72712</v>
      </c>
      <c r="H25" s="9">
        <f t="shared" si="3"/>
        <v>168300</v>
      </c>
      <c r="I25" s="9">
        <f t="shared" si="3"/>
        <v>98982</v>
      </c>
      <c r="J25" s="9">
        <f t="shared" si="3"/>
        <v>77970</v>
      </c>
      <c r="K25" s="9">
        <f t="shared" si="3"/>
        <v>129176.00000000001</v>
      </c>
      <c r="L25" s="9">
        <f t="shared" si="3"/>
        <v>33460</v>
      </c>
      <c r="M25" s="9">
        <f t="shared" si="3"/>
        <v>2487.5</v>
      </c>
      <c r="N25" s="9">
        <f t="shared" ref="N25:Q25" si="10">ABS(N6*N$1)</f>
        <v>62232.500000000007</v>
      </c>
      <c r="O25" s="9">
        <f t="shared" si="10"/>
        <v>29261.599999999999</v>
      </c>
      <c r="P25" s="9">
        <f t="shared" si="10"/>
        <v>44022</v>
      </c>
      <c r="Q25" s="9">
        <f t="shared" si="10"/>
        <v>25988</v>
      </c>
      <c r="R25" s="11">
        <f t="shared" si="5"/>
        <v>1630323.6</v>
      </c>
      <c r="S25" s="6">
        <f t="shared" si="6"/>
        <v>9</v>
      </c>
      <c r="T25" s="5" t="str">
        <f t="shared" si="7"/>
        <v>σ_{F_1}</v>
      </c>
    </row>
    <row r="26" spans="1:24">
      <c r="A26" s="10" t="str">
        <f t="shared" si="2"/>
        <v>σ_{F_2}</v>
      </c>
      <c r="B26" s="9">
        <f t="shared" si="3"/>
        <v>68949</v>
      </c>
      <c r="C26" s="9">
        <f t="shared" si="3"/>
        <v>273842</v>
      </c>
      <c r="D26" s="9">
        <f t="shared" si="3"/>
        <v>180063</v>
      </c>
      <c r="E26" s="9">
        <f t="shared" si="3"/>
        <v>311612</v>
      </c>
      <c r="F26" s="9">
        <f t="shared" si="3"/>
        <v>113920</v>
      </c>
      <c r="G26" s="9">
        <f t="shared" si="3"/>
        <v>9103.9</v>
      </c>
      <c r="H26" s="9">
        <f t="shared" si="3"/>
        <v>288660</v>
      </c>
      <c r="I26" s="9">
        <f t="shared" si="3"/>
        <v>81554.399999999994</v>
      </c>
      <c r="J26" s="9">
        <f t="shared" si="3"/>
        <v>283630</v>
      </c>
      <c r="K26" s="9">
        <f t="shared" si="3"/>
        <v>224130</v>
      </c>
      <c r="L26" s="9">
        <f t="shared" si="3"/>
        <v>4015.2</v>
      </c>
      <c r="M26" s="9">
        <f t="shared" si="3"/>
        <v>16437.5</v>
      </c>
      <c r="N26" s="9">
        <f t="shared" ref="N26:Q26" si="11">ABS(N7*N$1)</f>
        <v>7548.5</v>
      </c>
      <c r="O26" s="9">
        <f t="shared" si="11"/>
        <v>275.02199999999999</v>
      </c>
      <c r="P26" s="9">
        <f t="shared" si="11"/>
        <v>86130</v>
      </c>
      <c r="Q26" s="9">
        <f t="shared" si="11"/>
        <v>48764</v>
      </c>
      <c r="R26" s="11">
        <f t="shared" si="5"/>
        <v>1998634.5219999999</v>
      </c>
      <c r="S26" s="6">
        <f t="shared" si="6"/>
        <v>2</v>
      </c>
      <c r="T26" s="5" t="str">
        <f t="shared" si="7"/>
        <v>σ_{F_2}</v>
      </c>
    </row>
    <row r="27" spans="1:24">
      <c r="A27" s="10" t="str">
        <f t="shared" si="2"/>
        <v>σ_{F_3}</v>
      </c>
      <c r="B27" s="9">
        <f t="shared" si="3"/>
        <v>857.37999999999988</v>
      </c>
      <c r="C27" s="9">
        <f t="shared" si="3"/>
        <v>17538.8</v>
      </c>
      <c r="D27" s="9">
        <f t="shared" si="3"/>
        <v>4203900</v>
      </c>
      <c r="E27" s="9">
        <f t="shared" si="3"/>
        <v>161448</v>
      </c>
      <c r="F27" s="9">
        <f t="shared" si="3"/>
        <v>434320</v>
      </c>
      <c r="G27" s="9">
        <f t="shared" si="3"/>
        <v>584080</v>
      </c>
      <c r="H27" s="9">
        <f t="shared" si="3"/>
        <v>688500</v>
      </c>
      <c r="I27" s="9">
        <f t="shared" si="3"/>
        <v>208116</v>
      </c>
      <c r="J27" s="9">
        <f t="shared" si="3"/>
        <v>227130</v>
      </c>
      <c r="K27" s="9">
        <f t="shared" si="3"/>
        <v>116644</v>
      </c>
      <c r="L27" s="9">
        <f t="shared" si="3"/>
        <v>34416</v>
      </c>
      <c r="M27" s="9">
        <f t="shared" si="3"/>
        <v>5175</v>
      </c>
      <c r="N27" s="9">
        <f t="shared" ref="N27:Q27" si="12">ABS(N8*N$1)</f>
        <v>2549.75</v>
      </c>
      <c r="O27" s="9">
        <f t="shared" si="12"/>
        <v>2639.1</v>
      </c>
      <c r="P27" s="9">
        <f t="shared" si="12"/>
        <v>16895.400000000001</v>
      </c>
      <c r="Q27" s="9">
        <f t="shared" si="12"/>
        <v>22484</v>
      </c>
      <c r="R27" s="11">
        <f t="shared" si="5"/>
        <v>6726693.4299999997</v>
      </c>
      <c r="S27" s="6">
        <f t="shared" si="6"/>
        <v>3</v>
      </c>
      <c r="T27" s="5" t="str">
        <f t="shared" si="7"/>
        <v>σ_{F_3}</v>
      </c>
    </row>
    <row r="28" spans="1:24">
      <c r="A28" s="10" t="str">
        <f t="shared" si="2"/>
        <v>σ_{F_4}</v>
      </c>
      <c r="B28" s="9">
        <f t="shared" si="3"/>
        <v>157458000</v>
      </c>
      <c r="C28" s="9">
        <f t="shared" si="3"/>
        <v>13665200</v>
      </c>
      <c r="D28" s="9">
        <f t="shared" si="3"/>
        <v>26973.000000000004</v>
      </c>
      <c r="E28" s="9">
        <f t="shared" si="3"/>
        <v>83762</v>
      </c>
      <c r="F28" s="9">
        <f t="shared" si="3"/>
        <v>12460</v>
      </c>
      <c r="G28" s="9">
        <f t="shared" si="3"/>
        <v>1907.2</v>
      </c>
      <c r="H28" s="9">
        <f t="shared" si="3"/>
        <v>10710</v>
      </c>
      <c r="I28" s="9">
        <f t="shared" si="3"/>
        <v>37139.4</v>
      </c>
      <c r="J28" s="9">
        <f t="shared" si="3"/>
        <v>5327.95</v>
      </c>
      <c r="K28" s="9">
        <f t="shared" si="3"/>
        <v>559.12</v>
      </c>
      <c r="L28" s="9">
        <f t="shared" si="3"/>
        <v>532.97</v>
      </c>
      <c r="M28" s="9">
        <f t="shared" si="3"/>
        <v>41.3125</v>
      </c>
      <c r="N28" s="9">
        <f t="shared" ref="N28:Q28" si="13">ABS(N9*N$1)</f>
        <v>506.84999999999997</v>
      </c>
      <c r="O28" s="9">
        <f t="shared" si="13"/>
        <v>236.13000000000002</v>
      </c>
      <c r="P28" s="9">
        <f t="shared" si="13"/>
        <v>683.82</v>
      </c>
      <c r="Q28" s="9">
        <f t="shared" si="13"/>
        <v>465.74</v>
      </c>
      <c r="R28" s="11">
        <f t="shared" si="5"/>
        <v>171304505.49249998</v>
      </c>
      <c r="S28" s="6">
        <f t="shared" si="6"/>
        <v>16</v>
      </c>
      <c r="T28" s="5" t="str">
        <f t="shared" si="7"/>
        <v>σ_{F_4}</v>
      </c>
    </row>
    <row r="29" spans="1:24">
      <c r="A29" s="10" t="str">
        <f t="shared" si="2"/>
        <v>ε_{C_m}</v>
      </c>
      <c r="B29" s="9">
        <f t="shared" si="3"/>
        <v>295.03000000000003</v>
      </c>
      <c r="C29" s="9">
        <f t="shared" si="3"/>
        <v>4357.8</v>
      </c>
      <c r="D29" s="9">
        <f t="shared" si="3"/>
        <v>140697</v>
      </c>
      <c r="E29" s="9">
        <f t="shared" si="3"/>
        <v>425320</v>
      </c>
      <c r="F29" s="9">
        <f t="shared" si="3"/>
        <v>2068359.9999999998</v>
      </c>
      <c r="G29" s="9">
        <f t="shared" si="3"/>
        <v>622820</v>
      </c>
      <c r="H29" s="9">
        <f t="shared" si="3"/>
        <v>101184</v>
      </c>
      <c r="I29" s="9">
        <f t="shared" si="3"/>
        <v>21657.600000000002</v>
      </c>
      <c r="J29" s="9">
        <f t="shared" si="3"/>
        <v>81360</v>
      </c>
      <c r="K29" s="9">
        <f t="shared" si="3"/>
        <v>58804</v>
      </c>
      <c r="L29" s="9">
        <f t="shared" si="3"/>
        <v>132884</v>
      </c>
      <c r="M29" s="9">
        <f t="shared" si="3"/>
        <v>481.875</v>
      </c>
      <c r="N29" s="9">
        <f t="shared" ref="N29:Q29" si="14">ABS(N10*N$1)</f>
        <v>2030.5</v>
      </c>
      <c r="O29" s="9">
        <f t="shared" si="14"/>
        <v>32224.799999999999</v>
      </c>
      <c r="P29" s="9">
        <f t="shared" si="14"/>
        <v>3775.8</v>
      </c>
      <c r="Q29" s="9">
        <f t="shared" si="14"/>
        <v>5752.4</v>
      </c>
      <c r="R29" s="11">
        <f t="shared" si="5"/>
        <v>3702004.8049999992</v>
      </c>
      <c r="S29" s="6">
        <f t="shared" si="6"/>
        <v>8</v>
      </c>
      <c r="T29" s="5" t="str">
        <f t="shared" si="7"/>
        <v>ε_{C_m}</v>
      </c>
    </row>
    <row r="30" spans="1:24">
      <c r="A30" s="10" t="str">
        <f t="shared" si="2"/>
        <v>ε_{C_1}</v>
      </c>
      <c r="B30" s="9">
        <f t="shared" si="3"/>
        <v>20701000</v>
      </c>
      <c r="C30" s="9">
        <f t="shared" si="3"/>
        <v>21089600</v>
      </c>
      <c r="D30" s="9">
        <f t="shared" si="3"/>
        <v>31104.000000000004</v>
      </c>
      <c r="E30" s="9">
        <f t="shared" si="3"/>
        <v>2204720</v>
      </c>
      <c r="F30" s="9">
        <f t="shared" si="3"/>
        <v>505519.99999999994</v>
      </c>
      <c r="G30" s="9">
        <f t="shared" si="3"/>
        <v>189230</v>
      </c>
      <c r="H30" s="9">
        <f t="shared" si="3"/>
        <v>30702</v>
      </c>
      <c r="I30" s="9">
        <f t="shared" si="3"/>
        <v>571896</v>
      </c>
      <c r="J30" s="9">
        <f t="shared" si="3"/>
        <v>125995</v>
      </c>
      <c r="K30" s="9">
        <f t="shared" si="3"/>
        <v>8820.6</v>
      </c>
      <c r="L30" s="9">
        <f t="shared" si="3"/>
        <v>7050.5</v>
      </c>
      <c r="M30" s="9">
        <f t="shared" si="3"/>
        <v>1081.25</v>
      </c>
      <c r="N30" s="9">
        <f t="shared" ref="N30:Q30" si="15">ABS(N11*N$1)</f>
        <v>7904.9999999999991</v>
      </c>
      <c r="O30" s="9">
        <f t="shared" si="15"/>
        <v>3861.42</v>
      </c>
      <c r="P30" s="9">
        <f t="shared" si="15"/>
        <v>13746</v>
      </c>
      <c r="Q30" s="9">
        <f t="shared" si="15"/>
        <v>13607.2</v>
      </c>
      <c r="R30" s="11">
        <f t="shared" si="5"/>
        <v>45505838.970000006</v>
      </c>
      <c r="S30" s="6">
        <f t="shared" si="6"/>
        <v>5</v>
      </c>
      <c r="T30" s="5" t="str">
        <f t="shared" si="7"/>
        <v>ε_{C_1}</v>
      </c>
    </row>
    <row r="31" spans="1:24">
      <c r="A31" s="10" t="str">
        <f t="shared" si="2"/>
        <v>ε_{C_2}</v>
      </c>
      <c r="B31" s="9">
        <f t="shared" si="3"/>
        <v>3683.8</v>
      </c>
      <c r="C31" s="9">
        <f t="shared" si="3"/>
        <v>69402</v>
      </c>
      <c r="D31" s="9">
        <f t="shared" si="3"/>
        <v>13850999.999999998</v>
      </c>
      <c r="E31" s="9">
        <f t="shared" si="3"/>
        <v>20267.8</v>
      </c>
      <c r="F31" s="9">
        <f t="shared" si="3"/>
        <v>122107.99999999999</v>
      </c>
      <c r="G31" s="9">
        <f t="shared" si="3"/>
        <v>341210</v>
      </c>
      <c r="H31" s="9">
        <f t="shared" si="3"/>
        <v>72726</v>
      </c>
      <c r="I31" s="9">
        <f t="shared" si="3"/>
        <v>5583.6</v>
      </c>
      <c r="J31" s="9">
        <f t="shared" si="3"/>
        <v>105655</v>
      </c>
      <c r="K31" s="9">
        <f t="shared" si="3"/>
        <v>178340</v>
      </c>
      <c r="L31" s="9">
        <f t="shared" si="3"/>
        <v>72417</v>
      </c>
      <c r="M31" s="9">
        <f t="shared" si="3"/>
        <v>35562.5</v>
      </c>
      <c r="N31" s="9">
        <f t="shared" ref="N31:Q31" si="16">ABS(N12*N$1)</f>
        <v>1674</v>
      </c>
      <c r="O31" s="9">
        <f t="shared" si="16"/>
        <v>3444.72</v>
      </c>
      <c r="P31" s="9">
        <f t="shared" si="16"/>
        <v>19140</v>
      </c>
      <c r="Q31" s="9">
        <f t="shared" si="16"/>
        <v>17374</v>
      </c>
      <c r="R31" s="11">
        <f t="shared" si="5"/>
        <v>14919588.42</v>
      </c>
      <c r="S31" s="6">
        <f t="shared" si="6"/>
        <v>6</v>
      </c>
      <c r="T31" s="5" t="str">
        <f t="shared" si="7"/>
        <v>ε_{C_2}</v>
      </c>
    </row>
    <row r="32" spans="1:24">
      <c r="A32" s="10" t="str">
        <f t="shared" si="2"/>
        <v>ε_{H}</v>
      </c>
      <c r="B32" s="9">
        <f t="shared" si="3"/>
        <v>174410</v>
      </c>
      <c r="C32" s="9">
        <f t="shared" si="3"/>
        <v>742440</v>
      </c>
      <c r="D32" s="9">
        <f t="shared" si="3"/>
        <v>3499199.9999999995</v>
      </c>
      <c r="E32" s="9">
        <f t="shared" si="3"/>
        <v>1362760</v>
      </c>
      <c r="F32" s="9">
        <f t="shared" si="3"/>
        <v>2175160</v>
      </c>
      <c r="G32" s="9">
        <f t="shared" si="3"/>
        <v>692850</v>
      </c>
      <c r="H32" s="9">
        <f t="shared" si="3"/>
        <v>279480</v>
      </c>
      <c r="I32" s="9">
        <f t="shared" si="3"/>
        <v>75209.400000000009</v>
      </c>
      <c r="J32" s="9">
        <f t="shared" si="3"/>
        <v>11921.5</v>
      </c>
      <c r="K32" s="9">
        <f t="shared" si="3"/>
        <v>61696</v>
      </c>
      <c r="L32" s="9">
        <f t="shared" si="3"/>
        <v>99424</v>
      </c>
      <c r="M32" s="9">
        <f t="shared" si="3"/>
        <v>1950</v>
      </c>
      <c r="N32" s="9">
        <f t="shared" ref="N32:Q32" si="17">ABS(N13*N$1)</f>
        <v>300.7</v>
      </c>
      <c r="O32" s="9">
        <f t="shared" si="17"/>
        <v>771.35800000000006</v>
      </c>
      <c r="P32" s="9">
        <f t="shared" si="17"/>
        <v>17400</v>
      </c>
      <c r="Q32" s="9">
        <f t="shared" si="17"/>
        <v>12818.800000000001</v>
      </c>
      <c r="R32" s="11">
        <f t="shared" si="5"/>
        <v>9207791.7579999994</v>
      </c>
      <c r="S32" s="6">
        <f t="shared" si="6"/>
        <v>15</v>
      </c>
      <c r="T32" s="5" t="str">
        <f t="shared" si="7"/>
        <v>ε_{H}</v>
      </c>
    </row>
    <row r="33" spans="1:20">
      <c r="A33" s="10" t="str">
        <f t="shared" si="2"/>
        <v>ε_{F_1}</v>
      </c>
      <c r="B33" s="9">
        <f t="shared" si="3"/>
        <v>81337</v>
      </c>
      <c r="C33" s="9">
        <f t="shared" si="3"/>
        <v>329256</v>
      </c>
      <c r="D33" s="9">
        <f t="shared" si="3"/>
        <v>65124</v>
      </c>
      <c r="E33" s="9">
        <f t="shared" si="3"/>
        <v>318990</v>
      </c>
      <c r="F33" s="9">
        <f t="shared" si="3"/>
        <v>14596.000000000002</v>
      </c>
      <c r="G33" s="9">
        <f t="shared" si="3"/>
        <v>51554</v>
      </c>
      <c r="H33" s="9">
        <f t="shared" si="3"/>
        <v>17136</v>
      </c>
      <c r="I33" s="9">
        <f t="shared" si="3"/>
        <v>15735.599999999999</v>
      </c>
      <c r="J33" s="9">
        <f t="shared" si="3"/>
        <v>36612</v>
      </c>
      <c r="K33" s="9">
        <f t="shared" si="3"/>
        <v>99292</v>
      </c>
      <c r="L33" s="9">
        <f t="shared" si="3"/>
        <v>28441</v>
      </c>
      <c r="M33" s="9">
        <f t="shared" si="3"/>
        <v>8125</v>
      </c>
      <c r="N33" s="9">
        <f t="shared" ref="N33:Q33" si="18">ABS(N14*N$1)</f>
        <v>26814.999999999996</v>
      </c>
      <c r="O33" s="9">
        <f t="shared" si="18"/>
        <v>16297.599999999999</v>
      </c>
      <c r="P33" s="9">
        <f t="shared" si="18"/>
        <v>123540</v>
      </c>
      <c r="Q33" s="9">
        <f t="shared" si="18"/>
        <v>74460</v>
      </c>
      <c r="R33" s="11">
        <f t="shared" si="5"/>
        <v>1307311.2000000002</v>
      </c>
      <c r="S33" s="6">
        <f t="shared" si="6"/>
        <v>12</v>
      </c>
      <c r="T33" s="5" t="str">
        <f t="shared" si="7"/>
        <v>ε_{F_1}</v>
      </c>
    </row>
    <row r="34" spans="1:20">
      <c r="A34" s="10" t="str">
        <f t="shared" si="2"/>
        <v>ε_{F_2}</v>
      </c>
      <c r="B34" s="9">
        <f t="shared" si="3"/>
        <v>109862</v>
      </c>
      <c r="C34" s="9">
        <f t="shared" si="3"/>
        <v>440084</v>
      </c>
      <c r="D34" s="9">
        <f t="shared" si="3"/>
        <v>835920</v>
      </c>
      <c r="E34" s="9">
        <f t="shared" si="3"/>
        <v>404488</v>
      </c>
      <c r="F34" s="9">
        <f t="shared" si="3"/>
        <v>177644</v>
      </c>
      <c r="G34" s="9">
        <f t="shared" si="3"/>
        <v>66156</v>
      </c>
      <c r="H34" s="9">
        <f t="shared" si="3"/>
        <v>113220</v>
      </c>
      <c r="I34" s="9">
        <f t="shared" si="3"/>
        <v>119285.99999999999</v>
      </c>
      <c r="J34" s="9">
        <f t="shared" si="3"/>
        <v>322050</v>
      </c>
      <c r="K34" s="9">
        <f t="shared" si="3"/>
        <v>99774</v>
      </c>
      <c r="L34" s="9">
        <f t="shared" si="3"/>
        <v>36806</v>
      </c>
      <c r="M34" s="9">
        <f t="shared" si="3"/>
        <v>20062.5</v>
      </c>
      <c r="N34" s="9">
        <f t="shared" ref="N34:Q34" si="19">ABS(N15*N$1)</f>
        <v>6835.5</v>
      </c>
      <c r="O34" s="9">
        <f t="shared" si="19"/>
        <v>5083.74</v>
      </c>
      <c r="P34" s="9">
        <f t="shared" si="19"/>
        <v>59855.999999999993</v>
      </c>
      <c r="Q34" s="9">
        <f t="shared" si="19"/>
        <v>83950</v>
      </c>
      <c r="R34" s="11">
        <f t="shared" si="5"/>
        <v>2901077.74</v>
      </c>
      <c r="S34" s="6">
        <f t="shared" si="6"/>
        <v>1</v>
      </c>
      <c r="T34" s="5" t="str">
        <f t="shared" si="7"/>
        <v>ε_{F_2}</v>
      </c>
    </row>
    <row r="35" spans="1:20">
      <c r="A35" s="10" t="str">
        <f t="shared" si="2"/>
        <v>ε_{F_3}</v>
      </c>
      <c r="B35" s="9">
        <f t="shared" si="3"/>
        <v>1185.01</v>
      </c>
      <c r="C35" s="9">
        <f t="shared" si="3"/>
        <v>25393.599999999999</v>
      </c>
      <c r="D35" s="9">
        <f t="shared" si="3"/>
        <v>6463800</v>
      </c>
      <c r="E35" s="9">
        <f t="shared" si="3"/>
        <v>233492</v>
      </c>
      <c r="F35" s="9">
        <f t="shared" si="3"/>
        <v>466360</v>
      </c>
      <c r="G35" s="9">
        <f t="shared" si="3"/>
        <v>564710</v>
      </c>
      <c r="H35" s="9">
        <f t="shared" si="3"/>
        <v>112200</v>
      </c>
      <c r="I35" s="9">
        <f t="shared" si="3"/>
        <v>12943.8</v>
      </c>
      <c r="J35" s="9">
        <f t="shared" si="3"/>
        <v>154810</v>
      </c>
      <c r="K35" s="9">
        <f t="shared" si="3"/>
        <v>245338</v>
      </c>
      <c r="L35" s="9">
        <f t="shared" si="3"/>
        <v>72417</v>
      </c>
      <c r="M35" s="9">
        <f t="shared" si="3"/>
        <v>24312.5</v>
      </c>
      <c r="N35" s="9">
        <f t="shared" ref="N35:Q35" si="20">ABS(N16*N$1)</f>
        <v>2030.5</v>
      </c>
      <c r="O35" s="9">
        <f t="shared" si="20"/>
        <v>1833.4800000000002</v>
      </c>
      <c r="P35" s="9">
        <f t="shared" si="20"/>
        <v>11205.6</v>
      </c>
      <c r="Q35" s="9">
        <f t="shared" si="20"/>
        <v>60152</v>
      </c>
      <c r="R35" s="11">
        <f t="shared" si="5"/>
        <v>8452183.4900000002</v>
      </c>
      <c r="S35" s="6">
        <f t="shared" si="6"/>
        <v>4</v>
      </c>
      <c r="T35" s="5" t="str">
        <f t="shared" si="7"/>
        <v>ε_{F_3}</v>
      </c>
    </row>
    <row r="36" spans="1:20">
      <c r="A36" s="10" t="str">
        <f t="shared" si="2"/>
        <v>ε_{F_4}</v>
      </c>
      <c r="B36" s="9">
        <f t="shared" si="3"/>
        <v>29340000</v>
      </c>
      <c r="C36" s="9">
        <f t="shared" si="3"/>
        <v>31311599.999999996</v>
      </c>
      <c r="D36" s="9">
        <f t="shared" si="3"/>
        <v>178605</v>
      </c>
      <c r="E36" s="9">
        <f t="shared" si="3"/>
        <v>3042340</v>
      </c>
      <c r="F36" s="9">
        <f t="shared" si="3"/>
        <v>619440</v>
      </c>
      <c r="G36" s="9">
        <f t="shared" si="3"/>
        <v>214559.99999999997</v>
      </c>
      <c r="H36" s="9">
        <f t="shared" si="3"/>
        <v>182580</v>
      </c>
      <c r="I36" s="9">
        <f t="shared" si="3"/>
        <v>186120</v>
      </c>
      <c r="J36" s="9">
        <f t="shared" si="3"/>
        <v>16498</v>
      </c>
      <c r="K36" s="9">
        <f t="shared" si="3"/>
        <v>20677.8</v>
      </c>
      <c r="L36" s="9">
        <f t="shared" si="3"/>
        <v>4039.0999999999995</v>
      </c>
      <c r="M36" s="9">
        <f t="shared" si="3"/>
        <v>241.25</v>
      </c>
      <c r="N36" s="9">
        <f t="shared" ref="N36:Q36" si="21">ABS(N17*N$1)</f>
        <v>2658.25</v>
      </c>
      <c r="O36" s="9">
        <f t="shared" si="21"/>
        <v>1037.1199999999999</v>
      </c>
      <c r="P36" s="9">
        <f t="shared" si="21"/>
        <v>328.86</v>
      </c>
      <c r="Q36" s="9">
        <f t="shared" si="21"/>
        <v>4190.2</v>
      </c>
      <c r="R36" s="11">
        <f t="shared" si="5"/>
        <v>65124915.579999998</v>
      </c>
      <c r="S36" s="6">
        <f t="shared" si="6"/>
        <v>14</v>
      </c>
      <c r="T36" s="5" t="str">
        <f t="shared" si="7"/>
        <v>ε_{F_4}</v>
      </c>
    </row>
    <row r="37" spans="1:20">
      <c r="A37" s="10"/>
      <c r="B3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AT4</vt:lpstr>
      <vt:lpstr>AT6b</vt:lpstr>
      <vt:lpstr>AT6a</vt:lpstr>
      <vt:lpstr>AT8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Carlozo</dc:creator>
  <cp:lastModifiedBy>Montana Carlozo</cp:lastModifiedBy>
  <dcterms:created xsi:type="dcterms:W3CDTF">2025-02-26T00:08:10Z</dcterms:created>
  <dcterms:modified xsi:type="dcterms:W3CDTF">2025-09-02T20:34:15Z</dcterms:modified>
</cp:coreProperties>
</file>