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magistretti\Desktop\Informes\Margen_Playa\"/>
    </mc:Choice>
  </mc:AlternateContent>
  <bookViews>
    <workbookView xWindow="-120" yWindow="-120" windowWidth="20730" windowHeight="11160" tabRatio="758" activeTab="2"/>
  </bookViews>
  <sheets>
    <sheet name="Hoja2" sheetId="1" r:id="rId1"/>
    <sheet name="Hoja1" sheetId="16" r:id="rId2"/>
    <sheet name="Adolfo Calle" sheetId="2" r:id="rId3"/>
    <sheet name="Urquiza" sheetId="3" r:id="rId4"/>
    <sheet name="Villa Nueva" sheetId="4" r:id="rId5"/>
    <sheet name="Las Heras" sheetId="5" r:id="rId6"/>
    <sheet name="Mitre" sheetId="6" r:id="rId7"/>
    <sheet name="Sarmiento" sheetId="7" r:id="rId8"/>
    <sheet name="Mercado 1" sheetId="8" r:id="rId9"/>
    <sheet name="Mercado 2" sheetId="9" r:id="rId10"/>
    <sheet name="Perdriel 1" sheetId="10" r:id="rId11"/>
    <sheet name="Perdriel 2" sheetId="11" r:id="rId12"/>
    <sheet name="San José" sheetId="12" r:id="rId13"/>
    <sheet name="Lamadrid" sheetId="13" r:id="rId14"/>
    <sheet name="Puente Olive" sheetId="14" r:id="rId15"/>
    <sheet name="Azcuenaga" sheetId="15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16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2" i="1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C20" i="1" l="1"/>
  <c r="I4" i="1"/>
  <c r="E30" i="2"/>
  <c r="E17" i="2"/>
  <c r="E18" i="2"/>
  <c r="E19" i="2"/>
  <c r="E20" i="2"/>
  <c r="E21" i="2"/>
  <c r="E26" i="2"/>
  <c r="E27" i="2"/>
  <c r="E28" i="2"/>
  <c r="E29" i="2"/>
  <c r="C3" i="10"/>
  <c r="E3" i="10" s="1"/>
  <c r="C2" i="10"/>
  <c r="E2" i="5"/>
  <c r="E3" i="5"/>
  <c r="E31" i="2"/>
  <c r="E22" i="2"/>
  <c r="E23" i="2"/>
  <c r="E24" i="2"/>
  <c r="A3" i="2"/>
  <c r="A4" i="2" s="1"/>
  <c r="H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E10" i="11"/>
  <c r="E11" i="11"/>
  <c r="E12" i="11"/>
  <c r="E13" i="11"/>
  <c r="E14" i="11"/>
  <c r="E15" i="11"/>
  <c r="E16" i="11"/>
  <c r="E17" i="11"/>
  <c r="E18" i="11"/>
  <c r="E27" i="11"/>
  <c r="E28" i="11"/>
  <c r="E29" i="11"/>
  <c r="E30" i="11"/>
  <c r="E31" i="11"/>
  <c r="E2" i="11"/>
  <c r="E31" i="8"/>
  <c r="Q16" i="1"/>
  <c r="E3" i="11"/>
  <c r="E4" i="11"/>
  <c r="E5" i="11"/>
  <c r="E6" i="11"/>
  <c r="E7" i="11"/>
  <c r="E8" i="11"/>
  <c r="E9" i="11"/>
  <c r="E19" i="11"/>
  <c r="E20" i="11"/>
  <c r="E21" i="11"/>
  <c r="E22" i="11"/>
  <c r="E23" i="11"/>
  <c r="E24" i="11"/>
  <c r="E25" i="11"/>
  <c r="E26" i="1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2" i="14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2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5" i="2"/>
  <c r="C3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B18" i="1"/>
  <c r="D4" i="1" s="1"/>
  <c r="E4" i="1" l="1"/>
  <c r="F4" i="1" s="1"/>
  <c r="D7" i="1"/>
  <c r="E7" i="1" s="1"/>
  <c r="F7" i="1" s="1"/>
  <c r="D16" i="1"/>
  <c r="E16" i="1" s="1"/>
  <c r="D8" i="1"/>
  <c r="E8" i="1" s="1"/>
  <c r="F8" i="1" s="1"/>
  <c r="D17" i="1"/>
  <c r="E17" i="1" s="1"/>
  <c r="D9" i="1"/>
  <c r="E9" i="1" s="1"/>
  <c r="D11" i="1"/>
  <c r="E11" i="1" s="1"/>
  <c r="D13" i="1"/>
  <c r="E13" i="1" s="1"/>
  <c r="D10" i="1"/>
  <c r="E10" i="1" s="1"/>
  <c r="D5" i="1"/>
  <c r="E5" i="1" s="1"/>
  <c r="F5" i="1" s="1"/>
  <c r="D14" i="1"/>
  <c r="E14" i="1" s="1"/>
  <c r="D6" i="1"/>
  <c r="E6" i="1" s="1"/>
  <c r="F6" i="1" s="1"/>
  <c r="D15" i="1"/>
  <c r="E15" i="1" s="1"/>
  <c r="G4" i="1"/>
  <c r="E2" i="10"/>
  <c r="A5" i="2"/>
  <c r="A6" i="2" s="1"/>
  <c r="C4" i="2"/>
  <c r="I18" i="1"/>
  <c r="J18" i="1" s="1"/>
  <c r="D12" i="1"/>
  <c r="E12" i="1" s="1"/>
  <c r="G6" i="1" l="1"/>
  <c r="D18" i="1"/>
  <c r="E18" i="1" s="1"/>
  <c r="C5" i="2"/>
  <c r="C4" i="10"/>
  <c r="A7" i="2"/>
  <c r="C6" i="2"/>
  <c r="F11" i="1"/>
  <c r="G11" i="1"/>
  <c r="F12" i="1"/>
  <c r="G12" i="1"/>
  <c r="F16" i="1"/>
  <c r="G16" i="1"/>
  <c r="F13" i="1"/>
  <c r="G13" i="1"/>
  <c r="G5" i="1"/>
  <c r="F10" i="1"/>
  <c r="G10" i="1"/>
  <c r="F14" i="1"/>
  <c r="G14" i="1"/>
  <c r="F15" i="1"/>
  <c r="G15" i="1"/>
  <c r="G7" i="1"/>
  <c r="G8" i="1"/>
  <c r="F17" i="1"/>
  <c r="G17" i="1"/>
  <c r="F9" i="1"/>
  <c r="G9" i="1"/>
  <c r="E4" i="10" l="1"/>
  <c r="C5" i="10"/>
  <c r="E5" i="10" s="1"/>
  <c r="F18" i="1"/>
  <c r="A8" i="2"/>
  <c r="C7" i="2"/>
  <c r="G18" i="1"/>
  <c r="C6" i="10" l="1"/>
  <c r="E6" i="10" s="1"/>
  <c r="C8" i="2"/>
  <c r="A9" i="2"/>
  <c r="C7" i="10" l="1"/>
  <c r="E7" i="10" s="1"/>
  <c r="C9" i="2"/>
  <c r="A10" i="2"/>
  <c r="C8" i="10" l="1"/>
  <c r="E8" i="10" s="1"/>
  <c r="C10" i="2"/>
  <c r="A11" i="2"/>
  <c r="C9" i="10" l="1"/>
  <c r="E9" i="10" s="1"/>
  <c r="C11" i="2"/>
  <c r="A12" i="2"/>
  <c r="C10" i="10" l="1"/>
  <c r="E10" i="10" s="1"/>
  <c r="C12" i="2"/>
  <c r="A13" i="2"/>
  <c r="C11" i="10" l="1"/>
  <c r="E11" i="10" s="1"/>
  <c r="C13" i="2"/>
  <c r="A14" i="2"/>
  <c r="C12" i="10" l="1"/>
  <c r="E12" i="10" s="1"/>
  <c r="C14" i="2"/>
  <c r="A15" i="2"/>
  <c r="C13" i="10" l="1"/>
  <c r="E13" i="10" s="1"/>
  <c r="A16" i="2"/>
  <c r="C15" i="2"/>
  <c r="C14" i="10" l="1"/>
  <c r="E14" i="10" s="1"/>
  <c r="C16" i="2"/>
  <c r="A17" i="2"/>
  <c r="C15" i="10" l="1"/>
  <c r="E15" i="10" s="1"/>
  <c r="C17" i="2"/>
  <c r="A18" i="2"/>
  <c r="C16" i="10" l="1"/>
  <c r="E16" i="10" s="1"/>
  <c r="A19" i="2"/>
  <c r="C18" i="2"/>
  <c r="C17" i="10" l="1"/>
  <c r="E17" i="10" s="1"/>
  <c r="A20" i="2"/>
  <c r="C19" i="2"/>
  <c r="C18" i="10" l="1"/>
  <c r="E18" i="10" s="1"/>
  <c r="A21" i="2"/>
  <c r="C20" i="2"/>
  <c r="C19" i="10" l="1"/>
  <c r="E19" i="10" s="1"/>
  <c r="A22" i="2"/>
  <c r="C21" i="2"/>
  <c r="C20" i="10" l="1"/>
  <c r="E20" i="10" s="1"/>
  <c r="A23" i="2"/>
  <c r="C22" i="2"/>
  <c r="C21" i="10" l="1"/>
  <c r="E21" i="10" s="1"/>
  <c r="A24" i="2"/>
  <c r="C23" i="2"/>
  <c r="C22" i="10" l="1"/>
  <c r="E22" i="10" s="1"/>
  <c r="C24" i="2"/>
  <c r="A25" i="2"/>
  <c r="C23" i="10" l="1"/>
  <c r="E23" i="10" s="1"/>
  <c r="C25" i="2"/>
  <c r="A26" i="2"/>
  <c r="C24" i="10" l="1"/>
  <c r="E24" i="10" s="1"/>
  <c r="C26" i="2"/>
  <c r="A27" i="2"/>
  <c r="C25" i="10" l="1"/>
  <c r="E25" i="10" s="1"/>
  <c r="C27" i="2"/>
  <c r="A28" i="2"/>
  <c r="C26" i="10" l="1"/>
  <c r="E26" i="10" s="1"/>
  <c r="C28" i="2"/>
  <c r="A29" i="2"/>
  <c r="C27" i="10" l="1"/>
  <c r="E27" i="10" s="1"/>
  <c r="A30" i="2"/>
  <c r="C29" i="2"/>
  <c r="C28" i="10" l="1"/>
  <c r="E28" i="10" s="1"/>
  <c r="C30" i="2"/>
  <c r="A31" i="2"/>
  <c r="C29" i="10" l="1"/>
  <c r="E29" i="10" s="1"/>
  <c r="C31" i="2"/>
  <c r="C31" i="10" l="1"/>
  <c r="C30" i="10"/>
  <c r="E30" i="10" s="1"/>
  <c r="E31" i="10" l="1"/>
  <c r="E15" i="2"/>
</calcChain>
</file>

<file path=xl/sharedStrings.xml><?xml version="1.0" encoding="utf-8"?>
<sst xmlns="http://schemas.openxmlformats.org/spreadsheetml/2006/main" count="925" uniqueCount="52">
  <si>
    <t>Adolfo Calle</t>
  </si>
  <si>
    <t>Urquiza</t>
  </si>
  <si>
    <t>Villa Nueva</t>
  </si>
  <si>
    <t>Las Heras</t>
  </si>
  <si>
    <t>Mitre</t>
  </si>
  <si>
    <t>Sarmiento</t>
  </si>
  <si>
    <t>Mercado 1</t>
  </si>
  <si>
    <t>Mercado 2</t>
  </si>
  <si>
    <t>Perdriel 1</t>
  </si>
  <si>
    <t>San José</t>
  </si>
  <si>
    <t>Lamadrid</t>
  </si>
  <si>
    <t>Puente Olive</t>
  </si>
  <si>
    <t>Perdriel 2</t>
  </si>
  <si>
    <t>Azcuenaga</t>
  </si>
  <si>
    <t>TOTAL</t>
  </si>
  <si>
    <t>Fecha</t>
  </si>
  <si>
    <t>Día</t>
  </si>
  <si>
    <t>Porcentaje</t>
  </si>
  <si>
    <t>Presupuesto</t>
  </si>
  <si>
    <t>Venta diaria</t>
  </si>
  <si>
    <t>Volumen</t>
  </si>
  <si>
    <t>Penetración</t>
  </si>
  <si>
    <t>Penetracion</t>
  </si>
  <si>
    <t>Incentivo GNC ($)</t>
  </si>
  <si>
    <t>Turno 1</t>
  </si>
  <si>
    <t>Turno 2</t>
  </si>
  <si>
    <t>Turno 3</t>
  </si>
  <si>
    <t>Sobre presupuesto</t>
  </si>
  <si>
    <t>Incentivo</t>
  </si>
  <si>
    <t>jueves</t>
  </si>
  <si>
    <t>viernes</t>
  </si>
  <si>
    <t>sábado</t>
  </si>
  <si>
    <t>domingo</t>
  </si>
  <si>
    <t>lunes</t>
  </si>
  <si>
    <t>martes</t>
  </si>
  <si>
    <t>miércoles</t>
  </si>
  <si>
    <t>UEN</t>
  </si>
  <si>
    <t>Presupuesto Mensual</t>
  </si>
  <si>
    <t xml:space="preserve">ADOLFO CALLE        </t>
  </si>
  <si>
    <t xml:space="preserve">URQUIZA             </t>
  </si>
  <si>
    <t xml:space="preserve">VILLANUEVA          </t>
  </si>
  <si>
    <t xml:space="preserve">LAS HERAS           </t>
  </si>
  <si>
    <t xml:space="preserve">MITRE               </t>
  </si>
  <si>
    <t xml:space="preserve">SARMIENTO           </t>
  </si>
  <si>
    <t xml:space="preserve">MERC GUAYMALLEN     </t>
  </si>
  <si>
    <t xml:space="preserve">MERCADO 2           </t>
  </si>
  <si>
    <t xml:space="preserve">PERDRIEL            </t>
  </si>
  <si>
    <t xml:space="preserve">PERDRIEL2           </t>
  </si>
  <si>
    <t xml:space="preserve">SAN JOSE            </t>
  </si>
  <si>
    <t xml:space="preserve">LAMADRID            </t>
  </si>
  <si>
    <t xml:space="preserve">PUENTE OLIVE        </t>
  </si>
  <si>
    <t xml:space="preserve">AZCUENAGA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</si>
</sst>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(* #,##0_);_(* \(#,##0\);_(* &quot;-&quot;??_);_(@_)"/>
    <numFmt numFmtId="166" formatCode="_-* #,##0.0000_-;\-* #,##0.0000_-;_-* &quot;-&quot;??_-;_-@_-"/>
    <numFmt numFmtId="167" formatCode="0.0%"/>
    <numFmt numFmtId="168" formatCode="0.00000%"/>
    <numFmt numFmtId="169" formatCode="_-* #,##0.0000000_-;\-* #,##0.0000000_-;_-* &quot;-&quot;??_-;_-@_-"/>
    <numFmt numFmtId="170" formatCode="0.0000"/>
    <numFmt numFmtId="171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/>
    <xf numFmtId="14" fontId="0" fillId="0" borderId="0" xfId="0" applyNumberFormat="1"/>
    <xf numFmtId="10" fontId="0" fillId="0" borderId="0" xfId="2" applyNumberFormat="1" applyFont="1"/>
    <xf numFmtId="164" fontId="0" fillId="0" borderId="0" xfId="1" applyFont="1"/>
    <xf numFmtId="166" fontId="0" fillId="0" borderId="0" xfId="1" applyNumberFormat="1" applyFont="1"/>
    <xf numFmtId="167" fontId="0" fillId="0" borderId="0" xfId="2" applyNumberFormat="1" applyFont="1"/>
    <xf numFmtId="164" fontId="0" fillId="0" borderId="0" xfId="0" applyNumberFormat="1"/>
    <xf numFmtId="10" fontId="0" fillId="0" borderId="0" xfId="0" applyNumberFormat="1"/>
    <xf numFmtId="168" fontId="0" fillId="0" borderId="0" xfId="0" applyNumberFormat="1"/>
    <xf numFmtId="165" fontId="0" fillId="0" borderId="0" xfId="1" applyNumberFormat="1" applyFont="1" applyFill="1" applyBorder="1"/>
    <xf numFmtId="0" fontId="0" fillId="0" borderId="7" xfId="0" applyBorder="1" applyAlignment="1">
      <alignment horizontal="center"/>
    </xf>
    <xf numFmtId="165" fontId="0" fillId="0" borderId="3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2" fillId="2" borderId="7" xfId="0" applyNumberFormat="1" applyFont="1" applyFill="1" applyBorder="1"/>
    <xf numFmtId="164" fontId="0" fillId="0" borderId="10" xfId="1" applyFont="1" applyBorder="1"/>
    <xf numFmtId="164" fontId="0" fillId="0" borderId="14" xfId="1" applyFont="1" applyBorder="1"/>
    <xf numFmtId="0" fontId="0" fillId="0" borderId="15" xfId="0" applyBorder="1"/>
    <xf numFmtId="0" fontId="0" fillId="0" borderId="16" xfId="0" applyBorder="1"/>
    <xf numFmtId="0" fontId="0" fillId="0" borderId="4" xfId="0" applyBorder="1"/>
    <xf numFmtId="0" fontId="0" fillId="0" borderId="7" xfId="0" applyBorder="1"/>
    <xf numFmtId="10" fontId="0" fillId="0" borderId="3" xfId="2" applyNumberFormat="1" applyFont="1" applyBorder="1"/>
    <xf numFmtId="10" fontId="0" fillId="0" borderId="5" xfId="2" applyNumberFormat="1" applyFont="1" applyBorder="1"/>
    <xf numFmtId="10" fontId="0" fillId="0" borderId="18" xfId="2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7" fontId="2" fillId="0" borderId="0" xfId="0" applyNumberFormat="1" applyFont="1"/>
    <xf numFmtId="164" fontId="0" fillId="0" borderId="21" xfId="1" applyFont="1" applyBorder="1"/>
    <xf numFmtId="164" fontId="0" fillId="0" borderId="22" xfId="0" applyNumberFormat="1" applyBorder="1"/>
    <xf numFmtId="164" fontId="2" fillId="2" borderId="15" xfId="0" applyNumberFormat="1" applyFont="1" applyFill="1" applyBorder="1"/>
    <xf numFmtId="164" fontId="2" fillId="2" borderId="16" xfId="0" applyNumberFormat="1" applyFont="1" applyFill="1" applyBorder="1"/>
    <xf numFmtId="0" fontId="0" fillId="3" borderId="8" xfId="0" applyFill="1" applyBorder="1"/>
    <xf numFmtId="9" fontId="0" fillId="3" borderId="9" xfId="0" applyNumberFormat="1" applyFill="1" applyBorder="1"/>
    <xf numFmtId="0" fontId="0" fillId="3" borderId="10" xfId="0" applyFill="1" applyBorder="1"/>
    <xf numFmtId="9" fontId="0" fillId="3" borderId="11" xfId="0" applyNumberFormat="1" applyFill="1" applyBorder="1"/>
    <xf numFmtId="0" fontId="0" fillId="3" borderId="12" xfId="0" applyFill="1" applyBorder="1"/>
    <xf numFmtId="9" fontId="0" fillId="3" borderId="13" xfId="0" applyNumberFormat="1" applyFill="1" applyBorder="1"/>
    <xf numFmtId="9" fontId="0" fillId="0" borderId="0" xfId="0" applyNumberFormat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2" fillId="2" borderId="26" xfId="0" applyNumberFormat="1" applyFont="1" applyFill="1" applyBorder="1"/>
    <xf numFmtId="0" fontId="0" fillId="0" borderId="27" xfId="0" applyBorder="1"/>
    <xf numFmtId="164" fontId="0" fillId="0" borderId="7" xfId="1" applyFont="1" applyBorder="1"/>
    <xf numFmtId="0" fontId="0" fillId="0" borderId="2" xfId="0" applyBorder="1" applyAlignment="1">
      <alignment horizontal="center"/>
    </xf>
    <xf numFmtId="164" fontId="0" fillId="0" borderId="5" xfId="1" applyFont="1" applyBorder="1"/>
    <xf numFmtId="164" fontId="0" fillId="0" borderId="6" xfId="1" applyFont="1" applyBorder="1"/>
    <xf numFmtId="14" fontId="3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69" fontId="0" fillId="0" borderId="0" xfId="1" applyNumberFormat="1" applyFont="1"/>
    <xf numFmtId="0" fontId="2" fillId="0" borderId="0" xfId="0" applyFont="1"/>
    <xf numFmtId="1" fontId="0" fillId="0" borderId="0" xfId="0" applyNumberFormat="1"/>
    <xf numFmtId="170" fontId="0" fillId="0" borderId="0" xfId="0" applyNumberFormat="1"/>
    <xf numFmtId="171" fontId="2" fillId="0" borderId="0" xfId="0" applyNumberFormat="1" applyFont="1"/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H20" sqref="H20"/>
    </sheetView>
  </sheetViews>
  <sheetFormatPr baseColWidth="10" defaultRowHeight="15" x14ac:dyDescent="0.25"/>
  <cols>
    <col min="2" max="2" width="13.28515625" customWidth="1"/>
    <col min="3" max="3" width="13.85546875" customWidth="1"/>
    <col min="4" max="8" width="13.140625" bestFit="1" customWidth="1"/>
    <col min="10" max="10" width="13.140625" bestFit="1" customWidth="1"/>
  </cols>
  <sheetData>
    <row r="1" spans="1:17" ht="15.75" thickBot="1" x14ac:dyDescent="0.3">
      <c r="B1" s="31">
        <v>44866</v>
      </c>
      <c r="H1" t="s">
        <v>27</v>
      </c>
      <c r="J1" s="42">
        <v>0.03</v>
      </c>
    </row>
    <row r="2" spans="1:17" ht="15.75" thickBot="1" x14ac:dyDescent="0.3">
      <c r="B2" s="60" t="s">
        <v>18</v>
      </c>
      <c r="C2" s="61"/>
      <c r="D2" s="60" t="s">
        <v>23</v>
      </c>
      <c r="E2" s="61"/>
      <c r="H2" t="s">
        <v>28</v>
      </c>
      <c r="J2" s="42">
        <v>0.5</v>
      </c>
    </row>
    <row r="3" spans="1:17" ht="15.75" thickBot="1" x14ac:dyDescent="0.3">
      <c r="A3" s="1"/>
      <c r="B3" s="15" t="s">
        <v>20</v>
      </c>
      <c r="C3" s="25" t="s">
        <v>21</v>
      </c>
      <c r="D3" s="22" t="s">
        <v>20</v>
      </c>
      <c r="E3" s="23" t="s">
        <v>22</v>
      </c>
      <c r="F3" s="49" t="s">
        <v>14</v>
      </c>
      <c r="G3" s="47" t="s">
        <v>20</v>
      </c>
    </row>
    <row r="4" spans="1:17" x14ac:dyDescent="0.25">
      <c r="A4" s="2" t="s">
        <v>0</v>
      </c>
      <c r="B4" s="16">
        <v>57000</v>
      </c>
      <c r="C4" s="26">
        <v>0.65</v>
      </c>
      <c r="D4" s="21">
        <f>+B4/$B$18*$B$20</f>
        <v>21724.630776560265</v>
      </c>
      <c r="E4" s="29">
        <f t="shared" ref="E4:E18" si="0">+D4</f>
        <v>21724.630776560265</v>
      </c>
      <c r="F4" s="43">
        <f>+E4+D4</f>
        <v>43449.26155312053</v>
      </c>
      <c r="G4" s="50">
        <f>+D4*(1+$J$2)</f>
        <v>32586.946164840396</v>
      </c>
      <c r="H4" s="8">
        <v>38564.199999999997</v>
      </c>
      <c r="I4" s="10">
        <f>+(B4-H4)/H4</f>
        <v>0.47805477619139003</v>
      </c>
    </row>
    <row r="5" spans="1:17" x14ac:dyDescent="0.25">
      <c r="A5" s="3" t="s">
        <v>1</v>
      </c>
      <c r="B5" s="17">
        <v>41000</v>
      </c>
      <c r="C5" s="27">
        <v>0.65</v>
      </c>
      <c r="D5" s="20">
        <f t="shared" ref="D5:D11" si="1">+B5/$B$18*$B$20</f>
        <v>15626.488804192473</v>
      </c>
      <c r="E5" s="30">
        <f t="shared" si="0"/>
        <v>15626.488804192473</v>
      </c>
      <c r="F5" s="44">
        <f>+E5+D5</f>
        <v>31252.977608384947</v>
      </c>
      <c r="G5" s="50">
        <f t="shared" ref="G5:G17" si="2">+D5*(1+$J$2)</f>
        <v>23439.733206288711</v>
      </c>
      <c r="H5" s="8">
        <v>39624.86</v>
      </c>
      <c r="I5" s="10">
        <f t="shared" ref="I5:I18" si="3">+(B5-H5)/H5</f>
        <v>3.4703971193841429E-2</v>
      </c>
    </row>
    <row r="6" spans="1:17" x14ac:dyDescent="0.25">
      <c r="A6" s="3" t="s">
        <v>2</v>
      </c>
      <c r="B6" s="17">
        <v>55000</v>
      </c>
      <c r="C6" s="27">
        <v>0.65</v>
      </c>
      <c r="D6" s="20">
        <f t="shared" si="1"/>
        <v>20962.36303001429</v>
      </c>
      <c r="E6" s="30">
        <f t="shared" si="0"/>
        <v>20962.36303001429</v>
      </c>
      <c r="F6" s="44">
        <f>+E6+D6</f>
        <v>41924.726060028581</v>
      </c>
      <c r="G6" s="50">
        <f t="shared" si="2"/>
        <v>31443.544545021436</v>
      </c>
      <c r="H6" s="8">
        <v>35370.199999999997</v>
      </c>
      <c r="I6" s="10">
        <f t="shared" si="3"/>
        <v>0.55498131195186917</v>
      </c>
    </row>
    <row r="7" spans="1:17" x14ac:dyDescent="0.25">
      <c r="A7" s="3" t="s">
        <v>3</v>
      </c>
      <c r="B7" s="17">
        <v>115000</v>
      </c>
      <c r="C7" s="27">
        <v>0.65</v>
      </c>
      <c r="D7" s="20">
        <f t="shared" si="1"/>
        <v>43830.395426393523</v>
      </c>
      <c r="E7" s="30">
        <f t="shared" si="0"/>
        <v>43830.395426393523</v>
      </c>
      <c r="F7" s="44">
        <f>+E7+D7</f>
        <v>87660.790852787046</v>
      </c>
      <c r="G7" s="50">
        <f t="shared" si="2"/>
        <v>65745.593139590288</v>
      </c>
      <c r="H7" s="8">
        <v>131777.4</v>
      </c>
      <c r="I7" s="10">
        <f t="shared" si="3"/>
        <v>-0.12731621658949102</v>
      </c>
    </row>
    <row r="8" spans="1:17" x14ac:dyDescent="0.25">
      <c r="A8" s="3" t="s">
        <v>4</v>
      </c>
      <c r="B8" s="17">
        <v>81000</v>
      </c>
      <c r="C8" s="27">
        <v>0.65</v>
      </c>
      <c r="D8" s="20">
        <f t="shared" si="1"/>
        <v>30871.843735111957</v>
      </c>
      <c r="E8" s="30">
        <f t="shared" si="0"/>
        <v>30871.843735111957</v>
      </c>
      <c r="F8" s="44">
        <f>+E8+D8</f>
        <v>61743.687470223915</v>
      </c>
      <c r="G8" s="50">
        <f t="shared" si="2"/>
        <v>46307.765602667932</v>
      </c>
      <c r="H8" s="8">
        <v>101689.02</v>
      </c>
      <c r="I8" s="10">
        <f t="shared" si="3"/>
        <v>-0.20345382421818997</v>
      </c>
    </row>
    <row r="9" spans="1:17" x14ac:dyDescent="0.25">
      <c r="A9" s="3" t="s">
        <v>5</v>
      </c>
      <c r="B9" s="17">
        <v>72000</v>
      </c>
      <c r="C9" s="27">
        <v>0.65</v>
      </c>
      <c r="D9" s="20">
        <f t="shared" si="1"/>
        <v>27441.638875655073</v>
      </c>
      <c r="E9" s="30">
        <f t="shared" si="0"/>
        <v>27441.638875655073</v>
      </c>
      <c r="F9" s="44">
        <f t="shared" ref="F9:F17" si="4">+E9+D9</f>
        <v>54883.277751310146</v>
      </c>
      <c r="G9" s="50">
        <f t="shared" si="2"/>
        <v>41162.45831348261</v>
      </c>
      <c r="H9" s="8">
        <v>85562.4</v>
      </c>
      <c r="I9" s="10">
        <f t="shared" si="3"/>
        <v>-0.15850887773133987</v>
      </c>
    </row>
    <row r="10" spans="1:17" x14ac:dyDescent="0.25">
      <c r="A10" s="3" t="s">
        <v>6</v>
      </c>
      <c r="B10" s="17">
        <v>94000</v>
      </c>
      <c r="C10" s="27">
        <v>0.65</v>
      </c>
      <c r="D10" s="20">
        <f t="shared" si="1"/>
        <v>35826.584087660791</v>
      </c>
      <c r="E10" s="30">
        <f t="shared" si="0"/>
        <v>35826.584087660791</v>
      </c>
      <c r="F10" s="44">
        <f t="shared" si="4"/>
        <v>71653.168175321582</v>
      </c>
      <c r="G10" s="50">
        <f t="shared" si="2"/>
        <v>53739.876131491183</v>
      </c>
      <c r="H10" s="8">
        <v>112324.39</v>
      </c>
      <c r="I10" s="10">
        <f t="shared" si="3"/>
        <v>-0.16313812164926958</v>
      </c>
    </row>
    <row r="11" spans="1:17" ht="15.75" thickBot="1" x14ac:dyDescent="0.3">
      <c r="A11" s="4" t="s">
        <v>7</v>
      </c>
      <c r="B11" s="18">
        <v>64000</v>
      </c>
      <c r="C11" s="27">
        <v>0.65</v>
      </c>
      <c r="D11" s="20">
        <f t="shared" si="1"/>
        <v>24392.567889471175</v>
      </c>
      <c r="E11" s="30">
        <f t="shared" si="0"/>
        <v>24392.567889471175</v>
      </c>
      <c r="F11" s="44">
        <f t="shared" si="4"/>
        <v>48785.135778942349</v>
      </c>
      <c r="G11" s="50">
        <f t="shared" si="2"/>
        <v>36588.851834206762</v>
      </c>
      <c r="H11" s="8">
        <v>74533.63</v>
      </c>
      <c r="I11" s="10">
        <f t="shared" si="3"/>
        <v>-0.14132721028078202</v>
      </c>
    </row>
    <row r="12" spans="1:17" x14ac:dyDescent="0.25">
      <c r="A12" s="2" t="s">
        <v>8</v>
      </c>
      <c r="B12" s="16">
        <v>115000</v>
      </c>
      <c r="C12" s="27">
        <v>0.4</v>
      </c>
      <c r="D12" s="20">
        <f t="shared" ref="D12" si="5">+B12/$B$18*$B$20</f>
        <v>43830.395426393523</v>
      </c>
      <c r="E12" s="30">
        <f t="shared" si="0"/>
        <v>43830.395426393523</v>
      </c>
      <c r="F12" s="44">
        <f t="shared" si="4"/>
        <v>87660.790852787046</v>
      </c>
      <c r="G12" s="50">
        <f t="shared" si="2"/>
        <v>65745.593139590288</v>
      </c>
      <c r="H12" s="8">
        <v>123242.18</v>
      </c>
      <c r="I12" s="10">
        <f t="shared" si="3"/>
        <v>-6.6877914687974466E-2</v>
      </c>
      <c r="K12" s="36" t="s">
        <v>24</v>
      </c>
      <c r="L12" s="37">
        <v>0.11</v>
      </c>
    </row>
    <row r="13" spans="1:17" x14ac:dyDescent="0.25">
      <c r="A13" s="3" t="s">
        <v>9</v>
      </c>
      <c r="B13" s="17">
        <v>80500</v>
      </c>
      <c r="C13" s="27">
        <v>0.65</v>
      </c>
      <c r="D13" s="20">
        <f>+B13/$B$18*$B$20</f>
        <v>30681.276798475465</v>
      </c>
      <c r="E13" s="30">
        <f t="shared" si="0"/>
        <v>30681.276798475465</v>
      </c>
      <c r="F13" s="44">
        <f t="shared" si="4"/>
        <v>61362.553596950929</v>
      </c>
      <c r="G13" s="50">
        <f t="shared" si="2"/>
        <v>46021.915197713199</v>
      </c>
      <c r="H13" s="8">
        <v>97005.28</v>
      </c>
      <c r="I13" s="10">
        <f t="shared" si="3"/>
        <v>-0.17014826409449052</v>
      </c>
      <c r="K13" s="38" t="s">
        <v>25</v>
      </c>
      <c r="L13" s="39">
        <v>0.45</v>
      </c>
    </row>
    <row r="14" spans="1:17" ht="15.75" thickBot="1" x14ac:dyDescent="0.3">
      <c r="A14" s="3" t="s">
        <v>10</v>
      </c>
      <c r="B14" s="17">
        <v>79000</v>
      </c>
      <c r="C14" s="27">
        <v>0.65</v>
      </c>
      <c r="D14" s="20">
        <f>+B14/$B$18*$B$20</f>
        <v>30109.575988565983</v>
      </c>
      <c r="E14" s="30">
        <f t="shared" si="0"/>
        <v>30109.575988565983</v>
      </c>
      <c r="F14" s="44">
        <f t="shared" si="4"/>
        <v>60219.151977131965</v>
      </c>
      <c r="G14" s="50">
        <f t="shared" si="2"/>
        <v>45164.363982848976</v>
      </c>
      <c r="H14" s="8">
        <v>94180.14</v>
      </c>
      <c r="I14" s="10">
        <f t="shared" si="3"/>
        <v>-0.16118196469022025</v>
      </c>
      <c r="K14" s="40" t="s">
        <v>26</v>
      </c>
      <c r="L14" s="41">
        <v>0.44</v>
      </c>
    </row>
    <row r="15" spans="1:17" x14ac:dyDescent="0.25">
      <c r="A15" s="3" t="s">
        <v>11</v>
      </c>
      <c r="B15" s="17">
        <v>74000</v>
      </c>
      <c r="C15" s="27">
        <v>0.65</v>
      </c>
      <c r="D15" s="20">
        <f>+B15/$B$18*$B$20</f>
        <v>28203.906622201048</v>
      </c>
      <c r="E15" s="30">
        <f t="shared" si="0"/>
        <v>28203.906622201048</v>
      </c>
      <c r="F15" s="44">
        <f t="shared" si="4"/>
        <v>56407.813244402096</v>
      </c>
      <c r="G15" s="50">
        <f t="shared" si="2"/>
        <v>42305.859933301574</v>
      </c>
      <c r="H15" s="8">
        <v>88701.73</v>
      </c>
      <c r="I15" s="10">
        <f t="shared" si="3"/>
        <v>-0.16574344153152365</v>
      </c>
    </row>
    <row r="16" spans="1:17" x14ac:dyDescent="0.25">
      <c r="A16" s="3" t="s">
        <v>12</v>
      </c>
      <c r="B16" s="17">
        <v>69000</v>
      </c>
      <c r="C16" s="27">
        <v>0.65</v>
      </c>
      <c r="D16" s="20">
        <f>+B16/$B$18*$B$20</f>
        <v>26298.237255836109</v>
      </c>
      <c r="E16" s="30">
        <f t="shared" si="0"/>
        <v>26298.237255836109</v>
      </c>
      <c r="F16" s="44">
        <f t="shared" si="4"/>
        <v>52596.474511672219</v>
      </c>
      <c r="G16" s="50">
        <f t="shared" si="2"/>
        <v>39447.355883754164</v>
      </c>
      <c r="H16" s="8">
        <v>69485.33</v>
      </c>
      <c r="I16" s="10">
        <f t="shared" si="3"/>
        <v>-6.9846397793606472E-3</v>
      </c>
      <c r="J16" s="42">
        <v>0.03</v>
      </c>
      <c r="Q16">
        <f>9/39.5</f>
        <v>0.22784810126582278</v>
      </c>
    </row>
    <row r="17" spans="1:10" ht="15.75" thickBot="1" x14ac:dyDescent="0.3">
      <c r="A17" s="4" t="s">
        <v>13</v>
      </c>
      <c r="B17" s="18">
        <v>53000</v>
      </c>
      <c r="C17" s="28">
        <v>0.65</v>
      </c>
      <c r="D17" s="32">
        <f>+B17/$B$18*$B$20</f>
        <v>20200.095283468319</v>
      </c>
      <c r="E17" s="33">
        <f t="shared" si="0"/>
        <v>20200.095283468319</v>
      </c>
      <c r="F17" s="45">
        <f t="shared" si="4"/>
        <v>40400.190566936639</v>
      </c>
      <c r="G17" s="51">
        <f t="shared" si="2"/>
        <v>30300.142925202479</v>
      </c>
      <c r="H17" s="8">
        <v>57441.74</v>
      </c>
      <c r="I17" s="10">
        <f t="shared" si="3"/>
        <v>-7.7326000222138092E-2</v>
      </c>
    </row>
    <row r="18" spans="1:10" ht="15.75" thickBot="1" x14ac:dyDescent="0.3">
      <c r="A18" s="5" t="s">
        <v>14</v>
      </c>
      <c r="B18" s="19">
        <f>SUM(B4:B17)</f>
        <v>1049500</v>
      </c>
      <c r="C18" s="24"/>
      <c r="D18" s="34">
        <f>SUM(D4:D17)</f>
        <v>400000.00000000006</v>
      </c>
      <c r="E18" s="35">
        <f t="shared" si="0"/>
        <v>400000.00000000006</v>
      </c>
      <c r="F18" s="46">
        <f>SUM(F4:F17)</f>
        <v>800000.00000000012</v>
      </c>
      <c r="G18" s="48">
        <f>SUM(G4:G17)</f>
        <v>600000</v>
      </c>
      <c r="H18" s="8">
        <f>SUM(H4:H17)</f>
        <v>1149502.5</v>
      </c>
      <c r="I18" s="10">
        <f t="shared" si="3"/>
        <v>-8.6996331021463633E-2</v>
      </c>
      <c r="J18" s="8">
        <f>+I18*38</f>
        <v>-3.3058605788156181</v>
      </c>
    </row>
    <row r="20" spans="1:10" x14ac:dyDescent="0.25">
      <c r="A20" t="s">
        <v>18</v>
      </c>
      <c r="B20" s="14">
        <v>400000</v>
      </c>
      <c r="C20">
        <f>+B20/35</f>
        <v>11428.571428571429</v>
      </c>
    </row>
  </sheetData>
  <mergeCells count="2">
    <mergeCell ref="D2:E2"/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0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45</v>
      </c>
      <c r="C2" t="s">
        <v>33</v>
      </c>
      <c r="D2" s="7">
        <v>4.5400000000000003E-2</v>
      </c>
      <c r="E2" s="8">
        <f>+D2*Hoja2!$B$11</f>
        <v>2905.6000000000004</v>
      </c>
    </row>
    <row r="3" spans="1:5" x14ac:dyDescent="0.25">
      <c r="A3" s="6">
        <v>45079</v>
      </c>
      <c r="B3" s="6" t="s">
        <v>45</v>
      </c>
      <c r="C3" t="s">
        <v>34</v>
      </c>
      <c r="D3" s="7">
        <v>3.5400000000000001E-2</v>
      </c>
      <c r="E3" s="8">
        <f>+D3*Hoja2!$B$11</f>
        <v>2265.6</v>
      </c>
    </row>
    <row r="4" spans="1:5" x14ac:dyDescent="0.25">
      <c r="A4" s="6">
        <v>45080</v>
      </c>
      <c r="B4" s="6" t="s">
        <v>45</v>
      </c>
      <c r="C4" t="s">
        <v>35</v>
      </c>
      <c r="D4" s="7">
        <v>3.5400000000000001E-2</v>
      </c>
      <c r="E4" s="8">
        <f>+D4*Hoja2!$B$11</f>
        <v>2265.6</v>
      </c>
    </row>
    <row r="5" spans="1:5" x14ac:dyDescent="0.25">
      <c r="A5" s="6">
        <v>45081</v>
      </c>
      <c r="B5" s="6" t="s">
        <v>45</v>
      </c>
      <c r="C5" t="s">
        <v>29</v>
      </c>
      <c r="D5" s="7">
        <v>3.5400000000000001E-2</v>
      </c>
      <c r="E5" s="8">
        <f>+D5*Hoja2!$B$11</f>
        <v>2265.6</v>
      </c>
    </row>
    <row r="6" spans="1:5" x14ac:dyDescent="0.25">
      <c r="A6" s="6">
        <v>45082</v>
      </c>
      <c r="B6" s="6" t="s">
        <v>45</v>
      </c>
      <c r="C6" t="s">
        <v>30</v>
      </c>
      <c r="D6" s="7">
        <v>2.5699999999999997E-2</v>
      </c>
      <c r="E6" s="8">
        <f>+D6*Hoja2!$B$11</f>
        <v>1644.7999999999997</v>
      </c>
    </row>
    <row r="7" spans="1:5" x14ac:dyDescent="0.25">
      <c r="A7" s="6">
        <v>45083</v>
      </c>
      <c r="B7" s="6" t="s">
        <v>45</v>
      </c>
      <c r="C7" t="s">
        <v>31</v>
      </c>
      <c r="D7" s="7">
        <v>2.5699999999999997E-2</v>
      </c>
      <c r="E7" s="8">
        <f>+D7*Hoja2!$B$11</f>
        <v>1644.7999999999997</v>
      </c>
    </row>
    <row r="8" spans="1:5" x14ac:dyDescent="0.25">
      <c r="A8" s="6">
        <v>45084</v>
      </c>
      <c r="B8" s="6" t="s">
        <v>45</v>
      </c>
      <c r="C8" t="s">
        <v>32</v>
      </c>
      <c r="D8" s="7">
        <v>2.5699999999999997E-2</v>
      </c>
      <c r="E8" s="8">
        <f>+D8*Hoja2!$B$11</f>
        <v>1644.7999999999997</v>
      </c>
    </row>
    <row r="9" spans="1:5" x14ac:dyDescent="0.25">
      <c r="A9" s="6">
        <v>45085</v>
      </c>
      <c r="B9" s="6" t="s">
        <v>45</v>
      </c>
      <c r="C9" t="s">
        <v>33</v>
      </c>
      <c r="D9" s="7">
        <v>4.5400000000000003E-2</v>
      </c>
      <c r="E9" s="8">
        <f>+D9*Hoja2!$B$11</f>
        <v>2905.6000000000004</v>
      </c>
    </row>
    <row r="10" spans="1:5" x14ac:dyDescent="0.25">
      <c r="A10" s="6">
        <v>45086</v>
      </c>
      <c r="B10" s="6" t="s">
        <v>45</v>
      </c>
      <c r="C10" t="s">
        <v>34</v>
      </c>
      <c r="D10" s="7">
        <v>3.5400000000000001E-2</v>
      </c>
      <c r="E10" s="8">
        <f>+D10*Hoja2!$B$11</f>
        <v>2265.6</v>
      </c>
    </row>
    <row r="11" spans="1:5" x14ac:dyDescent="0.25">
      <c r="A11" s="6">
        <v>45087</v>
      </c>
      <c r="B11" s="6" t="s">
        <v>45</v>
      </c>
      <c r="C11" t="s">
        <v>35</v>
      </c>
      <c r="D11" s="7">
        <v>3.5400000000000001E-2</v>
      </c>
      <c r="E11" s="8">
        <f>+D11*Hoja2!$B$11</f>
        <v>2265.6</v>
      </c>
    </row>
    <row r="12" spans="1:5" x14ac:dyDescent="0.25">
      <c r="A12" s="6">
        <v>45088</v>
      </c>
      <c r="B12" s="6" t="s">
        <v>45</v>
      </c>
      <c r="C12" t="s">
        <v>29</v>
      </c>
      <c r="D12" s="7">
        <v>3.5400000000000001E-2</v>
      </c>
      <c r="E12" s="8">
        <f>+D12*Hoja2!$B$11</f>
        <v>2265.6</v>
      </c>
    </row>
    <row r="13" spans="1:5" x14ac:dyDescent="0.25">
      <c r="A13" s="6">
        <v>45089</v>
      </c>
      <c r="B13" s="6" t="s">
        <v>45</v>
      </c>
      <c r="C13" t="s">
        <v>30</v>
      </c>
      <c r="D13" s="7">
        <v>2.5699999999999997E-2</v>
      </c>
      <c r="E13" s="8">
        <f>+D13*Hoja2!$B$11</f>
        <v>1644.7999999999997</v>
      </c>
    </row>
    <row r="14" spans="1:5" x14ac:dyDescent="0.25">
      <c r="A14" s="6">
        <v>45090</v>
      </c>
      <c r="B14" s="6" t="s">
        <v>45</v>
      </c>
      <c r="C14" t="s">
        <v>31</v>
      </c>
      <c r="D14" s="7">
        <v>2.5699999999999997E-2</v>
      </c>
      <c r="E14" s="8">
        <f>+D14*Hoja2!$B$11</f>
        <v>1644.7999999999997</v>
      </c>
    </row>
    <row r="15" spans="1:5" x14ac:dyDescent="0.25">
      <c r="A15" s="6">
        <v>45091</v>
      </c>
      <c r="B15" s="6" t="s">
        <v>45</v>
      </c>
      <c r="C15" t="s">
        <v>32</v>
      </c>
      <c r="D15" s="7">
        <v>2.5699999999999997E-2</v>
      </c>
      <c r="E15" s="8">
        <f>+D15*Hoja2!$B$11</f>
        <v>1644.7999999999997</v>
      </c>
    </row>
    <row r="16" spans="1:5" x14ac:dyDescent="0.25">
      <c r="A16" s="6">
        <v>45092</v>
      </c>
      <c r="B16" s="6" t="s">
        <v>45</v>
      </c>
      <c r="C16" t="s">
        <v>33</v>
      </c>
      <c r="D16" s="7">
        <v>4.5400000000000003E-2</v>
      </c>
      <c r="E16" s="8">
        <f>+D16*Hoja2!$B$11</f>
        <v>2905.6000000000004</v>
      </c>
    </row>
    <row r="17" spans="1:5" x14ac:dyDescent="0.25">
      <c r="A17" s="6">
        <v>45093</v>
      </c>
      <c r="B17" s="6" t="s">
        <v>45</v>
      </c>
      <c r="C17" t="s">
        <v>34</v>
      </c>
      <c r="D17" s="7">
        <v>3.5400000000000001E-2</v>
      </c>
      <c r="E17" s="8">
        <f>+D17*Hoja2!$B$11</f>
        <v>2265.6</v>
      </c>
    </row>
    <row r="18" spans="1:5" x14ac:dyDescent="0.25">
      <c r="A18" s="6">
        <v>45094</v>
      </c>
      <c r="B18" s="6" t="s">
        <v>45</v>
      </c>
      <c r="C18" t="s">
        <v>35</v>
      </c>
      <c r="D18" s="7">
        <v>3.5400000000000001E-2</v>
      </c>
      <c r="E18" s="8">
        <f>+D18*Hoja2!$B$11</f>
        <v>2265.6</v>
      </c>
    </row>
    <row r="19" spans="1:5" x14ac:dyDescent="0.25">
      <c r="A19" s="6">
        <v>45095</v>
      </c>
      <c r="B19" s="6" t="s">
        <v>45</v>
      </c>
      <c r="C19" t="s">
        <v>29</v>
      </c>
      <c r="D19" s="7">
        <v>3.5400000000000001E-2</v>
      </c>
      <c r="E19" s="8">
        <f>+D19*Hoja2!$B$11</f>
        <v>2265.6</v>
      </c>
    </row>
    <row r="20" spans="1:5" x14ac:dyDescent="0.25">
      <c r="A20" s="6">
        <v>45096</v>
      </c>
      <c r="B20" s="6" t="s">
        <v>45</v>
      </c>
      <c r="C20" t="s">
        <v>30</v>
      </c>
      <c r="D20" s="7">
        <v>2.5699999999999997E-2</v>
      </c>
      <c r="E20" s="8">
        <f>+D20*Hoja2!$B$11</f>
        <v>1644.7999999999997</v>
      </c>
    </row>
    <row r="21" spans="1:5" x14ac:dyDescent="0.25">
      <c r="A21" s="6">
        <v>45097</v>
      </c>
      <c r="B21" s="6" t="s">
        <v>45</v>
      </c>
      <c r="C21" t="s">
        <v>31</v>
      </c>
      <c r="D21" s="7">
        <v>2.5699999999999997E-2</v>
      </c>
      <c r="E21" s="8">
        <f>+D21*Hoja2!$B$11</f>
        <v>1644.7999999999997</v>
      </c>
    </row>
    <row r="22" spans="1:5" x14ac:dyDescent="0.25">
      <c r="A22" s="6">
        <v>45098</v>
      </c>
      <c r="B22" s="6" t="s">
        <v>45</v>
      </c>
      <c r="C22" t="s">
        <v>32</v>
      </c>
      <c r="D22" s="7">
        <v>2.5699999999999997E-2</v>
      </c>
      <c r="E22" s="8">
        <f>+D22*Hoja2!$B$11</f>
        <v>1644.7999999999997</v>
      </c>
    </row>
    <row r="23" spans="1:5" x14ac:dyDescent="0.25">
      <c r="A23" s="6">
        <v>45099</v>
      </c>
      <c r="B23" s="6" t="s">
        <v>45</v>
      </c>
      <c r="C23" t="s">
        <v>33</v>
      </c>
      <c r="D23" s="7">
        <v>4.5400000000000003E-2</v>
      </c>
      <c r="E23" s="8">
        <f>+D23*Hoja2!$B$11</f>
        <v>2905.6000000000004</v>
      </c>
    </row>
    <row r="24" spans="1:5" x14ac:dyDescent="0.25">
      <c r="A24" s="6">
        <v>45100</v>
      </c>
      <c r="B24" s="6" t="s">
        <v>45</v>
      </c>
      <c r="C24" t="s">
        <v>34</v>
      </c>
      <c r="D24" s="7">
        <v>3.5400000000000001E-2</v>
      </c>
      <c r="E24" s="8">
        <f>+D24*Hoja2!$B$11</f>
        <v>2265.6</v>
      </c>
    </row>
    <row r="25" spans="1:5" x14ac:dyDescent="0.25">
      <c r="A25" s="6">
        <v>45101</v>
      </c>
      <c r="B25" s="6" t="s">
        <v>45</v>
      </c>
      <c r="C25" t="s">
        <v>35</v>
      </c>
      <c r="D25" s="7">
        <v>3.5400000000000001E-2</v>
      </c>
      <c r="E25" s="8">
        <f>+D25*Hoja2!$B$11</f>
        <v>2265.6</v>
      </c>
    </row>
    <row r="26" spans="1:5" x14ac:dyDescent="0.25">
      <c r="A26" s="6">
        <v>45102</v>
      </c>
      <c r="B26" s="6" t="s">
        <v>45</v>
      </c>
      <c r="C26" t="s">
        <v>29</v>
      </c>
      <c r="D26" s="7">
        <v>3.5400000000000001E-2</v>
      </c>
      <c r="E26" s="8">
        <f>+D26*Hoja2!$B$11</f>
        <v>2265.6</v>
      </c>
    </row>
    <row r="27" spans="1:5" x14ac:dyDescent="0.25">
      <c r="A27" s="6">
        <v>45103</v>
      </c>
      <c r="B27" s="6" t="s">
        <v>45</v>
      </c>
      <c r="C27" t="s">
        <v>30</v>
      </c>
      <c r="D27" s="7">
        <v>2.5699999999999997E-2</v>
      </c>
      <c r="E27" s="8">
        <f>+D27*Hoja2!$B$11</f>
        <v>1644.7999999999997</v>
      </c>
    </row>
    <row r="28" spans="1:5" x14ac:dyDescent="0.25">
      <c r="A28" s="6">
        <v>45104</v>
      </c>
      <c r="B28" s="6" t="s">
        <v>45</v>
      </c>
      <c r="C28" t="s">
        <v>31</v>
      </c>
      <c r="D28" s="7">
        <v>2.5699999999999997E-2</v>
      </c>
      <c r="E28" s="8">
        <f>+D28*Hoja2!$B$11</f>
        <v>1644.7999999999997</v>
      </c>
    </row>
    <row r="29" spans="1:5" x14ac:dyDescent="0.25">
      <c r="A29" s="6">
        <v>45105</v>
      </c>
      <c r="B29" s="6" t="s">
        <v>45</v>
      </c>
      <c r="C29" t="s">
        <v>32</v>
      </c>
      <c r="D29" s="7">
        <v>2.5699999999999997E-2</v>
      </c>
      <c r="E29" s="8">
        <f>+D29*Hoja2!$B$11</f>
        <v>1644.7999999999997</v>
      </c>
    </row>
    <row r="30" spans="1:5" x14ac:dyDescent="0.25">
      <c r="A30" s="6">
        <v>45106</v>
      </c>
      <c r="B30" s="6" t="s">
        <v>45</v>
      </c>
      <c r="C30" t="s">
        <v>33</v>
      </c>
      <c r="D30" s="7">
        <v>4.9799999999999997E-2</v>
      </c>
      <c r="E30" s="8">
        <f>+D30*Hoja2!$B$11</f>
        <v>3187.2</v>
      </c>
    </row>
    <row r="31" spans="1:5" x14ac:dyDescent="0.25">
      <c r="A31" s="6">
        <v>45107</v>
      </c>
      <c r="B31" s="6" t="s">
        <v>45</v>
      </c>
      <c r="C31" t="s">
        <v>34</v>
      </c>
      <c r="D31" s="7">
        <v>3.5400000000000001E-2</v>
      </c>
      <c r="E31" s="8">
        <f>+D31*Hoja2!$B$11</f>
        <v>2265.6</v>
      </c>
    </row>
    <row r="32" spans="1:5" x14ac:dyDescent="0.25">
      <c r="E32" s="53"/>
    </row>
    <row r="33" spans="5:5" x14ac:dyDescent="0.25">
      <c r="E33" s="53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H6" sqref="H6:I12"/>
    </sheetView>
  </sheetViews>
  <sheetFormatPr baseColWidth="10" defaultRowHeight="15" x14ac:dyDescent="0.25"/>
  <cols>
    <col min="3" max="3" width="12.140625" bestFit="1" customWidth="1"/>
    <col min="4" max="4" width="10.5703125" bestFit="1" customWidth="1"/>
    <col min="5" max="5" width="15.7109375" customWidth="1"/>
  </cols>
  <sheetData>
    <row r="1" spans="1:20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20" x14ac:dyDescent="0.25">
      <c r="A2" s="6">
        <v>45078</v>
      </c>
      <c r="B2" s="6" t="s">
        <v>46</v>
      </c>
      <c r="C2" t="str">
        <f t="shared" ref="C2:C31" si="0">TEXT(A2,"dddd")</f>
        <v>jueves</v>
      </c>
      <c r="D2" s="7">
        <v>2.4799999999999999E-2</v>
      </c>
      <c r="E2" s="8">
        <f>+D2*Hoja2!$B$12</f>
        <v>2852</v>
      </c>
      <c r="R2" s="52">
        <v>44896</v>
      </c>
      <c r="S2" t="s">
        <v>29</v>
      </c>
      <c r="T2">
        <v>2.9750000000000002E-2</v>
      </c>
    </row>
    <row r="3" spans="1:20" x14ac:dyDescent="0.25">
      <c r="A3" s="6">
        <v>45079</v>
      </c>
      <c r="B3" s="6" t="s">
        <v>46</v>
      </c>
      <c r="C3" t="str">
        <f t="shared" si="0"/>
        <v>viernes</v>
      </c>
      <c r="D3" s="7">
        <v>2.98E-2</v>
      </c>
      <c r="E3" s="8">
        <f>+D3*Hoja2!$B$12</f>
        <v>3427</v>
      </c>
      <c r="R3" s="6">
        <v>44897</v>
      </c>
      <c r="S3" t="s">
        <v>30</v>
      </c>
      <c r="T3">
        <v>3.266666666666667E-2</v>
      </c>
    </row>
    <row r="4" spans="1:20" x14ac:dyDescent="0.25">
      <c r="A4" s="6">
        <v>45080</v>
      </c>
      <c r="B4" s="6" t="s">
        <v>46</v>
      </c>
      <c r="C4" t="str">
        <f t="shared" si="0"/>
        <v>sábado</v>
      </c>
      <c r="D4" s="7">
        <v>2.98E-2</v>
      </c>
      <c r="E4" s="8">
        <f>+D4*Hoja2!$B$12</f>
        <v>3427</v>
      </c>
      <c r="R4" s="6">
        <v>44898</v>
      </c>
      <c r="S4" t="s">
        <v>31</v>
      </c>
      <c r="T4">
        <v>3.966666666666667E-2</v>
      </c>
    </row>
    <row r="5" spans="1:20" x14ac:dyDescent="0.25">
      <c r="A5" s="6">
        <v>45081</v>
      </c>
      <c r="B5" s="6" t="s">
        <v>46</v>
      </c>
      <c r="C5" t="str">
        <f t="shared" si="0"/>
        <v>domingo</v>
      </c>
      <c r="D5" s="7">
        <v>2.4799999999999999E-2</v>
      </c>
      <c r="E5" s="8">
        <f>+D5*Hoja2!$B$12</f>
        <v>2852</v>
      </c>
      <c r="R5" s="6">
        <v>44899</v>
      </c>
      <c r="S5" t="s">
        <v>32</v>
      </c>
      <c r="T5">
        <v>4.2000000000000003E-2</v>
      </c>
    </row>
    <row r="6" spans="1:20" x14ac:dyDescent="0.25">
      <c r="A6" s="6">
        <v>45082</v>
      </c>
      <c r="B6" s="6" t="s">
        <v>46</v>
      </c>
      <c r="C6" t="str">
        <f t="shared" si="0"/>
        <v>lunes</v>
      </c>
      <c r="D6" s="7">
        <v>3.2000000000000001E-2</v>
      </c>
      <c r="E6" s="8">
        <f>+D6*Hoja2!$B$12</f>
        <v>3680</v>
      </c>
      <c r="I6" s="7"/>
      <c r="R6" s="6">
        <v>44900</v>
      </c>
      <c r="S6" t="s">
        <v>33</v>
      </c>
      <c r="T6">
        <v>2.9750000000000002E-2</v>
      </c>
    </row>
    <row r="7" spans="1:20" x14ac:dyDescent="0.25">
      <c r="A7" s="6">
        <v>45083</v>
      </c>
      <c r="B7" s="6" t="s">
        <v>46</v>
      </c>
      <c r="C7" t="str">
        <f t="shared" si="0"/>
        <v>martes</v>
      </c>
      <c r="D7" s="7">
        <v>4.2000000000000003E-2</v>
      </c>
      <c r="E7" s="8">
        <f>+D7*Hoja2!$B$12</f>
        <v>4830</v>
      </c>
      <c r="I7" s="7"/>
      <c r="R7" s="6">
        <v>44901</v>
      </c>
      <c r="S7" t="s">
        <v>34</v>
      </c>
      <c r="T7">
        <v>2.9750000000000002E-2</v>
      </c>
    </row>
    <row r="8" spans="1:20" x14ac:dyDescent="0.25">
      <c r="A8" s="6">
        <v>45084</v>
      </c>
      <c r="B8" s="6" t="s">
        <v>46</v>
      </c>
      <c r="C8" t="str">
        <f t="shared" si="0"/>
        <v>miércoles</v>
      </c>
      <c r="D8" s="7">
        <v>4.2000000000000003E-2</v>
      </c>
      <c r="E8" s="8">
        <f>+D8*Hoja2!$B$12</f>
        <v>4830</v>
      </c>
      <c r="I8" s="7"/>
      <c r="R8" s="6">
        <v>44902</v>
      </c>
      <c r="S8" t="s">
        <v>35</v>
      </c>
      <c r="T8">
        <v>2.9750000000000002E-2</v>
      </c>
    </row>
    <row r="9" spans="1:20" x14ac:dyDescent="0.25">
      <c r="A9" s="6">
        <v>45085</v>
      </c>
      <c r="B9" s="6" t="s">
        <v>46</v>
      </c>
      <c r="C9" t="str">
        <f t="shared" si="0"/>
        <v>jueves</v>
      </c>
      <c r="D9" s="7">
        <v>2.4799999999999999E-2</v>
      </c>
      <c r="E9" s="8">
        <f>+D9*Hoja2!$B$12</f>
        <v>2852</v>
      </c>
      <c r="I9" s="7"/>
      <c r="R9" s="6">
        <v>44903</v>
      </c>
      <c r="S9" t="s">
        <v>29</v>
      </c>
      <c r="T9">
        <v>2.9750000000000002E-2</v>
      </c>
    </row>
    <row r="10" spans="1:20" x14ac:dyDescent="0.25">
      <c r="A10" s="6">
        <v>45086</v>
      </c>
      <c r="B10" s="6" t="s">
        <v>46</v>
      </c>
      <c r="C10" t="str">
        <f t="shared" si="0"/>
        <v>viernes</v>
      </c>
      <c r="D10" s="7">
        <v>2.98E-2</v>
      </c>
      <c r="E10" s="8">
        <f>+D10*Hoja2!$B$12</f>
        <v>3427</v>
      </c>
      <c r="I10" s="7"/>
      <c r="R10" s="6">
        <v>44904</v>
      </c>
      <c r="S10" t="s">
        <v>30</v>
      </c>
      <c r="T10">
        <v>3.266666666666667E-2</v>
      </c>
    </row>
    <row r="11" spans="1:20" x14ac:dyDescent="0.25">
      <c r="A11" s="6">
        <v>45087</v>
      </c>
      <c r="B11" s="6" t="s">
        <v>46</v>
      </c>
      <c r="C11" t="str">
        <f t="shared" si="0"/>
        <v>sábado</v>
      </c>
      <c r="D11" s="7">
        <v>2.98E-2</v>
      </c>
      <c r="E11" s="8">
        <f>+D11*Hoja2!$B$12</f>
        <v>3427</v>
      </c>
      <c r="I11" s="7"/>
      <c r="R11" s="6">
        <v>44905</v>
      </c>
      <c r="S11" t="s">
        <v>31</v>
      </c>
      <c r="T11">
        <v>3.966666666666667E-2</v>
      </c>
    </row>
    <row r="12" spans="1:20" x14ac:dyDescent="0.25">
      <c r="A12" s="6">
        <v>45088</v>
      </c>
      <c r="B12" s="6" t="s">
        <v>46</v>
      </c>
      <c r="C12" t="str">
        <f t="shared" si="0"/>
        <v>domingo</v>
      </c>
      <c r="D12" s="7">
        <v>2.4799999999999999E-2</v>
      </c>
      <c r="E12" s="8">
        <f>+D12*Hoja2!$B$12</f>
        <v>2852</v>
      </c>
      <c r="I12" s="7"/>
      <c r="R12" s="6">
        <v>44906</v>
      </c>
      <c r="S12" t="s">
        <v>32</v>
      </c>
      <c r="T12">
        <v>4.2000000000000003E-2</v>
      </c>
    </row>
    <row r="13" spans="1:20" x14ac:dyDescent="0.25">
      <c r="A13" s="6">
        <v>45089</v>
      </c>
      <c r="B13" s="6" t="s">
        <v>46</v>
      </c>
      <c r="C13" t="str">
        <f t="shared" si="0"/>
        <v>lunes</v>
      </c>
      <c r="D13" s="7">
        <v>3.2000000000000001E-2</v>
      </c>
      <c r="E13" s="8">
        <f>+D13*Hoja2!$B$12</f>
        <v>3680</v>
      </c>
      <c r="R13" s="6">
        <v>44907</v>
      </c>
      <c r="S13" t="s">
        <v>33</v>
      </c>
      <c r="T13">
        <v>2.9750000000000002E-2</v>
      </c>
    </row>
    <row r="14" spans="1:20" x14ac:dyDescent="0.25">
      <c r="A14" s="6">
        <v>45090</v>
      </c>
      <c r="B14" s="6" t="s">
        <v>46</v>
      </c>
      <c r="C14" t="str">
        <f t="shared" si="0"/>
        <v>martes</v>
      </c>
      <c r="D14" s="7">
        <v>4.2000000000000003E-2</v>
      </c>
      <c r="E14" s="8">
        <f>+D14*Hoja2!$B$12</f>
        <v>4830</v>
      </c>
      <c r="R14" s="6">
        <v>44908</v>
      </c>
      <c r="S14" t="s">
        <v>34</v>
      </c>
      <c r="T14">
        <v>2.9750000000000002E-2</v>
      </c>
    </row>
    <row r="15" spans="1:20" x14ac:dyDescent="0.25">
      <c r="A15" s="6">
        <v>45091</v>
      </c>
      <c r="B15" s="6" t="s">
        <v>46</v>
      </c>
      <c r="C15" t="str">
        <f t="shared" si="0"/>
        <v>miércoles</v>
      </c>
      <c r="D15" s="7">
        <v>4.2000000000000003E-2</v>
      </c>
      <c r="E15" s="8">
        <f>+D15*Hoja2!$B$12</f>
        <v>4830</v>
      </c>
      <c r="R15" s="6">
        <v>44909</v>
      </c>
      <c r="S15" t="s">
        <v>35</v>
      </c>
      <c r="T15">
        <v>2.9750000000000002E-2</v>
      </c>
    </row>
    <row r="16" spans="1:20" x14ac:dyDescent="0.25">
      <c r="A16" s="6">
        <v>45092</v>
      </c>
      <c r="B16" s="6" t="s">
        <v>46</v>
      </c>
      <c r="C16" t="str">
        <f t="shared" si="0"/>
        <v>jueves</v>
      </c>
      <c r="D16" s="7">
        <v>2.4799999999999999E-2</v>
      </c>
      <c r="E16" s="8">
        <f>+D16*Hoja2!$B$12</f>
        <v>2852</v>
      </c>
      <c r="R16" s="6">
        <v>44910</v>
      </c>
      <c r="S16" t="s">
        <v>29</v>
      </c>
      <c r="T16">
        <v>2.9750000000000002E-2</v>
      </c>
    </row>
    <row r="17" spans="1:20" x14ac:dyDescent="0.25">
      <c r="A17" s="6">
        <v>45093</v>
      </c>
      <c r="B17" s="6" t="s">
        <v>46</v>
      </c>
      <c r="C17" t="str">
        <f t="shared" si="0"/>
        <v>viernes</v>
      </c>
      <c r="D17" s="7">
        <v>2.98E-2</v>
      </c>
      <c r="E17" s="8">
        <f>+D17*Hoja2!$B$12</f>
        <v>3427</v>
      </c>
      <c r="R17" s="6">
        <v>44911</v>
      </c>
      <c r="S17" t="s">
        <v>30</v>
      </c>
      <c r="T17">
        <v>3.266666666666667E-2</v>
      </c>
    </row>
    <row r="18" spans="1:20" x14ac:dyDescent="0.25">
      <c r="A18" s="6">
        <v>45094</v>
      </c>
      <c r="B18" s="6" t="s">
        <v>46</v>
      </c>
      <c r="C18" t="str">
        <f t="shared" si="0"/>
        <v>sábado</v>
      </c>
      <c r="D18" s="7">
        <v>2.98E-2</v>
      </c>
      <c r="E18" s="8">
        <f>+D18*Hoja2!$B$12</f>
        <v>3427</v>
      </c>
      <c r="R18" s="6">
        <v>44912</v>
      </c>
      <c r="S18" t="s">
        <v>31</v>
      </c>
      <c r="T18">
        <v>3.966666666666667E-2</v>
      </c>
    </row>
    <row r="19" spans="1:20" x14ac:dyDescent="0.25">
      <c r="A19" s="6">
        <v>45095</v>
      </c>
      <c r="B19" s="6" t="s">
        <v>46</v>
      </c>
      <c r="C19" t="str">
        <f t="shared" si="0"/>
        <v>domingo</v>
      </c>
      <c r="D19" s="7">
        <v>2.4799999999999999E-2</v>
      </c>
      <c r="E19" s="8">
        <f>+D19*Hoja2!$B$12</f>
        <v>2852</v>
      </c>
      <c r="R19" s="6">
        <v>44913</v>
      </c>
      <c r="S19" t="s">
        <v>32</v>
      </c>
      <c r="T19">
        <v>4.2000000000000003E-2</v>
      </c>
    </row>
    <row r="20" spans="1:20" x14ac:dyDescent="0.25">
      <c r="A20" s="6">
        <v>45096</v>
      </c>
      <c r="B20" s="6" t="s">
        <v>46</v>
      </c>
      <c r="C20" t="str">
        <f t="shared" si="0"/>
        <v>lunes</v>
      </c>
      <c r="D20" s="7">
        <v>3.2000000000000001E-2</v>
      </c>
      <c r="E20" s="8">
        <f>+D20*Hoja2!$B$12</f>
        <v>3680</v>
      </c>
      <c r="R20" s="6">
        <v>44914</v>
      </c>
      <c r="S20" t="s">
        <v>33</v>
      </c>
      <c r="T20">
        <v>2.9750000000000002E-2</v>
      </c>
    </row>
    <row r="21" spans="1:20" x14ac:dyDescent="0.25">
      <c r="A21" s="6">
        <v>45097</v>
      </c>
      <c r="B21" s="6" t="s">
        <v>46</v>
      </c>
      <c r="C21" t="str">
        <f t="shared" si="0"/>
        <v>martes</v>
      </c>
      <c r="D21" s="7">
        <v>5.2000000000000005E-2</v>
      </c>
      <c r="E21" s="8">
        <f>+D21*Hoja2!$B$12</f>
        <v>5980.0000000000009</v>
      </c>
      <c r="R21" s="6">
        <v>44915</v>
      </c>
      <c r="S21" t="s">
        <v>34</v>
      </c>
      <c r="T21">
        <v>2.9750000000000002E-2</v>
      </c>
    </row>
    <row r="22" spans="1:20" x14ac:dyDescent="0.25">
      <c r="A22" s="6">
        <v>45098</v>
      </c>
      <c r="B22" s="6" t="s">
        <v>46</v>
      </c>
      <c r="C22" t="str">
        <f t="shared" si="0"/>
        <v>miércoles</v>
      </c>
      <c r="D22" s="7">
        <v>5.2000000000000005E-2</v>
      </c>
      <c r="E22" s="8">
        <f>+D22*Hoja2!$B$12</f>
        <v>5980.0000000000009</v>
      </c>
      <c r="R22" s="6">
        <v>44916</v>
      </c>
      <c r="S22" t="s">
        <v>35</v>
      </c>
      <c r="T22">
        <v>2.9750000000000002E-2</v>
      </c>
    </row>
    <row r="23" spans="1:20" x14ac:dyDescent="0.25">
      <c r="A23" s="6">
        <v>45099</v>
      </c>
      <c r="B23" s="6" t="s">
        <v>46</v>
      </c>
      <c r="C23" t="str">
        <f t="shared" si="0"/>
        <v>jueves</v>
      </c>
      <c r="D23" s="7">
        <v>2.9399999999999999E-2</v>
      </c>
      <c r="E23" s="8">
        <f>+D23*Hoja2!$B$12</f>
        <v>3381</v>
      </c>
      <c r="R23" s="6">
        <v>44917</v>
      </c>
      <c r="S23" t="s">
        <v>29</v>
      </c>
      <c r="T23">
        <v>2.9750000000000002E-2</v>
      </c>
    </row>
    <row r="24" spans="1:20" x14ac:dyDescent="0.25">
      <c r="A24" s="6">
        <v>45100</v>
      </c>
      <c r="B24" s="6" t="s">
        <v>46</v>
      </c>
      <c r="C24" t="str">
        <f t="shared" si="0"/>
        <v>viernes</v>
      </c>
      <c r="D24" s="7">
        <v>2.98E-2</v>
      </c>
      <c r="E24" s="8">
        <f>+D24*Hoja2!$B$12</f>
        <v>3427</v>
      </c>
      <c r="R24" s="6">
        <v>44918</v>
      </c>
      <c r="S24" t="s">
        <v>30</v>
      </c>
      <c r="T24">
        <v>3.266666666666667E-2</v>
      </c>
    </row>
    <row r="25" spans="1:20" x14ac:dyDescent="0.25">
      <c r="A25" s="6">
        <v>45101</v>
      </c>
      <c r="B25" s="6" t="s">
        <v>46</v>
      </c>
      <c r="C25" t="str">
        <f t="shared" si="0"/>
        <v>sábado</v>
      </c>
      <c r="D25" s="7">
        <v>2.98E-2</v>
      </c>
      <c r="E25" s="8">
        <f>+D25*Hoja2!$B$12</f>
        <v>3427</v>
      </c>
      <c r="R25" s="6">
        <v>44919</v>
      </c>
      <c r="S25" t="s">
        <v>31</v>
      </c>
      <c r="T25">
        <v>0.02</v>
      </c>
    </row>
    <row r="26" spans="1:20" x14ac:dyDescent="0.25">
      <c r="A26" s="6">
        <v>45102</v>
      </c>
      <c r="B26" s="6" t="s">
        <v>46</v>
      </c>
      <c r="C26" t="str">
        <f t="shared" si="0"/>
        <v>domingo</v>
      </c>
      <c r="D26" s="7">
        <v>2.4799999999999999E-2</v>
      </c>
      <c r="E26" s="8">
        <f>+D26*Hoja2!$B$12</f>
        <v>2852</v>
      </c>
      <c r="R26" s="6">
        <v>44920</v>
      </c>
      <c r="S26" t="s">
        <v>32</v>
      </c>
      <c r="T26">
        <v>4.8833333333332805E-2</v>
      </c>
    </row>
    <row r="27" spans="1:20" x14ac:dyDescent="0.25">
      <c r="A27" s="6">
        <v>45103</v>
      </c>
      <c r="B27" s="6" t="s">
        <v>46</v>
      </c>
      <c r="C27" t="str">
        <f t="shared" si="0"/>
        <v>lunes</v>
      </c>
      <c r="D27" s="7">
        <v>3.2000000000000001E-2</v>
      </c>
      <c r="E27" s="8">
        <f>+D27*Hoja2!$B$12</f>
        <v>3680</v>
      </c>
      <c r="N27" s="12"/>
      <c r="O27" s="12"/>
      <c r="R27" s="6">
        <v>44921</v>
      </c>
      <c r="S27" t="s">
        <v>33</v>
      </c>
      <c r="T27">
        <v>2.9750000000000002E-2</v>
      </c>
    </row>
    <row r="28" spans="1:20" x14ac:dyDescent="0.25">
      <c r="A28" s="6">
        <v>45104</v>
      </c>
      <c r="B28" s="6" t="s">
        <v>46</v>
      </c>
      <c r="C28" t="str">
        <f t="shared" si="0"/>
        <v>martes</v>
      </c>
      <c r="D28" s="7">
        <v>5.2000000000000005E-2</v>
      </c>
      <c r="E28" s="8">
        <f>+D28*Hoja2!$B$12</f>
        <v>5980.0000000000009</v>
      </c>
      <c r="R28" s="6">
        <v>44922</v>
      </c>
      <c r="S28" t="s">
        <v>34</v>
      </c>
      <c r="T28">
        <v>2.9750000000000002E-2</v>
      </c>
    </row>
    <row r="29" spans="1:20" x14ac:dyDescent="0.25">
      <c r="A29" s="6">
        <v>45105</v>
      </c>
      <c r="B29" s="6" t="s">
        <v>46</v>
      </c>
      <c r="C29" t="str">
        <f t="shared" si="0"/>
        <v>miércoles</v>
      </c>
      <c r="D29" s="7">
        <v>5.2000000000000005E-2</v>
      </c>
      <c r="E29" s="8">
        <f>+D29*Hoja2!$B$12</f>
        <v>5980.0000000000009</v>
      </c>
      <c r="R29" s="6">
        <v>44923</v>
      </c>
      <c r="S29" t="s">
        <v>35</v>
      </c>
      <c r="T29">
        <v>2.9750000000000002E-2</v>
      </c>
    </row>
    <row r="30" spans="1:20" x14ac:dyDescent="0.25">
      <c r="A30" s="6">
        <v>45106</v>
      </c>
      <c r="B30" s="6" t="s">
        <v>46</v>
      </c>
      <c r="C30" t="str">
        <f t="shared" si="0"/>
        <v>jueves</v>
      </c>
      <c r="D30" s="7">
        <v>2.4799999999999999E-2</v>
      </c>
      <c r="E30" s="8">
        <f>+D30*Hoja2!$B$12</f>
        <v>2852</v>
      </c>
      <c r="J30" s="7"/>
      <c r="K30" s="7"/>
      <c r="R30" s="6">
        <v>44924</v>
      </c>
      <c r="S30" t="s">
        <v>29</v>
      </c>
      <c r="T30">
        <v>2.9750000000000002E-2</v>
      </c>
    </row>
    <row r="31" spans="1:20" x14ac:dyDescent="0.25">
      <c r="A31" s="6">
        <v>45107</v>
      </c>
      <c r="B31" s="6" t="s">
        <v>46</v>
      </c>
      <c r="C31" t="str">
        <f t="shared" si="0"/>
        <v>viernes</v>
      </c>
      <c r="D31" s="7">
        <v>2.98E-2</v>
      </c>
      <c r="E31" s="8">
        <f>+D31*Hoja2!$B$12</f>
        <v>3427</v>
      </c>
      <c r="J31" s="7"/>
      <c r="K31" s="7"/>
      <c r="R31" s="6">
        <v>44925</v>
      </c>
      <c r="S31" t="s">
        <v>30</v>
      </c>
      <c r="T31">
        <v>2.9750000000000002E-2</v>
      </c>
    </row>
    <row r="32" spans="1:20" x14ac:dyDescent="0.25">
      <c r="C32" s="13"/>
      <c r="D32" s="54"/>
      <c r="E32" s="53"/>
      <c r="J32" s="7"/>
      <c r="K32" s="7"/>
    </row>
    <row r="33" spans="3:11" x14ac:dyDescent="0.25">
      <c r="D33" s="59"/>
      <c r="E33" s="53"/>
      <c r="G33" s="13"/>
      <c r="J33" s="7"/>
      <c r="K33" s="7"/>
    </row>
    <row r="34" spans="3:11" x14ac:dyDescent="0.25">
      <c r="C34" s="55"/>
      <c r="D34" s="12"/>
      <c r="J34" s="7"/>
      <c r="K34" s="7"/>
    </row>
    <row r="35" spans="3:11" x14ac:dyDescent="0.25">
      <c r="J35" s="7"/>
      <c r="K35" s="7"/>
    </row>
    <row r="36" spans="3:11" x14ac:dyDescent="0.25">
      <c r="J36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D31" sqref="D1:D31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47</v>
      </c>
      <c r="C2" t="s">
        <v>33</v>
      </c>
      <c r="D2" s="7">
        <v>2.4799999999999999E-2</v>
      </c>
      <c r="E2" s="8">
        <f>+D2*Hoja2!$B$16</f>
        <v>1711.2</v>
      </c>
    </row>
    <row r="3" spans="1:5" x14ac:dyDescent="0.25">
      <c r="A3" s="6">
        <v>45079</v>
      </c>
      <c r="B3" s="6" t="s">
        <v>47</v>
      </c>
      <c r="C3" t="s">
        <v>34</v>
      </c>
      <c r="D3" s="7">
        <v>2.98E-2</v>
      </c>
      <c r="E3" s="8">
        <f>+D3*Hoja2!$B$16</f>
        <v>2056.1999999999998</v>
      </c>
    </row>
    <row r="4" spans="1:5" x14ac:dyDescent="0.25">
      <c r="A4" s="6">
        <v>45080</v>
      </c>
      <c r="B4" s="6" t="s">
        <v>47</v>
      </c>
      <c r="C4" t="s">
        <v>35</v>
      </c>
      <c r="D4" s="7">
        <v>2.98E-2</v>
      </c>
      <c r="E4" s="8">
        <f>+D4*Hoja2!$B$16</f>
        <v>2056.1999999999998</v>
      </c>
    </row>
    <row r="5" spans="1:5" x14ac:dyDescent="0.25">
      <c r="A5" s="6">
        <v>45081</v>
      </c>
      <c r="B5" s="6" t="s">
        <v>47</v>
      </c>
      <c r="C5" t="s">
        <v>29</v>
      </c>
      <c r="D5" s="7">
        <v>2.4799999999999999E-2</v>
      </c>
      <c r="E5" s="8">
        <f>+D5*Hoja2!$B$16</f>
        <v>1711.2</v>
      </c>
    </row>
    <row r="6" spans="1:5" x14ac:dyDescent="0.25">
      <c r="A6" s="6">
        <v>45082</v>
      </c>
      <c r="B6" s="6" t="s">
        <v>47</v>
      </c>
      <c r="C6" t="s">
        <v>30</v>
      </c>
      <c r="D6" s="7">
        <v>3.2000000000000001E-2</v>
      </c>
      <c r="E6" s="8">
        <f>+D6*Hoja2!$B$16</f>
        <v>2208</v>
      </c>
    </row>
    <row r="7" spans="1:5" x14ac:dyDescent="0.25">
      <c r="A7" s="6">
        <v>45083</v>
      </c>
      <c r="B7" s="6" t="s">
        <v>47</v>
      </c>
      <c r="C7" t="s">
        <v>31</v>
      </c>
      <c r="D7" s="7">
        <v>4.2000000000000003E-2</v>
      </c>
      <c r="E7" s="8">
        <f>+D7*Hoja2!$B$16</f>
        <v>2898</v>
      </c>
    </row>
    <row r="8" spans="1:5" x14ac:dyDescent="0.25">
      <c r="A8" s="6">
        <v>45084</v>
      </c>
      <c r="B8" s="6" t="s">
        <v>47</v>
      </c>
      <c r="C8" t="s">
        <v>32</v>
      </c>
      <c r="D8" s="7">
        <v>4.2000000000000003E-2</v>
      </c>
      <c r="E8" s="8">
        <f>+D8*Hoja2!$B$16</f>
        <v>2898</v>
      </c>
    </row>
    <row r="9" spans="1:5" x14ac:dyDescent="0.25">
      <c r="A9" s="6">
        <v>45085</v>
      </c>
      <c r="B9" s="6" t="s">
        <v>47</v>
      </c>
      <c r="C9" t="s">
        <v>33</v>
      </c>
      <c r="D9" s="7">
        <v>2.4799999999999999E-2</v>
      </c>
      <c r="E9" s="8">
        <f>+D9*Hoja2!$B$16</f>
        <v>1711.2</v>
      </c>
    </row>
    <row r="10" spans="1:5" x14ac:dyDescent="0.25">
      <c r="A10" s="6">
        <v>45086</v>
      </c>
      <c r="B10" s="6" t="s">
        <v>47</v>
      </c>
      <c r="C10" t="s">
        <v>34</v>
      </c>
      <c r="D10" s="7">
        <v>2.98E-2</v>
      </c>
      <c r="E10" s="8">
        <f>+D10*Hoja2!$B$16</f>
        <v>2056.1999999999998</v>
      </c>
    </row>
    <row r="11" spans="1:5" x14ac:dyDescent="0.25">
      <c r="A11" s="6">
        <v>45087</v>
      </c>
      <c r="B11" s="6" t="s">
        <v>47</v>
      </c>
      <c r="C11" t="s">
        <v>35</v>
      </c>
      <c r="D11" s="7">
        <v>2.98E-2</v>
      </c>
      <c r="E11" s="8">
        <f>+D11*Hoja2!$B$16</f>
        <v>2056.1999999999998</v>
      </c>
    </row>
    <row r="12" spans="1:5" x14ac:dyDescent="0.25">
      <c r="A12" s="6">
        <v>45088</v>
      </c>
      <c r="B12" s="6" t="s">
        <v>47</v>
      </c>
      <c r="C12" t="s">
        <v>29</v>
      </c>
      <c r="D12" s="7">
        <v>2.4799999999999999E-2</v>
      </c>
      <c r="E12" s="8">
        <f>+D12*Hoja2!$B$16</f>
        <v>1711.2</v>
      </c>
    </row>
    <row r="13" spans="1:5" x14ac:dyDescent="0.25">
      <c r="A13" s="6">
        <v>45089</v>
      </c>
      <c r="B13" s="6" t="s">
        <v>47</v>
      </c>
      <c r="C13" t="s">
        <v>30</v>
      </c>
      <c r="D13" s="7">
        <v>3.2000000000000001E-2</v>
      </c>
      <c r="E13" s="8">
        <f>+D13*Hoja2!$B$16</f>
        <v>2208</v>
      </c>
    </row>
    <row r="14" spans="1:5" x14ac:dyDescent="0.25">
      <c r="A14" s="6">
        <v>45090</v>
      </c>
      <c r="B14" s="6" t="s">
        <v>47</v>
      </c>
      <c r="C14" t="s">
        <v>31</v>
      </c>
      <c r="D14" s="7">
        <v>4.2000000000000003E-2</v>
      </c>
      <c r="E14" s="8">
        <f>+D14*Hoja2!$B$16</f>
        <v>2898</v>
      </c>
    </row>
    <row r="15" spans="1:5" x14ac:dyDescent="0.25">
      <c r="A15" s="6">
        <v>45091</v>
      </c>
      <c r="B15" s="6" t="s">
        <v>47</v>
      </c>
      <c r="C15" t="s">
        <v>32</v>
      </c>
      <c r="D15" s="7">
        <v>4.2000000000000003E-2</v>
      </c>
      <c r="E15" s="8">
        <f>+D15*Hoja2!$B$16</f>
        <v>2898</v>
      </c>
    </row>
    <row r="16" spans="1:5" x14ac:dyDescent="0.25">
      <c r="A16" s="6">
        <v>45092</v>
      </c>
      <c r="B16" s="6" t="s">
        <v>47</v>
      </c>
      <c r="C16" t="s">
        <v>33</v>
      </c>
      <c r="D16" s="7">
        <v>2.4799999999999999E-2</v>
      </c>
      <c r="E16" s="8">
        <f>+D16*Hoja2!$B$16</f>
        <v>1711.2</v>
      </c>
    </row>
    <row r="17" spans="1:15" x14ac:dyDescent="0.25">
      <c r="A17" s="6">
        <v>45093</v>
      </c>
      <c r="B17" s="6" t="s">
        <v>47</v>
      </c>
      <c r="C17" t="s">
        <v>34</v>
      </c>
      <c r="D17" s="7">
        <v>2.98E-2</v>
      </c>
      <c r="E17" s="8">
        <f>+D17*Hoja2!$B$16</f>
        <v>2056.1999999999998</v>
      </c>
    </row>
    <row r="18" spans="1:15" x14ac:dyDescent="0.25">
      <c r="A18" s="6">
        <v>45094</v>
      </c>
      <c r="B18" s="6" t="s">
        <v>47</v>
      </c>
      <c r="C18" t="s">
        <v>35</v>
      </c>
      <c r="D18" s="7">
        <v>2.98E-2</v>
      </c>
      <c r="E18" s="8">
        <f>+D18*Hoja2!$B$16</f>
        <v>2056.1999999999998</v>
      </c>
    </row>
    <row r="19" spans="1:15" x14ac:dyDescent="0.25">
      <c r="A19" s="6">
        <v>45095</v>
      </c>
      <c r="B19" s="6" t="s">
        <v>47</v>
      </c>
      <c r="C19" t="s">
        <v>29</v>
      </c>
      <c r="D19" s="7">
        <v>2.4799999999999999E-2</v>
      </c>
      <c r="E19" s="8">
        <f>+D19*Hoja2!$B$16</f>
        <v>1711.2</v>
      </c>
    </row>
    <row r="20" spans="1:15" x14ac:dyDescent="0.25">
      <c r="A20" s="6">
        <v>45096</v>
      </c>
      <c r="B20" s="6" t="s">
        <v>47</v>
      </c>
      <c r="C20" t="s">
        <v>30</v>
      </c>
      <c r="D20" s="7">
        <v>3.2000000000000001E-2</v>
      </c>
      <c r="E20" s="8">
        <f>+D20*Hoja2!$B$16</f>
        <v>2208</v>
      </c>
    </row>
    <row r="21" spans="1:15" x14ac:dyDescent="0.25">
      <c r="A21" s="6">
        <v>45097</v>
      </c>
      <c r="B21" s="6" t="s">
        <v>47</v>
      </c>
      <c r="C21" t="s">
        <v>31</v>
      </c>
      <c r="D21" s="7">
        <v>5.2000000000000005E-2</v>
      </c>
      <c r="E21" s="8">
        <f>+D21*Hoja2!$B$16</f>
        <v>3588.0000000000005</v>
      </c>
    </row>
    <row r="22" spans="1:15" x14ac:dyDescent="0.25">
      <c r="A22" s="6">
        <v>45098</v>
      </c>
      <c r="B22" s="6" t="s">
        <v>47</v>
      </c>
      <c r="C22" t="s">
        <v>32</v>
      </c>
      <c r="D22" s="7">
        <v>5.2000000000000005E-2</v>
      </c>
      <c r="E22" s="8">
        <f>+D22*Hoja2!$B$16</f>
        <v>3588.0000000000005</v>
      </c>
    </row>
    <row r="23" spans="1:15" x14ac:dyDescent="0.25">
      <c r="A23" s="6">
        <v>45099</v>
      </c>
      <c r="B23" s="6" t="s">
        <v>47</v>
      </c>
      <c r="C23" t="s">
        <v>33</v>
      </c>
      <c r="D23" s="7">
        <v>2.9399999999999999E-2</v>
      </c>
      <c r="E23" s="8">
        <f>+D23*Hoja2!$B$16</f>
        <v>2028.6</v>
      </c>
    </row>
    <row r="24" spans="1:15" x14ac:dyDescent="0.25">
      <c r="A24" s="6">
        <v>45100</v>
      </c>
      <c r="B24" s="6" t="s">
        <v>47</v>
      </c>
      <c r="C24" t="s">
        <v>34</v>
      </c>
      <c r="D24" s="7">
        <v>2.98E-2</v>
      </c>
      <c r="E24" s="8">
        <f>+D24*Hoja2!$B$16</f>
        <v>2056.1999999999998</v>
      </c>
    </row>
    <row r="25" spans="1:15" x14ac:dyDescent="0.25">
      <c r="A25" s="6">
        <v>45101</v>
      </c>
      <c r="B25" s="6" t="s">
        <v>47</v>
      </c>
      <c r="C25" t="s">
        <v>35</v>
      </c>
      <c r="D25" s="7">
        <v>2.98E-2</v>
      </c>
      <c r="E25" s="8">
        <f>+D25*Hoja2!$B$16</f>
        <v>2056.1999999999998</v>
      </c>
    </row>
    <row r="26" spans="1:15" x14ac:dyDescent="0.25">
      <c r="A26" s="6">
        <v>45102</v>
      </c>
      <c r="B26" s="6" t="s">
        <v>47</v>
      </c>
      <c r="C26" t="s">
        <v>29</v>
      </c>
      <c r="D26" s="7">
        <v>2.4799999999999999E-2</v>
      </c>
      <c r="E26" s="8">
        <f>+D26*Hoja2!$B$16</f>
        <v>1711.2</v>
      </c>
    </row>
    <row r="27" spans="1:15" x14ac:dyDescent="0.25">
      <c r="A27" s="6">
        <v>45103</v>
      </c>
      <c r="B27" s="6" t="s">
        <v>47</v>
      </c>
      <c r="C27" t="s">
        <v>30</v>
      </c>
      <c r="D27" s="7">
        <v>3.2000000000000001E-2</v>
      </c>
      <c r="E27" s="8">
        <f>+D27*Hoja2!$B$16</f>
        <v>2208</v>
      </c>
      <c r="N27" s="12"/>
      <c r="O27" s="12"/>
    </row>
    <row r="28" spans="1:15" x14ac:dyDescent="0.25">
      <c r="A28" s="6">
        <v>45104</v>
      </c>
      <c r="B28" s="6" t="s">
        <v>47</v>
      </c>
      <c r="C28" t="s">
        <v>31</v>
      </c>
      <c r="D28" s="7">
        <v>5.2000000000000005E-2</v>
      </c>
      <c r="E28" s="8">
        <f>+D28*Hoja2!$B$16</f>
        <v>3588.0000000000005</v>
      </c>
    </row>
    <row r="29" spans="1:15" x14ac:dyDescent="0.25">
      <c r="A29" s="6">
        <v>45105</v>
      </c>
      <c r="B29" s="6" t="s">
        <v>47</v>
      </c>
      <c r="C29" t="s">
        <v>32</v>
      </c>
      <c r="D29" s="7">
        <v>5.2000000000000005E-2</v>
      </c>
      <c r="E29" s="8">
        <f>+D29*Hoja2!$B$16</f>
        <v>3588.0000000000005</v>
      </c>
    </row>
    <row r="30" spans="1:15" x14ac:dyDescent="0.25">
      <c r="A30" s="6">
        <v>45106</v>
      </c>
      <c r="B30" s="6" t="s">
        <v>47</v>
      </c>
      <c r="C30" t="s">
        <v>33</v>
      </c>
      <c r="D30" s="7">
        <v>2.4799999999999999E-2</v>
      </c>
      <c r="E30" s="8">
        <f>+D30*Hoja2!$B$16</f>
        <v>1711.2</v>
      </c>
      <c r="J30" s="7"/>
      <c r="K30" s="9"/>
    </row>
    <row r="31" spans="1:15" x14ac:dyDescent="0.25">
      <c r="A31" s="6">
        <v>45107</v>
      </c>
      <c r="B31" s="6" t="s">
        <v>47</v>
      </c>
      <c r="C31" t="s">
        <v>34</v>
      </c>
      <c r="D31" s="7">
        <v>2.98E-2</v>
      </c>
      <c r="E31" s="8">
        <f>+D31*Hoja2!$B$16</f>
        <v>2056.1999999999998</v>
      </c>
      <c r="J31" s="7"/>
      <c r="K31" s="9"/>
    </row>
    <row r="32" spans="1:15" x14ac:dyDescent="0.25">
      <c r="D32" s="56"/>
      <c r="E32" s="53"/>
      <c r="J32" s="7"/>
      <c r="K32" s="9"/>
    </row>
    <row r="33" spans="4:11" x14ac:dyDescent="0.25">
      <c r="D33" s="56"/>
      <c r="E33" s="53"/>
      <c r="G33" s="13"/>
      <c r="J33" s="7"/>
      <c r="K33" s="9"/>
    </row>
    <row r="34" spans="4:11" x14ac:dyDescent="0.25">
      <c r="J34" s="7"/>
      <c r="K34" s="9"/>
    </row>
    <row r="35" spans="4:11" x14ac:dyDescent="0.25">
      <c r="J35" s="7"/>
      <c r="K35" s="9"/>
    </row>
    <row r="36" spans="4:11" x14ac:dyDescent="0.25">
      <c r="J36" s="12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31" sqref="D1:D31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48</v>
      </c>
      <c r="C2" t="s">
        <v>33</v>
      </c>
      <c r="D2" s="7">
        <v>4.5400000000000003E-2</v>
      </c>
      <c r="E2" s="8">
        <f>+D2*Hoja2!$B$13</f>
        <v>3654.7000000000003</v>
      </c>
    </row>
    <row r="3" spans="1:5" x14ac:dyDescent="0.25">
      <c r="A3" s="6">
        <v>45079</v>
      </c>
      <c r="B3" s="6" t="s">
        <v>48</v>
      </c>
      <c r="C3" t="s">
        <v>34</v>
      </c>
      <c r="D3" s="7">
        <v>3.5400000000000001E-2</v>
      </c>
      <c r="E3" s="8">
        <f>+D3*Hoja2!$B$13</f>
        <v>2849.7000000000003</v>
      </c>
    </row>
    <row r="4" spans="1:5" x14ac:dyDescent="0.25">
      <c r="A4" s="6">
        <v>45080</v>
      </c>
      <c r="B4" s="6" t="s">
        <v>48</v>
      </c>
      <c r="C4" t="s">
        <v>35</v>
      </c>
      <c r="D4" s="7">
        <v>3.5400000000000001E-2</v>
      </c>
      <c r="E4" s="8">
        <f>+D4*Hoja2!$B$13</f>
        <v>2849.7000000000003</v>
      </c>
    </row>
    <row r="5" spans="1:5" x14ac:dyDescent="0.25">
      <c r="A5" s="6">
        <v>45081</v>
      </c>
      <c r="B5" s="6" t="s">
        <v>48</v>
      </c>
      <c r="C5" t="s">
        <v>29</v>
      </c>
      <c r="D5" s="7">
        <v>3.5400000000000001E-2</v>
      </c>
      <c r="E5" s="8">
        <f>+D5*Hoja2!$B$13</f>
        <v>2849.7000000000003</v>
      </c>
    </row>
    <row r="6" spans="1:5" x14ac:dyDescent="0.25">
      <c r="A6" s="6">
        <v>45082</v>
      </c>
      <c r="B6" s="6" t="s">
        <v>48</v>
      </c>
      <c r="C6" t="s">
        <v>30</v>
      </c>
      <c r="D6" s="7">
        <v>2.5699999999999997E-2</v>
      </c>
      <c r="E6" s="8">
        <f>+D6*Hoja2!$B$13</f>
        <v>2068.85</v>
      </c>
    </row>
    <row r="7" spans="1:5" x14ac:dyDescent="0.25">
      <c r="A7" s="6">
        <v>45083</v>
      </c>
      <c r="B7" s="6" t="s">
        <v>48</v>
      </c>
      <c r="C7" t="s">
        <v>31</v>
      </c>
      <c r="D7" s="7">
        <v>2.5699999999999997E-2</v>
      </c>
      <c r="E7" s="8">
        <f>+D7*Hoja2!$B$13</f>
        <v>2068.85</v>
      </c>
    </row>
    <row r="8" spans="1:5" x14ac:dyDescent="0.25">
      <c r="A8" s="6">
        <v>45084</v>
      </c>
      <c r="B8" s="6" t="s">
        <v>48</v>
      </c>
      <c r="C8" t="s">
        <v>32</v>
      </c>
      <c r="D8" s="7">
        <v>2.5699999999999997E-2</v>
      </c>
      <c r="E8" s="8">
        <f>+D8*Hoja2!$B$13</f>
        <v>2068.85</v>
      </c>
    </row>
    <row r="9" spans="1:5" x14ac:dyDescent="0.25">
      <c r="A9" s="6">
        <v>45085</v>
      </c>
      <c r="B9" s="6" t="s">
        <v>48</v>
      </c>
      <c r="C9" t="s">
        <v>33</v>
      </c>
      <c r="D9" s="7">
        <v>4.5400000000000003E-2</v>
      </c>
      <c r="E9" s="8">
        <f>+D9*Hoja2!$B$13</f>
        <v>3654.7000000000003</v>
      </c>
    </row>
    <row r="10" spans="1:5" x14ac:dyDescent="0.25">
      <c r="A10" s="6">
        <v>45086</v>
      </c>
      <c r="B10" s="6" t="s">
        <v>48</v>
      </c>
      <c r="C10" t="s">
        <v>34</v>
      </c>
      <c r="D10" s="7">
        <v>3.5400000000000001E-2</v>
      </c>
      <c r="E10" s="8">
        <f>+D10*Hoja2!$B$13</f>
        <v>2849.7000000000003</v>
      </c>
    </row>
    <row r="11" spans="1:5" x14ac:dyDescent="0.25">
      <c r="A11" s="6">
        <v>45087</v>
      </c>
      <c r="B11" s="6" t="s">
        <v>48</v>
      </c>
      <c r="C11" t="s">
        <v>35</v>
      </c>
      <c r="D11" s="7">
        <v>3.5400000000000001E-2</v>
      </c>
      <c r="E11" s="8">
        <f>+D11*Hoja2!$B$13</f>
        <v>2849.7000000000003</v>
      </c>
    </row>
    <row r="12" spans="1:5" x14ac:dyDescent="0.25">
      <c r="A12" s="6">
        <v>45088</v>
      </c>
      <c r="B12" s="6" t="s">
        <v>48</v>
      </c>
      <c r="C12" t="s">
        <v>29</v>
      </c>
      <c r="D12" s="7">
        <v>3.5400000000000001E-2</v>
      </c>
      <c r="E12" s="8">
        <f>+D12*Hoja2!$B$13</f>
        <v>2849.7000000000003</v>
      </c>
    </row>
    <row r="13" spans="1:5" x14ac:dyDescent="0.25">
      <c r="A13" s="6">
        <v>45089</v>
      </c>
      <c r="B13" s="6" t="s">
        <v>48</v>
      </c>
      <c r="C13" t="s">
        <v>30</v>
      </c>
      <c r="D13" s="7">
        <v>2.5699999999999997E-2</v>
      </c>
      <c r="E13" s="8">
        <f>+D13*Hoja2!$B$13</f>
        <v>2068.85</v>
      </c>
    </row>
    <row r="14" spans="1:5" x14ac:dyDescent="0.25">
      <c r="A14" s="6">
        <v>45090</v>
      </c>
      <c r="B14" s="6" t="s">
        <v>48</v>
      </c>
      <c r="C14" t="s">
        <v>31</v>
      </c>
      <c r="D14" s="7">
        <v>2.5699999999999997E-2</v>
      </c>
      <c r="E14" s="8">
        <f>+D14*Hoja2!$B$13</f>
        <v>2068.85</v>
      </c>
    </row>
    <row r="15" spans="1:5" x14ac:dyDescent="0.25">
      <c r="A15" s="6">
        <v>45091</v>
      </c>
      <c r="B15" s="6" t="s">
        <v>48</v>
      </c>
      <c r="C15" t="s">
        <v>32</v>
      </c>
      <c r="D15" s="7">
        <v>2.5699999999999997E-2</v>
      </c>
      <c r="E15" s="8">
        <f>+D15*Hoja2!$B$13</f>
        <v>2068.85</v>
      </c>
    </row>
    <row r="16" spans="1:5" x14ac:dyDescent="0.25">
      <c r="A16" s="6">
        <v>45092</v>
      </c>
      <c r="B16" s="6" t="s">
        <v>48</v>
      </c>
      <c r="C16" t="s">
        <v>33</v>
      </c>
      <c r="D16" s="7">
        <v>4.5400000000000003E-2</v>
      </c>
      <c r="E16" s="8">
        <f>+D16*Hoja2!$B$13</f>
        <v>3654.7000000000003</v>
      </c>
    </row>
    <row r="17" spans="1:5" x14ac:dyDescent="0.25">
      <c r="A17" s="6">
        <v>45093</v>
      </c>
      <c r="B17" s="6" t="s">
        <v>48</v>
      </c>
      <c r="C17" t="s">
        <v>34</v>
      </c>
      <c r="D17" s="7">
        <v>3.5400000000000001E-2</v>
      </c>
      <c r="E17" s="8">
        <f>+D17*Hoja2!$B$13</f>
        <v>2849.7000000000003</v>
      </c>
    </row>
    <row r="18" spans="1:5" x14ac:dyDescent="0.25">
      <c r="A18" s="6">
        <v>45094</v>
      </c>
      <c r="B18" s="6" t="s">
        <v>48</v>
      </c>
      <c r="C18" t="s">
        <v>35</v>
      </c>
      <c r="D18" s="7">
        <v>3.5400000000000001E-2</v>
      </c>
      <c r="E18" s="8">
        <f>+D18*Hoja2!$B$13</f>
        <v>2849.7000000000003</v>
      </c>
    </row>
    <row r="19" spans="1:5" x14ac:dyDescent="0.25">
      <c r="A19" s="6">
        <v>45095</v>
      </c>
      <c r="B19" s="6" t="s">
        <v>48</v>
      </c>
      <c r="C19" t="s">
        <v>29</v>
      </c>
      <c r="D19" s="7">
        <v>3.5400000000000001E-2</v>
      </c>
      <c r="E19" s="8">
        <f>+D19*Hoja2!$B$13</f>
        <v>2849.7000000000003</v>
      </c>
    </row>
    <row r="20" spans="1:5" x14ac:dyDescent="0.25">
      <c r="A20" s="6">
        <v>45096</v>
      </c>
      <c r="B20" s="6" t="s">
        <v>48</v>
      </c>
      <c r="C20" t="s">
        <v>30</v>
      </c>
      <c r="D20" s="7">
        <v>2.5699999999999997E-2</v>
      </c>
      <c r="E20" s="8">
        <f>+D20*Hoja2!$B$13</f>
        <v>2068.85</v>
      </c>
    </row>
    <row r="21" spans="1:5" x14ac:dyDescent="0.25">
      <c r="A21" s="6">
        <v>45097</v>
      </c>
      <c r="B21" s="6" t="s">
        <v>48</v>
      </c>
      <c r="C21" t="s">
        <v>31</v>
      </c>
      <c r="D21" s="7">
        <v>2.5699999999999997E-2</v>
      </c>
      <c r="E21" s="8">
        <f>+D21*Hoja2!$B$13</f>
        <v>2068.85</v>
      </c>
    </row>
    <row r="22" spans="1:5" x14ac:dyDescent="0.25">
      <c r="A22" s="6">
        <v>45098</v>
      </c>
      <c r="B22" s="6" t="s">
        <v>48</v>
      </c>
      <c r="C22" t="s">
        <v>32</v>
      </c>
      <c r="D22" s="7">
        <v>2.5699999999999997E-2</v>
      </c>
      <c r="E22" s="8">
        <f>+D22*Hoja2!$B$13</f>
        <v>2068.85</v>
      </c>
    </row>
    <row r="23" spans="1:5" x14ac:dyDescent="0.25">
      <c r="A23" s="6">
        <v>45099</v>
      </c>
      <c r="B23" s="6" t="s">
        <v>48</v>
      </c>
      <c r="C23" t="s">
        <v>33</v>
      </c>
      <c r="D23" s="7">
        <v>4.5400000000000003E-2</v>
      </c>
      <c r="E23" s="8">
        <f>+D23*Hoja2!$B$13</f>
        <v>3654.7000000000003</v>
      </c>
    </row>
    <row r="24" spans="1:5" x14ac:dyDescent="0.25">
      <c r="A24" s="6">
        <v>45100</v>
      </c>
      <c r="B24" s="6" t="s">
        <v>48</v>
      </c>
      <c r="C24" t="s">
        <v>34</v>
      </c>
      <c r="D24" s="7">
        <v>3.5400000000000001E-2</v>
      </c>
      <c r="E24" s="8">
        <f>+D24*Hoja2!$B$13</f>
        <v>2849.7000000000003</v>
      </c>
    </row>
    <row r="25" spans="1:5" x14ac:dyDescent="0.25">
      <c r="A25" s="6">
        <v>45101</v>
      </c>
      <c r="B25" s="6" t="s">
        <v>48</v>
      </c>
      <c r="C25" t="s">
        <v>35</v>
      </c>
      <c r="D25" s="7">
        <v>3.5400000000000001E-2</v>
      </c>
      <c r="E25" s="8">
        <f>+D25*Hoja2!$B$13</f>
        <v>2849.7000000000003</v>
      </c>
    </row>
    <row r="26" spans="1:5" x14ac:dyDescent="0.25">
      <c r="A26" s="6">
        <v>45102</v>
      </c>
      <c r="B26" s="6" t="s">
        <v>48</v>
      </c>
      <c r="C26" t="s">
        <v>29</v>
      </c>
      <c r="D26" s="7">
        <v>3.5400000000000001E-2</v>
      </c>
      <c r="E26" s="8">
        <f>+D26*Hoja2!$B$13</f>
        <v>2849.7000000000003</v>
      </c>
    </row>
    <row r="27" spans="1:5" x14ac:dyDescent="0.25">
      <c r="A27" s="6">
        <v>45103</v>
      </c>
      <c r="B27" s="6" t="s">
        <v>48</v>
      </c>
      <c r="C27" t="s">
        <v>30</v>
      </c>
      <c r="D27" s="7">
        <v>2.5699999999999997E-2</v>
      </c>
      <c r="E27" s="8">
        <f>+D27*Hoja2!$B$13</f>
        <v>2068.85</v>
      </c>
    </row>
    <row r="28" spans="1:5" x14ac:dyDescent="0.25">
      <c r="A28" s="6">
        <v>45104</v>
      </c>
      <c r="B28" s="6" t="s">
        <v>48</v>
      </c>
      <c r="C28" t="s">
        <v>31</v>
      </c>
      <c r="D28" s="7">
        <v>2.5699999999999997E-2</v>
      </c>
      <c r="E28" s="8">
        <f>+D28*Hoja2!$B$13</f>
        <v>2068.85</v>
      </c>
    </row>
    <row r="29" spans="1:5" x14ac:dyDescent="0.25">
      <c r="A29" s="6">
        <v>45105</v>
      </c>
      <c r="B29" s="6" t="s">
        <v>48</v>
      </c>
      <c r="C29" t="s">
        <v>32</v>
      </c>
      <c r="D29" s="7">
        <v>2.5699999999999997E-2</v>
      </c>
      <c r="E29" s="8">
        <f>+D29*Hoja2!$B$13</f>
        <v>2068.85</v>
      </c>
    </row>
    <row r="30" spans="1:5" x14ac:dyDescent="0.25">
      <c r="A30" s="6">
        <v>45106</v>
      </c>
      <c r="B30" s="6" t="s">
        <v>48</v>
      </c>
      <c r="C30" t="s">
        <v>33</v>
      </c>
      <c r="D30" s="7">
        <v>4.9799999999999997E-2</v>
      </c>
      <c r="E30" s="8">
        <f>+D30*Hoja2!$B$13</f>
        <v>4008.8999999999996</v>
      </c>
    </row>
    <row r="31" spans="1:5" x14ac:dyDescent="0.25">
      <c r="A31" s="6">
        <v>45107</v>
      </c>
      <c r="B31" s="6" t="s">
        <v>48</v>
      </c>
      <c r="C31" t="s">
        <v>34</v>
      </c>
      <c r="D31" s="7">
        <v>3.5400000000000001E-2</v>
      </c>
      <c r="E31" s="8">
        <f>+D31*Hoja2!$B$13</f>
        <v>2849.7000000000003</v>
      </c>
    </row>
    <row r="32" spans="1:5" x14ac:dyDescent="0.25">
      <c r="D32" s="56"/>
      <c r="E32" s="53"/>
    </row>
    <row r="33" spans="4:5" x14ac:dyDescent="0.25">
      <c r="D33" s="56"/>
      <c r="E33" s="5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49</v>
      </c>
      <c r="C2" t="s">
        <v>33</v>
      </c>
      <c r="D2" s="7">
        <v>4.5400000000000003E-2</v>
      </c>
      <c r="E2" s="8">
        <f>+D2*Hoja2!$B$14</f>
        <v>3586.6000000000004</v>
      </c>
    </row>
    <row r="3" spans="1:5" x14ac:dyDescent="0.25">
      <c r="A3" s="6">
        <v>45079</v>
      </c>
      <c r="B3" s="6" t="s">
        <v>49</v>
      </c>
      <c r="C3" t="s">
        <v>34</v>
      </c>
      <c r="D3" s="7">
        <v>3.5400000000000001E-2</v>
      </c>
      <c r="E3" s="8">
        <f>+D3*Hoja2!$B$14</f>
        <v>2796.6</v>
      </c>
    </row>
    <row r="4" spans="1:5" x14ac:dyDescent="0.25">
      <c r="A4" s="6">
        <v>45080</v>
      </c>
      <c r="B4" s="6" t="s">
        <v>49</v>
      </c>
      <c r="C4" t="s">
        <v>35</v>
      </c>
      <c r="D4" s="7">
        <v>3.5400000000000001E-2</v>
      </c>
      <c r="E4" s="8">
        <f>+D4*Hoja2!$B$14</f>
        <v>2796.6</v>
      </c>
    </row>
    <row r="5" spans="1:5" x14ac:dyDescent="0.25">
      <c r="A5" s="6">
        <v>45081</v>
      </c>
      <c r="B5" s="6" t="s">
        <v>49</v>
      </c>
      <c r="C5" t="s">
        <v>29</v>
      </c>
      <c r="D5" s="7">
        <v>3.5400000000000001E-2</v>
      </c>
      <c r="E5" s="8">
        <f>+D5*Hoja2!$B$14</f>
        <v>2796.6</v>
      </c>
    </row>
    <row r="6" spans="1:5" x14ac:dyDescent="0.25">
      <c r="A6" s="6">
        <v>45082</v>
      </c>
      <c r="B6" s="6" t="s">
        <v>49</v>
      </c>
      <c r="C6" t="s">
        <v>30</v>
      </c>
      <c r="D6" s="7">
        <v>2.5699999999999997E-2</v>
      </c>
      <c r="E6" s="8">
        <f>+D6*Hoja2!$B$14</f>
        <v>2030.2999999999997</v>
      </c>
    </row>
    <row r="7" spans="1:5" x14ac:dyDescent="0.25">
      <c r="A7" s="6">
        <v>45083</v>
      </c>
      <c r="B7" s="6" t="s">
        <v>49</v>
      </c>
      <c r="C7" t="s">
        <v>31</v>
      </c>
      <c r="D7" s="7">
        <v>2.5699999999999997E-2</v>
      </c>
      <c r="E7" s="8">
        <f>+D7*Hoja2!$B$14</f>
        <v>2030.2999999999997</v>
      </c>
    </row>
    <row r="8" spans="1:5" x14ac:dyDescent="0.25">
      <c r="A8" s="6">
        <v>45084</v>
      </c>
      <c r="B8" s="6" t="s">
        <v>49</v>
      </c>
      <c r="C8" t="s">
        <v>32</v>
      </c>
      <c r="D8" s="7">
        <v>2.5699999999999997E-2</v>
      </c>
      <c r="E8" s="8">
        <f>+D8*Hoja2!$B$14</f>
        <v>2030.2999999999997</v>
      </c>
    </row>
    <row r="9" spans="1:5" x14ac:dyDescent="0.25">
      <c r="A9" s="6">
        <v>45085</v>
      </c>
      <c r="B9" s="6" t="s">
        <v>49</v>
      </c>
      <c r="C9" t="s">
        <v>33</v>
      </c>
      <c r="D9" s="7">
        <v>4.5400000000000003E-2</v>
      </c>
      <c r="E9" s="8">
        <f>+D9*Hoja2!$B$14</f>
        <v>3586.6000000000004</v>
      </c>
    </row>
    <row r="10" spans="1:5" x14ac:dyDescent="0.25">
      <c r="A10" s="6">
        <v>45086</v>
      </c>
      <c r="B10" s="6" t="s">
        <v>49</v>
      </c>
      <c r="C10" t="s">
        <v>34</v>
      </c>
      <c r="D10" s="7">
        <v>3.5400000000000001E-2</v>
      </c>
      <c r="E10" s="8">
        <f>+D10*Hoja2!$B$14</f>
        <v>2796.6</v>
      </c>
    </row>
    <row r="11" spans="1:5" x14ac:dyDescent="0.25">
      <c r="A11" s="6">
        <v>45087</v>
      </c>
      <c r="B11" s="6" t="s">
        <v>49</v>
      </c>
      <c r="C11" t="s">
        <v>35</v>
      </c>
      <c r="D11" s="7">
        <v>3.5400000000000001E-2</v>
      </c>
      <c r="E11" s="8">
        <f>+D11*Hoja2!$B$14</f>
        <v>2796.6</v>
      </c>
    </row>
    <row r="12" spans="1:5" x14ac:dyDescent="0.25">
      <c r="A12" s="6">
        <v>45088</v>
      </c>
      <c r="B12" s="6" t="s">
        <v>49</v>
      </c>
      <c r="C12" t="s">
        <v>29</v>
      </c>
      <c r="D12" s="7">
        <v>3.5400000000000001E-2</v>
      </c>
      <c r="E12" s="8">
        <f>+D12*Hoja2!$B$14</f>
        <v>2796.6</v>
      </c>
    </row>
    <row r="13" spans="1:5" x14ac:dyDescent="0.25">
      <c r="A13" s="6">
        <v>45089</v>
      </c>
      <c r="B13" s="6" t="s">
        <v>49</v>
      </c>
      <c r="C13" t="s">
        <v>30</v>
      </c>
      <c r="D13" s="7">
        <v>2.5699999999999997E-2</v>
      </c>
      <c r="E13" s="8">
        <f>+D13*Hoja2!$B$14</f>
        <v>2030.2999999999997</v>
      </c>
    </row>
    <row r="14" spans="1:5" x14ac:dyDescent="0.25">
      <c r="A14" s="6">
        <v>45090</v>
      </c>
      <c r="B14" s="6" t="s">
        <v>49</v>
      </c>
      <c r="C14" t="s">
        <v>31</v>
      </c>
      <c r="D14" s="7">
        <v>2.5699999999999997E-2</v>
      </c>
      <c r="E14" s="8">
        <f>+D14*Hoja2!$B$14</f>
        <v>2030.2999999999997</v>
      </c>
    </row>
    <row r="15" spans="1:5" x14ac:dyDescent="0.25">
      <c r="A15" s="6">
        <v>45091</v>
      </c>
      <c r="B15" s="6" t="s">
        <v>49</v>
      </c>
      <c r="C15" t="s">
        <v>32</v>
      </c>
      <c r="D15" s="7">
        <v>2.5699999999999997E-2</v>
      </c>
      <c r="E15" s="8">
        <f>+D15*Hoja2!$B$14</f>
        <v>2030.2999999999997</v>
      </c>
    </row>
    <row r="16" spans="1:5" x14ac:dyDescent="0.25">
      <c r="A16" s="6">
        <v>45092</v>
      </c>
      <c r="B16" s="6" t="s">
        <v>49</v>
      </c>
      <c r="C16" t="s">
        <v>33</v>
      </c>
      <c r="D16" s="7">
        <v>4.5400000000000003E-2</v>
      </c>
      <c r="E16" s="8">
        <f>+D16*Hoja2!$B$14</f>
        <v>3586.6000000000004</v>
      </c>
    </row>
    <row r="17" spans="1:5" x14ac:dyDescent="0.25">
      <c r="A17" s="6">
        <v>45093</v>
      </c>
      <c r="B17" s="6" t="s">
        <v>49</v>
      </c>
      <c r="C17" t="s">
        <v>34</v>
      </c>
      <c r="D17" s="7">
        <v>3.5400000000000001E-2</v>
      </c>
      <c r="E17" s="8">
        <f>+D17*Hoja2!$B$14</f>
        <v>2796.6</v>
      </c>
    </row>
    <row r="18" spans="1:5" x14ac:dyDescent="0.25">
      <c r="A18" s="6">
        <v>45094</v>
      </c>
      <c r="B18" s="6" t="s">
        <v>49</v>
      </c>
      <c r="C18" t="s">
        <v>35</v>
      </c>
      <c r="D18" s="7">
        <v>3.5400000000000001E-2</v>
      </c>
      <c r="E18" s="8">
        <f>+D18*Hoja2!$B$14</f>
        <v>2796.6</v>
      </c>
    </row>
    <row r="19" spans="1:5" x14ac:dyDescent="0.25">
      <c r="A19" s="6">
        <v>45095</v>
      </c>
      <c r="B19" s="6" t="s">
        <v>49</v>
      </c>
      <c r="C19" t="s">
        <v>29</v>
      </c>
      <c r="D19" s="7">
        <v>3.5400000000000001E-2</v>
      </c>
      <c r="E19" s="8">
        <f>+D19*Hoja2!$B$14</f>
        <v>2796.6</v>
      </c>
    </row>
    <row r="20" spans="1:5" x14ac:dyDescent="0.25">
      <c r="A20" s="6">
        <v>45096</v>
      </c>
      <c r="B20" s="6" t="s">
        <v>49</v>
      </c>
      <c r="C20" t="s">
        <v>30</v>
      </c>
      <c r="D20" s="7">
        <v>2.5699999999999997E-2</v>
      </c>
      <c r="E20" s="8">
        <f>+D20*Hoja2!$B$14</f>
        <v>2030.2999999999997</v>
      </c>
    </row>
    <row r="21" spans="1:5" x14ac:dyDescent="0.25">
      <c r="A21" s="6">
        <v>45097</v>
      </c>
      <c r="B21" s="6" t="s">
        <v>49</v>
      </c>
      <c r="C21" t="s">
        <v>31</v>
      </c>
      <c r="D21" s="7">
        <v>2.5699999999999997E-2</v>
      </c>
      <c r="E21" s="8">
        <f>+D21*Hoja2!$B$14</f>
        <v>2030.2999999999997</v>
      </c>
    </row>
    <row r="22" spans="1:5" x14ac:dyDescent="0.25">
      <c r="A22" s="6">
        <v>45098</v>
      </c>
      <c r="B22" s="6" t="s">
        <v>49</v>
      </c>
      <c r="C22" t="s">
        <v>32</v>
      </c>
      <c r="D22" s="7">
        <v>2.5699999999999997E-2</v>
      </c>
      <c r="E22" s="8">
        <f>+D22*Hoja2!$B$14</f>
        <v>2030.2999999999997</v>
      </c>
    </row>
    <row r="23" spans="1:5" x14ac:dyDescent="0.25">
      <c r="A23" s="6">
        <v>45099</v>
      </c>
      <c r="B23" s="6" t="s">
        <v>49</v>
      </c>
      <c r="C23" t="s">
        <v>33</v>
      </c>
      <c r="D23" s="7">
        <v>4.5400000000000003E-2</v>
      </c>
      <c r="E23" s="8">
        <f>+D23*Hoja2!$B$14</f>
        <v>3586.6000000000004</v>
      </c>
    </row>
    <row r="24" spans="1:5" x14ac:dyDescent="0.25">
      <c r="A24" s="6">
        <v>45100</v>
      </c>
      <c r="B24" s="6" t="s">
        <v>49</v>
      </c>
      <c r="C24" t="s">
        <v>34</v>
      </c>
      <c r="D24" s="7">
        <v>3.5400000000000001E-2</v>
      </c>
      <c r="E24" s="8">
        <f>+D24*Hoja2!$B$14</f>
        <v>2796.6</v>
      </c>
    </row>
    <row r="25" spans="1:5" x14ac:dyDescent="0.25">
      <c r="A25" s="6">
        <v>45101</v>
      </c>
      <c r="B25" s="6" t="s">
        <v>49</v>
      </c>
      <c r="C25" t="s">
        <v>35</v>
      </c>
      <c r="D25" s="7">
        <v>3.5400000000000001E-2</v>
      </c>
      <c r="E25" s="8">
        <f>+D25*Hoja2!$B$14</f>
        <v>2796.6</v>
      </c>
    </row>
    <row r="26" spans="1:5" x14ac:dyDescent="0.25">
      <c r="A26" s="6">
        <v>45102</v>
      </c>
      <c r="B26" s="6" t="s">
        <v>49</v>
      </c>
      <c r="C26" t="s">
        <v>29</v>
      </c>
      <c r="D26" s="7">
        <v>3.5400000000000001E-2</v>
      </c>
      <c r="E26" s="8">
        <f>+D26*Hoja2!$B$14</f>
        <v>2796.6</v>
      </c>
    </row>
    <row r="27" spans="1:5" x14ac:dyDescent="0.25">
      <c r="A27" s="6">
        <v>45103</v>
      </c>
      <c r="B27" s="6" t="s">
        <v>49</v>
      </c>
      <c r="C27" t="s">
        <v>30</v>
      </c>
      <c r="D27" s="7">
        <v>2.5699999999999997E-2</v>
      </c>
      <c r="E27" s="8">
        <f>+D27*Hoja2!$B$14</f>
        <v>2030.2999999999997</v>
      </c>
    </row>
    <row r="28" spans="1:5" x14ac:dyDescent="0.25">
      <c r="A28" s="6">
        <v>45104</v>
      </c>
      <c r="B28" s="6" t="s">
        <v>49</v>
      </c>
      <c r="C28" t="s">
        <v>31</v>
      </c>
      <c r="D28" s="7">
        <v>2.5699999999999997E-2</v>
      </c>
      <c r="E28" s="8">
        <f>+D28*Hoja2!$B$14</f>
        <v>2030.2999999999997</v>
      </c>
    </row>
    <row r="29" spans="1:5" x14ac:dyDescent="0.25">
      <c r="A29" s="6">
        <v>45105</v>
      </c>
      <c r="B29" s="6" t="s">
        <v>49</v>
      </c>
      <c r="C29" t="s">
        <v>32</v>
      </c>
      <c r="D29" s="7">
        <v>2.5699999999999997E-2</v>
      </c>
      <c r="E29" s="8">
        <f>+D29*Hoja2!$B$14</f>
        <v>2030.2999999999997</v>
      </c>
    </row>
    <row r="30" spans="1:5" x14ac:dyDescent="0.25">
      <c r="A30" s="6">
        <v>45106</v>
      </c>
      <c r="B30" s="6" t="s">
        <v>49</v>
      </c>
      <c r="C30" t="s">
        <v>33</v>
      </c>
      <c r="D30" s="7">
        <v>4.9799999999999997E-2</v>
      </c>
      <c r="E30" s="8">
        <f>+D30*Hoja2!$B$14</f>
        <v>3934.2</v>
      </c>
    </row>
    <row r="31" spans="1:5" x14ac:dyDescent="0.25">
      <c r="A31" s="6">
        <v>45107</v>
      </c>
      <c r="B31" s="6" t="s">
        <v>49</v>
      </c>
      <c r="C31" t="s">
        <v>34</v>
      </c>
      <c r="D31" s="7">
        <v>3.5400000000000001E-2</v>
      </c>
      <c r="E31" s="8">
        <f>+D31*Hoja2!$B$14</f>
        <v>2796.6</v>
      </c>
    </row>
    <row r="32" spans="1:5" x14ac:dyDescent="0.25">
      <c r="D32" s="56"/>
      <c r="E32" s="8"/>
    </row>
    <row r="33" spans="4:5" x14ac:dyDescent="0.25">
      <c r="D33" s="56"/>
      <c r="E3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50</v>
      </c>
      <c r="C2" t="s">
        <v>33</v>
      </c>
      <c r="D2" s="7">
        <v>4.5400000000000003E-2</v>
      </c>
      <c r="E2" s="8">
        <f>+D2*Hoja2!$B$15</f>
        <v>3359.6000000000004</v>
      </c>
    </row>
    <row r="3" spans="1:5" x14ac:dyDescent="0.25">
      <c r="A3" s="6">
        <v>45079</v>
      </c>
      <c r="B3" s="6" t="s">
        <v>50</v>
      </c>
      <c r="C3" t="s">
        <v>34</v>
      </c>
      <c r="D3" s="7">
        <v>3.5400000000000001E-2</v>
      </c>
      <c r="E3" s="8">
        <f>+D3*Hoja2!$B$15</f>
        <v>2619.6</v>
      </c>
    </row>
    <row r="4" spans="1:5" x14ac:dyDescent="0.25">
      <c r="A4" s="6">
        <v>45080</v>
      </c>
      <c r="B4" s="6" t="s">
        <v>50</v>
      </c>
      <c r="C4" t="s">
        <v>35</v>
      </c>
      <c r="D4" s="7">
        <v>3.5400000000000001E-2</v>
      </c>
      <c r="E4" s="8">
        <f>+D4*Hoja2!$B$15</f>
        <v>2619.6</v>
      </c>
    </row>
    <row r="5" spans="1:5" x14ac:dyDescent="0.25">
      <c r="A5" s="6">
        <v>45081</v>
      </c>
      <c r="B5" s="6" t="s">
        <v>50</v>
      </c>
      <c r="C5" t="s">
        <v>29</v>
      </c>
      <c r="D5" s="7">
        <v>3.5400000000000001E-2</v>
      </c>
      <c r="E5" s="8">
        <f>+D5*Hoja2!$B$15</f>
        <v>2619.6</v>
      </c>
    </row>
    <row r="6" spans="1:5" x14ac:dyDescent="0.25">
      <c r="A6" s="6">
        <v>45082</v>
      </c>
      <c r="B6" s="6" t="s">
        <v>50</v>
      </c>
      <c r="C6" t="s">
        <v>30</v>
      </c>
      <c r="D6" s="7">
        <v>2.5699999999999997E-2</v>
      </c>
      <c r="E6" s="8">
        <f>+D6*Hoja2!$B$15</f>
        <v>1901.7999999999997</v>
      </c>
    </row>
    <row r="7" spans="1:5" x14ac:dyDescent="0.25">
      <c r="A7" s="6">
        <v>45083</v>
      </c>
      <c r="B7" s="6" t="s">
        <v>50</v>
      </c>
      <c r="C7" t="s">
        <v>31</v>
      </c>
      <c r="D7" s="7">
        <v>2.5699999999999997E-2</v>
      </c>
      <c r="E7" s="8">
        <f>+D7*Hoja2!$B$15</f>
        <v>1901.7999999999997</v>
      </c>
    </row>
    <row r="8" spans="1:5" x14ac:dyDescent="0.25">
      <c r="A8" s="6">
        <v>45084</v>
      </c>
      <c r="B8" s="6" t="s">
        <v>50</v>
      </c>
      <c r="C8" t="s">
        <v>32</v>
      </c>
      <c r="D8" s="7">
        <v>2.5699999999999997E-2</v>
      </c>
      <c r="E8" s="8">
        <f>+D8*Hoja2!$B$15</f>
        <v>1901.7999999999997</v>
      </c>
    </row>
    <row r="9" spans="1:5" x14ac:dyDescent="0.25">
      <c r="A9" s="6">
        <v>45085</v>
      </c>
      <c r="B9" s="6" t="s">
        <v>50</v>
      </c>
      <c r="C9" t="s">
        <v>33</v>
      </c>
      <c r="D9" s="7">
        <v>4.5400000000000003E-2</v>
      </c>
      <c r="E9" s="8">
        <f>+D9*Hoja2!$B$15</f>
        <v>3359.6000000000004</v>
      </c>
    </row>
    <row r="10" spans="1:5" x14ac:dyDescent="0.25">
      <c r="A10" s="6">
        <v>45086</v>
      </c>
      <c r="B10" s="6" t="s">
        <v>50</v>
      </c>
      <c r="C10" t="s">
        <v>34</v>
      </c>
      <c r="D10" s="7">
        <v>3.5400000000000001E-2</v>
      </c>
      <c r="E10" s="8">
        <f>+D10*Hoja2!$B$15</f>
        <v>2619.6</v>
      </c>
    </row>
    <row r="11" spans="1:5" x14ac:dyDescent="0.25">
      <c r="A11" s="6">
        <v>45087</v>
      </c>
      <c r="B11" s="6" t="s">
        <v>50</v>
      </c>
      <c r="C11" t="s">
        <v>35</v>
      </c>
      <c r="D11" s="7">
        <v>3.5400000000000001E-2</v>
      </c>
      <c r="E11" s="8">
        <f>+D11*Hoja2!$B$15</f>
        <v>2619.6</v>
      </c>
    </row>
    <row r="12" spans="1:5" x14ac:dyDescent="0.25">
      <c r="A12" s="6">
        <v>45088</v>
      </c>
      <c r="B12" s="6" t="s">
        <v>50</v>
      </c>
      <c r="C12" t="s">
        <v>29</v>
      </c>
      <c r="D12" s="7">
        <v>3.5400000000000001E-2</v>
      </c>
      <c r="E12" s="8">
        <f>+D12*Hoja2!$B$15</f>
        <v>2619.6</v>
      </c>
    </row>
    <row r="13" spans="1:5" x14ac:dyDescent="0.25">
      <c r="A13" s="6">
        <v>45089</v>
      </c>
      <c r="B13" s="6" t="s">
        <v>50</v>
      </c>
      <c r="C13" t="s">
        <v>30</v>
      </c>
      <c r="D13" s="7">
        <v>2.5699999999999997E-2</v>
      </c>
      <c r="E13" s="8">
        <f>+D13*Hoja2!$B$15</f>
        <v>1901.7999999999997</v>
      </c>
    </row>
    <row r="14" spans="1:5" x14ac:dyDescent="0.25">
      <c r="A14" s="6">
        <v>45090</v>
      </c>
      <c r="B14" s="6" t="s">
        <v>50</v>
      </c>
      <c r="C14" t="s">
        <v>31</v>
      </c>
      <c r="D14" s="7">
        <v>2.5699999999999997E-2</v>
      </c>
      <c r="E14" s="8">
        <f>+D14*Hoja2!$B$15</f>
        <v>1901.7999999999997</v>
      </c>
    </row>
    <row r="15" spans="1:5" x14ac:dyDescent="0.25">
      <c r="A15" s="6">
        <v>45091</v>
      </c>
      <c r="B15" s="6" t="s">
        <v>50</v>
      </c>
      <c r="C15" t="s">
        <v>32</v>
      </c>
      <c r="D15" s="7">
        <v>2.5699999999999997E-2</v>
      </c>
      <c r="E15" s="8">
        <f>+D15*Hoja2!$B$15</f>
        <v>1901.7999999999997</v>
      </c>
    </row>
    <row r="16" spans="1:5" x14ac:dyDescent="0.25">
      <c r="A16" s="6">
        <v>45092</v>
      </c>
      <c r="B16" s="6" t="s">
        <v>50</v>
      </c>
      <c r="C16" t="s">
        <v>33</v>
      </c>
      <c r="D16" s="7">
        <v>4.5400000000000003E-2</v>
      </c>
      <c r="E16" s="8">
        <f>+D16*Hoja2!$B$15</f>
        <v>3359.6000000000004</v>
      </c>
    </row>
    <row r="17" spans="1:5" x14ac:dyDescent="0.25">
      <c r="A17" s="6">
        <v>45093</v>
      </c>
      <c r="B17" s="6" t="s">
        <v>50</v>
      </c>
      <c r="C17" t="s">
        <v>34</v>
      </c>
      <c r="D17" s="7">
        <v>3.5400000000000001E-2</v>
      </c>
      <c r="E17" s="8">
        <f>+D17*Hoja2!$B$15</f>
        <v>2619.6</v>
      </c>
    </row>
    <row r="18" spans="1:5" x14ac:dyDescent="0.25">
      <c r="A18" s="6">
        <v>45094</v>
      </c>
      <c r="B18" s="6" t="s">
        <v>50</v>
      </c>
      <c r="C18" t="s">
        <v>35</v>
      </c>
      <c r="D18" s="7">
        <v>3.5400000000000001E-2</v>
      </c>
      <c r="E18" s="8">
        <f>+D18*Hoja2!$B$15</f>
        <v>2619.6</v>
      </c>
    </row>
    <row r="19" spans="1:5" x14ac:dyDescent="0.25">
      <c r="A19" s="6">
        <v>45095</v>
      </c>
      <c r="B19" s="6" t="s">
        <v>50</v>
      </c>
      <c r="C19" t="s">
        <v>29</v>
      </c>
      <c r="D19" s="7">
        <v>3.5400000000000001E-2</v>
      </c>
      <c r="E19" s="8">
        <f>+D19*Hoja2!$B$15</f>
        <v>2619.6</v>
      </c>
    </row>
    <row r="20" spans="1:5" x14ac:dyDescent="0.25">
      <c r="A20" s="6">
        <v>45096</v>
      </c>
      <c r="B20" s="6" t="s">
        <v>50</v>
      </c>
      <c r="C20" t="s">
        <v>30</v>
      </c>
      <c r="D20" s="7">
        <v>2.5699999999999997E-2</v>
      </c>
      <c r="E20" s="8">
        <f>+D20*Hoja2!$B$15</f>
        <v>1901.7999999999997</v>
      </c>
    </row>
    <row r="21" spans="1:5" x14ac:dyDescent="0.25">
      <c r="A21" s="6">
        <v>45097</v>
      </c>
      <c r="B21" s="6" t="s">
        <v>50</v>
      </c>
      <c r="C21" t="s">
        <v>31</v>
      </c>
      <c r="D21" s="7">
        <v>2.5699999999999997E-2</v>
      </c>
      <c r="E21" s="8">
        <f>+D21*Hoja2!$B$15</f>
        <v>1901.7999999999997</v>
      </c>
    </row>
    <row r="22" spans="1:5" x14ac:dyDescent="0.25">
      <c r="A22" s="6">
        <v>45098</v>
      </c>
      <c r="B22" s="6" t="s">
        <v>50</v>
      </c>
      <c r="C22" t="s">
        <v>32</v>
      </c>
      <c r="D22" s="7">
        <v>2.5699999999999997E-2</v>
      </c>
      <c r="E22" s="8">
        <f>+D22*Hoja2!$B$15</f>
        <v>1901.7999999999997</v>
      </c>
    </row>
    <row r="23" spans="1:5" x14ac:dyDescent="0.25">
      <c r="A23" s="6">
        <v>45099</v>
      </c>
      <c r="B23" s="6" t="s">
        <v>50</v>
      </c>
      <c r="C23" t="s">
        <v>33</v>
      </c>
      <c r="D23" s="7">
        <v>4.5400000000000003E-2</v>
      </c>
      <c r="E23" s="8">
        <f>+D23*Hoja2!$B$15</f>
        <v>3359.6000000000004</v>
      </c>
    </row>
    <row r="24" spans="1:5" x14ac:dyDescent="0.25">
      <c r="A24" s="6">
        <v>45100</v>
      </c>
      <c r="B24" s="6" t="s">
        <v>50</v>
      </c>
      <c r="C24" t="s">
        <v>34</v>
      </c>
      <c r="D24" s="7">
        <v>3.5400000000000001E-2</v>
      </c>
      <c r="E24" s="8">
        <f>+D24*Hoja2!$B$15</f>
        <v>2619.6</v>
      </c>
    </row>
    <row r="25" spans="1:5" x14ac:dyDescent="0.25">
      <c r="A25" s="6">
        <v>45101</v>
      </c>
      <c r="B25" s="6" t="s">
        <v>50</v>
      </c>
      <c r="C25" t="s">
        <v>35</v>
      </c>
      <c r="D25" s="7">
        <v>3.5400000000000001E-2</v>
      </c>
      <c r="E25" s="8">
        <f>+D25*Hoja2!$B$15</f>
        <v>2619.6</v>
      </c>
    </row>
    <row r="26" spans="1:5" x14ac:dyDescent="0.25">
      <c r="A26" s="6">
        <v>45102</v>
      </c>
      <c r="B26" s="6" t="s">
        <v>50</v>
      </c>
      <c r="C26" t="s">
        <v>29</v>
      </c>
      <c r="D26" s="7">
        <v>3.5400000000000001E-2</v>
      </c>
      <c r="E26" s="8">
        <f>+D26*Hoja2!$B$15</f>
        <v>2619.6</v>
      </c>
    </row>
    <row r="27" spans="1:5" x14ac:dyDescent="0.25">
      <c r="A27" s="6">
        <v>45103</v>
      </c>
      <c r="B27" s="6" t="s">
        <v>50</v>
      </c>
      <c r="C27" t="s">
        <v>30</v>
      </c>
      <c r="D27" s="7">
        <v>2.5699999999999997E-2</v>
      </c>
      <c r="E27" s="8">
        <f>+D27*Hoja2!$B$15</f>
        <v>1901.7999999999997</v>
      </c>
    </row>
    <row r="28" spans="1:5" x14ac:dyDescent="0.25">
      <c r="A28" s="6">
        <v>45104</v>
      </c>
      <c r="B28" s="6" t="s">
        <v>50</v>
      </c>
      <c r="C28" t="s">
        <v>31</v>
      </c>
      <c r="D28" s="7">
        <v>2.5699999999999997E-2</v>
      </c>
      <c r="E28" s="8">
        <f>+D28*Hoja2!$B$15</f>
        <v>1901.7999999999997</v>
      </c>
    </row>
    <row r="29" spans="1:5" x14ac:dyDescent="0.25">
      <c r="A29" s="6">
        <v>45105</v>
      </c>
      <c r="B29" s="6" t="s">
        <v>50</v>
      </c>
      <c r="C29" t="s">
        <v>32</v>
      </c>
      <c r="D29" s="7">
        <v>2.5699999999999997E-2</v>
      </c>
      <c r="E29" s="8">
        <f>+D29*Hoja2!$B$15</f>
        <v>1901.7999999999997</v>
      </c>
    </row>
    <row r="30" spans="1:5" x14ac:dyDescent="0.25">
      <c r="A30" s="6">
        <v>45106</v>
      </c>
      <c r="B30" s="6" t="s">
        <v>50</v>
      </c>
      <c r="C30" t="s">
        <v>33</v>
      </c>
      <c r="D30" s="7">
        <v>4.9799999999999997E-2</v>
      </c>
      <c r="E30" s="8">
        <f>+D30*Hoja2!$B$15</f>
        <v>3685.2</v>
      </c>
    </row>
    <row r="31" spans="1:5" x14ac:dyDescent="0.25">
      <c r="A31" s="6">
        <v>45107</v>
      </c>
      <c r="B31" s="6" t="s">
        <v>50</v>
      </c>
      <c r="C31" t="s">
        <v>34</v>
      </c>
      <c r="D31" s="7">
        <v>3.5400000000000001E-2</v>
      </c>
      <c r="E31" s="8">
        <f>+D31*Hoja2!$B$15</f>
        <v>2619.6</v>
      </c>
    </row>
    <row r="32" spans="1:5" x14ac:dyDescent="0.25">
      <c r="D32" s="56"/>
      <c r="E32" s="53"/>
    </row>
    <row r="33" spans="4:5" x14ac:dyDescent="0.25">
      <c r="D33" s="56"/>
      <c r="E33" s="5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51</v>
      </c>
      <c r="C2" t="s">
        <v>33</v>
      </c>
      <c r="D2" s="7">
        <v>4.5400000000000003E-2</v>
      </c>
      <c r="E2" s="8">
        <f>+D2*Hoja2!$B$17</f>
        <v>2406.2000000000003</v>
      </c>
    </row>
    <row r="3" spans="1:5" x14ac:dyDescent="0.25">
      <c r="A3" s="6">
        <v>45079</v>
      </c>
      <c r="B3" s="6" t="s">
        <v>51</v>
      </c>
      <c r="C3" t="s">
        <v>34</v>
      </c>
      <c r="D3" s="7">
        <v>3.5400000000000001E-2</v>
      </c>
      <c r="E3" s="8">
        <f>+D3*Hoja2!$B$17</f>
        <v>1876.2</v>
      </c>
    </row>
    <row r="4" spans="1:5" x14ac:dyDescent="0.25">
      <c r="A4" s="6">
        <v>45080</v>
      </c>
      <c r="B4" s="6" t="s">
        <v>51</v>
      </c>
      <c r="C4" t="s">
        <v>35</v>
      </c>
      <c r="D4" s="7">
        <v>3.5400000000000001E-2</v>
      </c>
      <c r="E4" s="8">
        <f>+D4*Hoja2!$B$17</f>
        <v>1876.2</v>
      </c>
    </row>
    <row r="5" spans="1:5" x14ac:dyDescent="0.25">
      <c r="A5" s="6">
        <v>45081</v>
      </c>
      <c r="B5" s="6" t="s">
        <v>51</v>
      </c>
      <c r="C5" t="s">
        <v>29</v>
      </c>
      <c r="D5" s="7">
        <v>3.5400000000000001E-2</v>
      </c>
      <c r="E5" s="8">
        <f>+D5*Hoja2!$B$17</f>
        <v>1876.2</v>
      </c>
    </row>
    <row r="6" spans="1:5" x14ac:dyDescent="0.25">
      <c r="A6" s="6">
        <v>45082</v>
      </c>
      <c r="B6" s="6" t="s">
        <v>51</v>
      </c>
      <c r="C6" t="s">
        <v>30</v>
      </c>
      <c r="D6" s="7">
        <v>2.5699999999999997E-2</v>
      </c>
      <c r="E6" s="8">
        <f>+D6*Hoja2!$B$17</f>
        <v>1362.1</v>
      </c>
    </row>
    <row r="7" spans="1:5" x14ac:dyDescent="0.25">
      <c r="A7" s="6">
        <v>45083</v>
      </c>
      <c r="B7" s="6" t="s">
        <v>51</v>
      </c>
      <c r="C7" t="s">
        <v>31</v>
      </c>
      <c r="D7" s="7">
        <v>2.5699999999999997E-2</v>
      </c>
      <c r="E7" s="8">
        <f>+D7*Hoja2!$B$17</f>
        <v>1362.1</v>
      </c>
    </row>
    <row r="8" spans="1:5" x14ac:dyDescent="0.25">
      <c r="A8" s="6">
        <v>45084</v>
      </c>
      <c r="B8" s="6" t="s">
        <v>51</v>
      </c>
      <c r="C8" t="s">
        <v>32</v>
      </c>
      <c r="D8" s="7">
        <v>2.5699999999999997E-2</v>
      </c>
      <c r="E8" s="8">
        <f>+D8*Hoja2!$B$17</f>
        <v>1362.1</v>
      </c>
    </row>
    <row r="9" spans="1:5" x14ac:dyDescent="0.25">
      <c r="A9" s="6">
        <v>45085</v>
      </c>
      <c r="B9" s="6" t="s">
        <v>51</v>
      </c>
      <c r="C9" t="s">
        <v>33</v>
      </c>
      <c r="D9" s="7">
        <v>4.5400000000000003E-2</v>
      </c>
      <c r="E9" s="8">
        <f>+D9*Hoja2!$B$17</f>
        <v>2406.2000000000003</v>
      </c>
    </row>
    <row r="10" spans="1:5" x14ac:dyDescent="0.25">
      <c r="A10" s="6">
        <v>45086</v>
      </c>
      <c r="B10" s="6" t="s">
        <v>51</v>
      </c>
      <c r="C10" t="s">
        <v>34</v>
      </c>
      <c r="D10" s="7">
        <v>3.5400000000000001E-2</v>
      </c>
      <c r="E10" s="8">
        <f>+D10*Hoja2!$B$17</f>
        <v>1876.2</v>
      </c>
    </row>
    <row r="11" spans="1:5" x14ac:dyDescent="0.25">
      <c r="A11" s="6">
        <v>45087</v>
      </c>
      <c r="B11" s="6" t="s">
        <v>51</v>
      </c>
      <c r="C11" t="s">
        <v>35</v>
      </c>
      <c r="D11" s="7">
        <v>3.5400000000000001E-2</v>
      </c>
      <c r="E11" s="8">
        <f>+D11*Hoja2!$B$17</f>
        <v>1876.2</v>
      </c>
    </row>
    <row r="12" spans="1:5" x14ac:dyDescent="0.25">
      <c r="A12" s="6">
        <v>45088</v>
      </c>
      <c r="B12" s="6" t="s">
        <v>51</v>
      </c>
      <c r="C12" t="s">
        <v>29</v>
      </c>
      <c r="D12" s="7">
        <v>3.5400000000000001E-2</v>
      </c>
      <c r="E12" s="8">
        <f>+D12*Hoja2!$B$17</f>
        <v>1876.2</v>
      </c>
    </row>
    <row r="13" spans="1:5" x14ac:dyDescent="0.25">
      <c r="A13" s="6">
        <v>45089</v>
      </c>
      <c r="B13" s="6" t="s">
        <v>51</v>
      </c>
      <c r="C13" t="s">
        <v>30</v>
      </c>
      <c r="D13" s="7">
        <v>2.5699999999999997E-2</v>
      </c>
      <c r="E13" s="8">
        <f>+D13*Hoja2!$B$17</f>
        <v>1362.1</v>
      </c>
    </row>
    <row r="14" spans="1:5" x14ac:dyDescent="0.25">
      <c r="A14" s="6">
        <v>45090</v>
      </c>
      <c r="B14" s="6" t="s">
        <v>51</v>
      </c>
      <c r="C14" t="s">
        <v>31</v>
      </c>
      <c r="D14" s="7">
        <v>2.5699999999999997E-2</v>
      </c>
      <c r="E14" s="8">
        <f>+D14*Hoja2!$B$17</f>
        <v>1362.1</v>
      </c>
    </row>
    <row r="15" spans="1:5" x14ac:dyDescent="0.25">
      <c r="A15" s="6">
        <v>45091</v>
      </c>
      <c r="B15" s="6" t="s">
        <v>51</v>
      </c>
      <c r="C15" t="s">
        <v>32</v>
      </c>
      <c r="D15" s="7">
        <v>2.5699999999999997E-2</v>
      </c>
      <c r="E15" s="8">
        <f>+D15*Hoja2!$B$17</f>
        <v>1362.1</v>
      </c>
    </row>
    <row r="16" spans="1:5" x14ac:dyDescent="0.25">
      <c r="A16" s="6">
        <v>45092</v>
      </c>
      <c r="B16" s="6" t="s">
        <v>51</v>
      </c>
      <c r="C16" t="s">
        <v>33</v>
      </c>
      <c r="D16" s="7">
        <v>4.5400000000000003E-2</v>
      </c>
      <c r="E16" s="8">
        <f>+D16*Hoja2!$B$17</f>
        <v>2406.2000000000003</v>
      </c>
    </row>
    <row r="17" spans="1:5" x14ac:dyDescent="0.25">
      <c r="A17" s="6">
        <v>45093</v>
      </c>
      <c r="B17" s="6" t="s">
        <v>51</v>
      </c>
      <c r="C17" t="s">
        <v>34</v>
      </c>
      <c r="D17" s="7">
        <v>3.5400000000000001E-2</v>
      </c>
      <c r="E17" s="8">
        <f>+D17*Hoja2!$B$17</f>
        <v>1876.2</v>
      </c>
    </row>
    <row r="18" spans="1:5" x14ac:dyDescent="0.25">
      <c r="A18" s="6">
        <v>45094</v>
      </c>
      <c r="B18" s="6" t="s">
        <v>51</v>
      </c>
      <c r="C18" t="s">
        <v>35</v>
      </c>
      <c r="D18" s="7">
        <v>3.5400000000000001E-2</v>
      </c>
      <c r="E18" s="8">
        <f>+D18*Hoja2!$B$17</f>
        <v>1876.2</v>
      </c>
    </row>
    <row r="19" spans="1:5" x14ac:dyDescent="0.25">
      <c r="A19" s="6">
        <v>45095</v>
      </c>
      <c r="B19" s="6" t="s">
        <v>51</v>
      </c>
      <c r="C19" t="s">
        <v>29</v>
      </c>
      <c r="D19" s="7">
        <v>3.5400000000000001E-2</v>
      </c>
      <c r="E19" s="8">
        <f>+D19*Hoja2!$B$17</f>
        <v>1876.2</v>
      </c>
    </row>
    <row r="20" spans="1:5" x14ac:dyDescent="0.25">
      <c r="A20" s="6">
        <v>45096</v>
      </c>
      <c r="B20" s="6" t="s">
        <v>51</v>
      </c>
      <c r="C20" t="s">
        <v>30</v>
      </c>
      <c r="D20" s="7">
        <v>2.5699999999999997E-2</v>
      </c>
      <c r="E20" s="8">
        <f>+D20*Hoja2!$B$17</f>
        <v>1362.1</v>
      </c>
    </row>
    <row r="21" spans="1:5" x14ac:dyDescent="0.25">
      <c r="A21" s="6">
        <v>45097</v>
      </c>
      <c r="B21" s="6" t="s">
        <v>51</v>
      </c>
      <c r="C21" t="s">
        <v>31</v>
      </c>
      <c r="D21" s="7">
        <v>2.5699999999999997E-2</v>
      </c>
      <c r="E21" s="8">
        <f>+D21*Hoja2!$B$17</f>
        <v>1362.1</v>
      </c>
    </row>
    <row r="22" spans="1:5" x14ac:dyDescent="0.25">
      <c r="A22" s="6">
        <v>45098</v>
      </c>
      <c r="B22" s="6" t="s">
        <v>51</v>
      </c>
      <c r="C22" t="s">
        <v>32</v>
      </c>
      <c r="D22" s="7">
        <v>2.5699999999999997E-2</v>
      </c>
      <c r="E22" s="8">
        <f>+D22*Hoja2!$B$17</f>
        <v>1362.1</v>
      </c>
    </row>
    <row r="23" spans="1:5" x14ac:dyDescent="0.25">
      <c r="A23" s="6">
        <v>45099</v>
      </c>
      <c r="B23" s="6" t="s">
        <v>51</v>
      </c>
      <c r="C23" t="s">
        <v>33</v>
      </c>
      <c r="D23" s="7">
        <v>4.5400000000000003E-2</v>
      </c>
      <c r="E23" s="8">
        <f>+D23*Hoja2!$B$17</f>
        <v>2406.2000000000003</v>
      </c>
    </row>
    <row r="24" spans="1:5" x14ac:dyDescent="0.25">
      <c r="A24" s="6">
        <v>45100</v>
      </c>
      <c r="B24" s="6" t="s">
        <v>51</v>
      </c>
      <c r="C24" t="s">
        <v>34</v>
      </c>
      <c r="D24" s="7">
        <v>3.5400000000000001E-2</v>
      </c>
      <c r="E24" s="8">
        <f>+D24*Hoja2!$B$17</f>
        <v>1876.2</v>
      </c>
    </row>
    <row r="25" spans="1:5" x14ac:dyDescent="0.25">
      <c r="A25" s="6">
        <v>45101</v>
      </c>
      <c r="B25" s="6" t="s">
        <v>51</v>
      </c>
      <c r="C25" t="s">
        <v>35</v>
      </c>
      <c r="D25" s="7">
        <v>3.5400000000000001E-2</v>
      </c>
      <c r="E25" s="8">
        <f>+D25*Hoja2!$B$17</f>
        <v>1876.2</v>
      </c>
    </row>
    <row r="26" spans="1:5" x14ac:dyDescent="0.25">
      <c r="A26" s="6">
        <v>45102</v>
      </c>
      <c r="B26" s="6" t="s">
        <v>51</v>
      </c>
      <c r="C26" t="s">
        <v>29</v>
      </c>
      <c r="D26" s="7">
        <v>3.5400000000000001E-2</v>
      </c>
      <c r="E26" s="8">
        <f>+D26*Hoja2!$B$17</f>
        <v>1876.2</v>
      </c>
    </row>
    <row r="27" spans="1:5" x14ac:dyDescent="0.25">
      <c r="A27" s="6">
        <v>45103</v>
      </c>
      <c r="B27" s="6" t="s">
        <v>51</v>
      </c>
      <c r="C27" t="s">
        <v>30</v>
      </c>
      <c r="D27" s="7">
        <v>2.5699999999999997E-2</v>
      </c>
      <c r="E27" s="8">
        <f>+D27*Hoja2!$B$17</f>
        <v>1362.1</v>
      </c>
    </row>
    <row r="28" spans="1:5" x14ac:dyDescent="0.25">
      <c r="A28" s="6">
        <v>45104</v>
      </c>
      <c r="B28" s="6" t="s">
        <v>51</v>
      </c>
      <c r="C28" t="s">
        <v>31</v>
      </c>
      <c r="D28" s="7">
        <v>2.5699999999999997E-2</v>
      </c>
      <c r="E28" s="8">
        <f>+D28*Hoja2!$B$17</f>
        <v>1362.1</v>
      </c>
    </row>
    <row r="29" spans="1:5" x14ac:dyDescent="0.25">
      <c r="A29" s="6">
        <v>45105</v>
      </c>
      <c r="B29" s="6" t="s">
        <v>51</v>
      </c>
      <c r="C29" t="s">
        <v>32</v>
      </c>
      <c r="D29" s="7">
        <v>2.5699999999999997E-2</v>
      </c>
      <c r="E29" s="8">
        <f>+D29*Hoja2!$B$17</f>
        <v>1362.1</v>
      </c>
    </row>
    <row r="30" spans="1:5" x14ac:dyDescent="0.25">
      <c r="A30" s="6">
        <v>45106</v>
      </c>
      <c r="B30" s="6" t="s">
        <v>51</v>
      </c>
      <c r="C30" t="s">
        <v>33</v>
      </c>
      <c r="D30" s="7">
        <v>4.9799999999999997E-2</v>
      </c>
      <c r="E30" s="8">
        <f>+D30*Hoja2!$B$17</f>
        <v>2639.3999999999996</v>
      </c>
    </row>
    <row r="31" spans="1:5" x14ac:dyDescent="0.25">
      <c r="A31" s="6">
        <v>45107</v>
      </c>
      <c r="B31" s="6" t="s">
        <v>51</v>
      </c>
      <c r="C31" t="s">
        <v>34</v>
      </c>
      <c r="D31" s="7">
        <v>3.5400000000000001E-2</v>
      </c>
      <c r="E31" s="8">
        <f>+D31*Hoja2!$B$17</f>
        <v>1876.2</v>
      </c>
    </row>
    <row r="32" spans="1:5" x14ac:dyDescent="0.25">
      <c r="D32" s="56"/>
      <c r="E32" s="53"/>
    </row>
    <row r="33" spans="4:5" x14ac:dyDescent="0.25">
      <c r="D33" s="56"/>
      <c r="E33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3" sqref="D13"/>
    </sheetView>
  </sheetViews>
  <sheetFormatPr baseColWidth="10" defaultRowHeight="15" x14ac:dyDescent="0.25"/>
  <cols>
    <col min="1" max="1" width="18.5703125" bestFit="1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38</v>
      </c>
      <c r="B2" s="57">
        <f>+Hoja2!B4</f>
        <v>57000</v>
      </c>
    </row>
    <row r="3" spans="1:2" x14ac:dyDescent="0.25">
      <c r="A3" t="s">
        <v>39</v>
      </c>
      <c r="B3" s="57">
        <f>+Hoja2!B5</f>
        <v>41000</v>
      </c>
    </row>
    <row r="4" spans="1:2" x14ac:dyDescent="0.25">
      <c r="A4" t="s">
        <v>40</v>
      </c>
      <c r="B4" s="57">
        <f>+Hoja2!B6</f>
        <v>55000</v>
      </c>
    </row>
    <row r="5" spans="1:2" x14ac:dyDescent="0.25">
      <c r="A5" t="s">
        <v>41</v>
      </c>
      <c r="B5" s="57">
        <f>+Hoja2!B7</f>
        <v>115000</v>
      </c>
    </row>
    <row r="6" spans="1:2" x14ac:dyDescent="0.25">
      <c r="A6" t="s">
        <v>42</v>
      </c>
      <c r="B6" s="57">
        <f>+Hoja2!B8</f>
        <v>81000</v>
      </c>
    </row>
    <row r="7" spans="1:2" x14ac:dyDescent="0.25">
      <c r="A7" t="s">
        <v>43</v>
      </c>
      <c r="B7" s="57">
        <f>+Hoja2!B9</f>
        <v>72000</v>
      </c>
    </row>
    <row r="8" spans="1:2" x14ac:dyDescent="0.25">
      <c r="A8" t="s">
        <v>44</v>
      </c>
      <c r="B8" s="57">
        <f>+Hoja2!B10</f>
        <v>94000</v>
      </c>
    </row>
    <row r="9" spans="1:2" x14ac:dyDescent="0.25">
      <c r="A9" t="s">
        <v>45</v>
      </c>
      <c r="B9" s="57">
        <f>+Hoja2!B11</f>
        <v>64000</v>
      </c>
    </row>
    <row r="10" spans="1:2" x14ac:dyDescent="0.25">
      <c r="A10" t="s">
        <v>46</v>
      </c>
      <c r="B10" s="57">
        <f>+Hoja2!B12</f>
        <v>115000</v>
      </c>
    </row>
    <row r="11" spans="1:2" x14ac:dyDescent="0.25">
      <c r="A11" t="s">
        <v>48</v>
      </c>
      <c r="B11" s="57">
        <f>+Hoja2!B13</f>
        <v>80500</v>
      </c>
    </row>
    <row r="12" spans="1:2" x14ac:dyDescent="0.25">
      <c r="A12" t="s">
        <v>49</v>
      </c>
      <c r="B12" s="57">
        <f>+Hoja2!B14</f>
        <v>79000</v>
      </c>
    </row>
    <row r="13" spans="1:2" x14ac:dyDescent="0.25">
      <c r="A13" t="s">
        <v>50</v>
      </c>
      <c r="B13" s="57">
        <f>+Hoja2!B15</f>
        <v>74000</v>
      </c>
    </row>
    <row r="14" spans="1:2" x14ac:dyDescent="0.25">
      <c r="A14" t="s">
        <v>47</v>
      </c>
      <c r="B14" s="57">
        <f>+Hoja2!B16</f>
        <v>69000</v>
      </c>
    </row>
    <row r="15" spans="1:2" x14ac:dyDescent="0.25">
      <c r="A15" t="s">
        <v>51</v>
      </c>
      <c r="B15" s="57">
        <f>+Hoja2!B17</f>
        <v>53000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D2" sqref="D2:D31"/>
    </sheetView>
  </sheetViews>
  <sheetFormatPr baseColWidth="10" defaultRowHeight="15" x14ac:dyDescent="0.25"/>
  <cols>
    <col min="4" max="4" width="10.5703125" bestFit="1" customWidth="1"/>
    <col min="5" max="5" width="15.7109375" customWidth="1"/>
  </cols>
  <sheetData>
    <row r="1" spans="1:13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13" x14ac:dyDescent="0.25">
      <c r="A2" s="6">
        <v>45078</v>
      </c>
      <c r="B2" s="6" t="s">
        <v>38</v>
      </c>
      <c r="C2" t="str">
        <f>TEXT(A2,"dddd")</f>
        <v>jueves</v>
      </c>
      <c r="D2" s="7">
        <v>4.5400000000000003E-2</v>
      </c>
      <c r="E2" s="8">
        <f>+D2*Hoja2!$B$4</f>
        <v>2587.8000000000002</v>
      </c>
      <c r="I2" s="58"/>
      <c r="M2" s="6"/>
    </row>
    <row r="3" spans="1:13" x14ac:dyDescent="0.25">
      <c r="A3" s="6">
        <f>+A2+1</f>
        <v>45079</v>
      </c>
      <c r="B3" s="6" t="s">
        <v>38</v>
      </c>
      <c r="C3" t="str">
        <f t="shared" ref="C3:C31" si="0">TEXT(A3,"dddd")</f>
        <v>viernes</v>
      </c>
      <c r="D3" s="7">
        <v>3.5400000000000001E-2</v>
      </c>
      <c r="E3" s="8">
        <f>+D3*Hoja2!$B$4</f>
        <v>2017.8</v>
      </c>
      <c r="M3" s="6"/>
    </row>
    <row r="4" spans="1:13" x14ac:dyDescent="0.25">
      <c r="A4" s="6">
        <f t="shared" ref="A4:A31" si="1">+A3+1</f>
        <v>45080</v>
      </c>
      <c r="B4" s="6" t="s">
        <v>38</v>
      </c>
      <c r="C4" t="str">
        <f t="shared" si="0"/>
        <v>sábado</v>
      </c>
      <c r="D4" s="7">
        <v>3.5400000000000001E-2</v>
      </c>
      <c r="E4" s="8">
        <f>+D4*Hoja2!$B$4</f>
        <v>2017.8</v>
      </c>
      <c r="M4" s="6"/>
    </row>
    <row r="5" spans="1:13" x14ac:dyDescent="0.25">
      <c r="A5" s="6">
        <f t="shared" si="1"/>
        <v>45081</v>
      </c>
      <c r="B5" s="6" t="s">
        <v>38</v>
      </c>
      <c r="C5" t="str">
        <f t="shared" si="0"/>
        <v>domingo</v>
      </c>
      <c r="D5" s="7">
        <v>3.5400000000000001E-2</v>
      </c>
      <c r="E5" s="8">
        <f>+D5*Hoja2!$B$4</f>
        <v>2017.8</v>
      </c>
      <c r="M5" s="6"/>
    </row>
    <row r="6" spans="1:13" x14ac:dyDescent="0.25">
      <c r="A6" s="6">
        <f t="shared" si="1"/>
        <v>45082</v>
      </c>
      <c r="B6" s="6" t="s">
        <v>38</v>
      </c>
      <c r="C6" t="str">
        <f t="shared" si="0"/>
        <v>lunes</v>
      </c>
      <c r="D6" s="7">
        <v>2.5699999999999997E-2</v>
      </c>
      <c r="E6" s="8">
        <f>+D6*Hoja2!$B$4</f>
        <v>1464.8999999999999</v>
      </c>
      <c r="M6" s="6"/>
    </row>
    <row r="7" spans="1:13" x14ac:dyDescent="0.25">
      <c r="A7" s="6">
        <f t="shared" si="1"/>
        <v>45083</v>
      </c>
      <c r="B7" s="6" t="s">
        <v>38</v>
      </c>
      <c r="C7" t="str">
        <f t="shared" si="0"/>
        <v>martes</v>
      </c>
      <c r="D7" s="7">
        <v>2.5699999999999997E-2</v>
      </c>
      <c r="E7" s="8">
        <f>+D7*Hoja2!$B$4</f>
        <v>1464.8999999999999</v>
      </c>
      <c r="M7" s="6"/>
    </row>
    <row r="8" spans="1:13" x14ac:dyDescent="0.25">
      <c r="A8" s="6">
        <f t="shared" si="1"/>
        <v>45084</v>
      </c>
      <c r="B8" s="6" t="s">
        <v>38</v>
      </c>
      <c r="C8" t="str">
        <f t="shared" si="0"/>
        <v>miércoles</v>
      </c>
      <c r="D8" s="7">
        <v>2.5699999999999997E-2</v>
      </c>
      <c r="E8" s="8">
        <f>+D8*Hoja2!$B$4</f>
        <v>1464.8999999999999</v>
      </c>
      <c r="M8" s="6"/>
    </row>
    <row r="9" spans="1:13" x14ac:dyDescent="0.25">
      <c r="A9" s="6">
        <f t="shared" si="1"/>
        <v>45085</v>
      </c>
      <c r="B9" s="6" t="s">
        <v>38</v>
      </c>
      <c r="C9" t="str">
        <f t="shared" si="0"/>
        <v>jueves</v>
      </c>
      <c r="D9" s="7">
        <v>4.5400000000000003E-2</v>
      </c>
      <c r="E9" s="8">
        <f>+D9*Hoja2!$B$4</f>
        <v>2587.8000000000002</v>
      </c>
      <c r="M9" s="6"/>
    </row>
    <row r="10" spans="1:13" x14ac:dyDescent="0.25">
      <c r="A10" s="6">
        <f t="shared" si="1"/>
        <v>45086</v>
      </c>
      <c r="B10" s="6" t="s">
        <v>38</v>
      </c>
      <c r="C10" t="str">
        <f t="shared" si="0"/>
        <v>viernes</v>
      </c>
      <c r="D10" s="7">
        <v>3.5400000000000001E-2</v>
      </c>
      <c r="E10" s="8">
        <f>+D10*Hoja2!$B$4</f>
        <v>2017.8</v>
      </c>
      <c r="M10" s="6"/>
    </row>
    <row r="11" spans="1:13" x14ac:dyDescent="0.25">
      <c r="A11" s="6">
        <f t="shared" si="1"/>
        <v>45087</v>
      </c>
      <c r="B11" s="6" t="s">
        <v>38</v>
      </c>
      <c r="C11" t="str">
        <f t="shared" si="0"/>
        <v>sábado</v>
      </c>
      <c r="D11" s="7">
        <v>3.5400000000000001E-2</v>
      </c>
      <c r="E11" s="8">
        <f>+D11*Hoja2!$B$4</f>
        <v>2017.8</v>
      </c>
      <c r="M11" s="6"/>
    </row>
    <row r="12" spans="1:13" x14ac:dyDescent="0.25">
      <c r="A12" s="6">
        <f t="shared" si="1"/>
        <v>45088</v>
      </c>
      <c r="B12" s="6" t="s">
        <v>38</v>
      </c>
      <c r="C12" t="str">
        <f t="shared" si="0"/>
        <v>domingo</v>
      </c>
      <c r="D12" s="7">
        <v>3.5400000000000001E-2</v>
      </c>
      <c r="E12" s="8">
        <f>+D12*Hoja2!$B$4</f>
        <v>2017.8</v>
      </c>
      <c r="M12" s="6"/>
    </row>
    <row r="13" spans="1:13" x14ac:dyDescent="0.25">
      <c r="A13" s="6">
        <f t="shared" si="1"/>
        <v>45089</v>
      </c>
      <c r="B13" s="6" t="s">
        <v>38</v>
      </c>
      <c r="C13" t="str">
        <f t="shared" si="0"/>
        <v>lunes</v>
      </c>
      <c r="D13" s="7">
        <v>2.5699999999999997E-2</v>
      </c>
      <c r="E13" s="8">
        <f>+D13*Hoja2!$B$4</f>
        <v>1464.8999999999999</v>
      </c>
      <c r="M13" s="6"/>
    </row>
    <row r="14" spans="1:13" x14ac:dyDescent="0.25">
      <c r="A14" s="6">
        <f t="shared" si="1"/>
        <v>45090</v>
      </c>
      <c r="B14" s="6" t="s">
        <v>38</v>
      </c>
      <c r="C14" t="str">
        <f t="shared" si="0"/>
        <v>martes</v>
      </c>
      <c r="D14" s="7">
        <v>2.5699999999999997E-2</v>
      </c>
      <c r="E14" s="8">
        <f>+D14*Hoja2!$B$4</f>
        <v>1464.8999999999999</v>
      </c>
      <c r="M14" s="6"/>
    </row>
    <row r="15" spans="1:13" x14ac:dyDescent="0.25">
      <c r="A15" s="6">
        <f t="shared" si="1"/>
        <v>45091</v>
      </c>
      <c r="B15" s="6" t="s">
        <v>38</v>
      </c>
      <c r="C15" t="str">
        <f t="shared" si="0"/>
        <v>miércoles</v>
      </c>
      <c r="D15" s="7">
        <v>2.5699999999999997E-2</v>
      </c>
      <c r="E15" s="8">
        <f>+D15*Hoja2!$B$4</f>
        <v>1464.8999999999999</v>
      </c>
      <c r="M15" s="6"/>
    </row>
    <row r="16" spans="1:13" x14ac:dyDescent="0.25">
      <c r="A16" s="6">
        <f t="shared" si="1"/>
        <v>45092</v>
      </c>
      <c r="B16" s="6" t="s">
        <v>38</v>
      </c>
      <c r="C16" t="str">
        <f t="shared" si="0"/>
        <v>jueves</v>
      </c>
      <c r="D16" s="7">
        <v>4.5400000000000003E-2</v>
      </c>
      <c r="E16" s="8">
        <f>+D16*Hoja2!$B$4</f>
        <v>2587.8000000000002</v>
      </c>
      <c r="M16" s="6"/>
    </row>
    <row r="17" spans="1:13" x14ac:dyDescent="0.25">
      <c r="A17" s="6">
        <f t="shared" si="1"/>
        <v>45093</v>
      </c>
      <c r="B17" s="6" t="s">
        <v>38</v>
      </c>
      <c r="C17" t="str">
        <f t="shared" si="0"/>
        <v>viernes</v>
      </c>
      <c r="D17" s="7">
        <v>3.5400000000000001E-2</v>
      </c>
      <c r="E17" s="8">
        <f>+D17*Hoja2!$B$4</f>
        <v>2017.8</v>
      </c>
      <c r="M17" s="6"/>
    </row>
    <row r="18" spans="1:13" x14ac:dyDescent="0.25">
      <c r="A18" s="6">
        <f t="shared" si="1"/>
        <v>45094</v>
      </c>
      <c r="B18" s="6" t="s">
        <v>38</v>
      </c>
      <c r="C18" t="str">
        <f t="shared" si="0"/>
        <v>sábado</v>
      </c>
      <c r="D18" s="7">
        <v>3.5400000000000001E-2</v>
      </c>
      <c r="E18" s="8">
        <f>+D18*Hoja2!$B$4</f>
        <v>2017.8</v>
      </c>
      <c r="M18" s="6"/>
    </row>
    <row r="19" spans="1:13" x14ac:dyDescent="0.25">
      <c r="A19" s="6">
        <f t="shared" si="1"/>
        <v>45095</v>
      </c>
      <c r="B19" s="6" t="s">
        <v>38</v>
      </c>
      <c r="C19" t="str">
        <f t="shared" si="0"/>
        <v>domingo</v>
      </c>
      <c r="D19" s="7">
        <v>3.5400000000000001E-2</v>
      </c>
      <c r="E19" s="8">
        <f>+D19*Hoja2!$B$4</f>
        <v>2017.8</v>
      </c>
      <c r="M19" s="6"/>
    </row>
    <row r="20" spans="1:13" x14ac:dyDescent="0.25">
      <c r="A20" s="6">
        <f t="shared" si="1"/>
        <v>45096</v>
      </c>
      <c r="B20" s="6" t="s">
        <v>38</v>
      </c>
      <c r="C20" t="str">
        <f t="shared" si="0"/>
        <v>lunes</v>
      </c>
      <c r="D20" s="7">
        <v>2.5699999999999997E-2</v>
      </c>
      <c r="E20" s="8">
        <f>+D20*Hoja2!$B$4</f>
        <v>1464.8999999999999</v>
      </c>
      <c r="M20" s="6"/>
    </row>
    <row r="21" spans="1:13" x14ac:dyDescent="0.25">
      <c r="A21" s="6">
        <f t="shared" si="1"/>
        <v>45097</v>
      </c>
      <c r="B21" s="6" t="s">
        <v>38</v>
      </c>
      <c r="C21" t="str">
        <f t="shared" si="0"/>
        <v>martes</v>
      </c>
      <c r="D21" s="7">
        <v>2.5699999999999997E-2</v>
      </c>
      <c r="E21" s="8">
        <f>+D21*Hoja2!$B$4</f>
        <v>1464.8999999999999</v>
      </c>
      <c r="M21" s="6"/>
    </row>
    <row r="22" spans="1:13" x14ac:dyDescent="0.25">
      <c r="A22" s="6">
        <f t="shared" si="1"/>
        <v>45098</v>
      </c>
      <c r="B22" s="6" t="s">
        <v>38</v>
      </c>
      <c r="C22" t="str">
        <f t="shared" si="0"/>
        <v>miércoles</v>
      </c>
      <c r="D22" s="7">
        <v>2.5699999999999997E-2</v>
      </c>
      <c r="E22" s="8">
        <f>+D22*Hoja2!$B$4</f>
        <v>1464.8999999999999</v>
      </c>
      <c r="M22" s="6"/>
    </row>
    <row r="23" spans="1:13" x14ac:dyDescent="0.25">
      <c r="A23" s="6">
        <f t="shared" si="1"/>
        <v>45099</v>
      </c>
      <c r="B23" s="6" t="s">
        <v>38</v>
      </c>
      <c r="C23" t="str">
        <f t="shared" si="0"/>
        <v>jueves</v>
      </c>
      <c r="D23" s="7">
        <v>4.5400000000000003E-2</v>
      </c>
      <c r="E23" s="8">
        <f>+D23*Hoja2!$B$4</f>
        <v>2587.8000000000002</v>
      </c>
      <c r="M23" s="6"/>
    </row>
    <row r="24" spans="1:13" x14ac:dyDescent="0.25">
      <c r="A24" s="6">
        <f t="shared" si="1"/>
        <v>45100</v>
      </c>
      <c r="B24" s="6" t="s">
        <v>38</v>
      </c>
      <c r="C24" t="str">
        <f t="shared" si="0"/>
        <v>viernes</v>
      </c>
      <c r="D24" s="7">
        <v>3.5400000000000001E-2</v>
      </c>
      <c r="E24" s="8">
        <f>+D24*Hoja2!$B$4</f>
        <v>2017.8</v>
      </c>
      <c r="M24" s="6"/>
    </row>
    <row r="25" spans="1:13" x14ac:dyDescent="0.25">
      <c r="A25" s="6">
        <f t="shared" si="1"/>
        <v>45101</v>
      </c>
      <c r="B25" s="6" t="s">
        <v>38</v>
      </c>
      <c r="C25" t="str">
        <f t="shared" si="0"/>
        <v>sábado</v>
      </c>
      <c r="D25" s="7">
        <v>3.5400000000000001E-2</v>
      </c>
      <c r="E25" s="8">
        <f>+D25*Hoja2!$B$4</f>
        <v>2017.8</v>
      </c>
      <c r="M25" s="6"/>
    </row>
    <row r="26" spans="1:13" x14ac:dyDescent="0.25">
      <c r="A26" s="6">
        <f t="shared" si="1"/>
        <v>45102</v>
      </c>
      <c r="B26" s="6" t="s">
        <v>38</v>
      </c>
      <c r="C26" t="str">
        <f t="shared" si="0"/>
        <v>domingo</v>
      </c>
      <c r="D26" s="7">
        <v>3.5400000000000001E-2</v>
      </c>
      <c r="E26" s="8">
        <f>+D26*Hoja2!$B$4</f>
        <v>2017.8</v>
      </c>
      <c r="M26" s="6"/>
    </row>
    <row r="27" spans="1:13" x14ac:dyDescent="0.25">
      <c r="A27" s="6">
        <f t="shared" si="1"/>
        <v>45103</v>
      </c>
      <c r="B27" s="6" t="s">
        <v>38</v>
      </c>
      <c r="C27" t="str">
        <f t="shared" si="0"/>
        <v>lunes</v>
      </c>
      <c r="D27" s="7">
        <v>2.5699999999999997E-2</v>
      </c>
      <c r="E27" s="8">
        <f>+D27*Hoja2!$B$4</f>
        <v>1464.8999999999999</v>
      </c>
      <c r="M27" s="6"/>
    </row>
    <row r="28" spans="1:13" x14ac:dyDescent="0.25">
      <c r="A28" s="6">
        <f t="shared" si="1"/>
        <v>45104</v>
      </c>
      <c r="B28" s="6" t="s">
        <v>38</v>
      </c>
      <c r="C28" t="str">
        <f t="shared" si="0"/>
        <v>martes</v>
      </c>
      <c r="D28" s="7">
        <v>2.5699999999999997E-2</v>
      </c>
      <c r="E28" s="8">
        <f>+D28*Hoja2!$B$4</f>
        <v>1464.8999999999999</v>
      </c>
      <c r="M28" s="6"/>
    </row>
    <row r="29" spans="1:13" x14ac:dyDescent="0.25">
      <c r="A29" s="6">
        <f t="shared" si="1"/>
        <v>45105</v>
      </c>
      <c r="B29" s="6" t="s">
        <v>38</v>
      </c>
      <c r="C29" t="str">
        <f t="shared" si="0"/>
        <v>miércoles</v>
      </c>
      <c r="D29" s="7">
        <v>2.5699999999999997E-2</v>
      </c>
      <c r="E29" s="8">
        <f>+D29*Hoja2!$B$4</f>
        <v>1464.8999999999999</v>
      </c>
      <c r="M29" s="6"/>
    </row>
    <row r="30" spans="1:13" x14ac:dyDescent="0.25">
      <c r="A30" s="6">
        <f t="shared" si="1"/>
        <v>45106</v>
      </c>
      <c r="B30" s="6" t="s">
        <v>38</v>
      </c>
      <c r="C30" t="str">
        <f t="shared" si="0"/>
        <v>jueves</v>
      </c>
      <c r="D30" s="7">
        <v>4.9799999999999997E-2</v>
      </c>
      <c r="E30" s="8">
        <f>+D30*Hoja2!$B$4</f>
        <v>2838.6</v>
      </c>
      <c r="H30" s="7"/>
      <c r="I30" s="7"/>
      <c r="M30" s="6"/>
    </row>
    <row r="31" spans="1:13" x14ac:dyDescent="0.25">
      <c r="A31" s="6">
        <f t="shared" si="1"/>
        <v>45107</v>
      </c>
      <c r="B31" s="6" t="s">
        <v>38</v>
      </c>
      <c r="C31" t="str">
        <f t="shared" si="0"/>
        <v>viernes</v>
      </c>
      <c r="D31" s="7">
        <v>3.5400000000000001E-2</v>
      </c>
      <c r="E31" s="8">
        <f>+D31*Hoja2!$B$4</f>
        <v>2017.8</v>
      </c>
      <c r="H31" s="7"/>
      <c r="I31" s="7"/>
      <c r="M31" s="6"/>
    </row>
    <row r="32" spans="1:13" x14ac:dyDescent="0.25">
      <c r="D32" s="12"/>
      <c r="E32" s="53"/>
      <c r="H32" s="7"/>
      <c r="I32" s="7"/>
    </row>
    <row r="33" spans="3:9" x14ac:dyDescent="0.25">
      <c r="C33" s="12"/>
      <c r="D33" s="54"/>
      <c r="E33" s="11"/>
      <c r="H33" s="7"/>
      <c r="I33" s="7"/>
    </row>
    <row r="34" spans="3:9" x14ac:dyDescent="0.25">
      <c r="C34" s="12"/>
      <c r="D34" s="12"/>
      <c r="H34" s="7"/>
      <c r="I34" s="7"/>
    </row>
    <row r="35" spans="3:9" x14ac:dyDescent="0.25">
      <c r="D35" s="12"/>
      <c r="H35" s="7"/>
      <c r="I35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2" sqref="D2:D31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39</v>
      </c>
      <c r="C2" t="s">
        <v>33</v>
      </c>
      <c r="D2" s="7">
        <v>4.5400000000000003E-2</v>
      </c>
      <c r="E2" s="8">
        <f>+D2*Hoja2!$B$5</f>
        <v>1861.4</v>
      </c>
    </row>
    <row r="3" spans="1:5" x14ac:dyDescent="0.25">
      <c r="A3" s="6">
        <v>45079</v>
      </c>
      <c r="B3" s="6" t="s">
        <v>39</v>
      </c>
      <c r="C3" t="s">
        <v>34</v>
      </c>
      <c r="D3" s="7">
        <v>3.5400000000000001E-2</v>
      </c>
      <c r="E3" s="8">
        <f>+D3*Hoja2!$B$5</f>
        <v>1451.4</v>
      </c>
    </row>
    <row r="4" spans="1:5" x14ac:dyDescent="0.25">
      <c r="A4" s="6">
        <v>45080</v>
      </c>
      <c r="B4" s="6" t="s">
        <v>39</v>
      </c>
      <c r="C4" t="s">
        <v>35</v>
      </c>
      <c r="D4" s="7">
        <v>3.5400000000000001E-2</v>
      </c>
      <c r="E4" s="8">
        <f>+D4*Hoja2!$B$5</f>
        <v>1451.4</v>
      </c>
    </row>
    <row r="5" spans="1:5" x14ac:dyDescent="0.25">
      <c r="A5" s="6">
        <v>45081</v>
      </c>
      <c r="B5" s="6" t="s">
        <v>39</v>
      </c>
      <c r="C5" t="s">
        <v>29</v>
      </c>
      <c r="D5" s="7">
        <v>3.5400000000000001E-2</v>
      </c>
      <c r="E5" s="8">
        <f>+D5*Hoja2!$B$5</f>
        <v>1451.4</v>
      </c>
    </row>
    <row r="6" spans="1:5" x14ac:dyDescent="0.25">
      <c r="A6" s="6">
        <v>45082</v>
      </c>
      <c r="B6" s="6" t="s">
        <v>39</v>
      </c>
      <c r="C6" t="s">
        <v>30</v>
      </c>
      <c r="D6" s="7">
        <v>2.5699999999999997E-2</v>
      </c>
      <c r="E6" s="8">
        <f>+D6*Hoja2!$B$5</f>
        <v>1053.6999999999998</v>
      </c>
    </row>
    <row r="7" spans="1:5" x14ac:dyDescent="0.25">
      <c r="A7" s="6">
        <v>45083</v>
      </c>
      <c r="B7" s="6" t="s">
        <v>39</v>
      </c>
      <c r="C7" t="s">
        <v>31</v>
      </c>
      <c r="D7" s="7">
        <v>2.5699999999999997E-2</v>
      </c>
      <c r="E7" s="8">
        <f>+D7*Hoja2!$B$5</f>
        <v>1053.6999999999998</v>
      </c>
    </row>
    <row r="8" spans="1:5" x14ac:dyDescent="0.25">
      <c r="A8" s="6">
        <v>45084</v>
      </c>
      <c r="B8" s="6" t="s">
        <v>39</v>
      </c>
      <c r="C8" t="s">
        <v>32</v>
      </c>
      <c r="D8" s="7">
        <v>2.5699999999999997E-2</v>
      </c>
      <c r="E8" s="8">
        <f>+D8*Hoja2!$B$5</f>
        <v>1053.6999999999998</v>
      </c>
    </row>
    <row r="9" spans="1:5" x14ac:dyDescent="0.25">
      <c r="A9" s="6">
        <v>45085</v>
      </c>
      <c r="B9" s="6" t="s">
        <v>39</v>
      </c>
      <c r="C9" t="s">
        <v>33</v>
      </c>
      <c r="D9" s="7">
        <v>4.5400000000000003E-2</v>
      </c>
      <c r="E9" s="8">
        <f>+D9*Hoja2!$B$5</f>
        <v>1861.4</v>
      </c>
    </row>
    <row r="10" spans="1:5" x14ac:dyDescent="0.25">
      <c r="A10" s="6">
        <v>45086</v>
      </c>
      <c r="B10" s="6" t="s">
        <v>39</v>
      </c>
      <c r="C10" t="s">
        <v>34</v>
      </c>
      <c r="D10" s="7">
        <v>3.5400000000000001E-2</v>
      </c>
      <c r="E10" s="8">
        <f>+D10*Hoja2!$B$5</f>
        <v>1451.4</v>
      </c>
    </row>
    <row r="11" spans="1:5" x14ac:dyDescent="0.25">
      <c r="A11" s="6">
        <v>45087</v>
      </c>
      <c r="B11" s="6" t="s">
        <v>39</v>
      </c>
      <c r="C11" t="s">
        <v>35</v>
      </c>
      <c r="D11" s="7">
        <v>3.5400000000000001E-2</v>
      </c>
      <c r="E11" s="8">
        <f>+D11*Hoja2!$B$5</f>
        <v>1451.4</v>
      </c>
    </row>
    <row r="12" spans="1:5" x14ac:dyDescent="0.25">
      <c r="A12" s="6">
        <v>45088</v>
      </c>
      <c r="B12" s="6" t="s">
        <v>39</v>
      </c>
      <c r="C12" t="s">
        <v>29</v>
      </c>
      <c r="D12" s="7">
        <v>3.5400000000000001E-2</v>
      </c>
      <c r="E12" s="8">
        <f>+D12*Hoja2!$B$5</f>
        <v>1451.4</v>
      </c>
    </row>
    <row r="13" spans="1:5" x14ac:dyDescent="0.25">
      <c r="A13" s="6">
        <v>45089</v>
      </c>
      <c r="B13" s="6" t="s">
        <v>39</v>
      </c>
      <c r="C13" t="s">
        <v>30</v>
      </c>
      <c r="D13" s="7">
        <v>2.5699999999999997E-2</v>
      </c>
      <c r="E13" s="8">
        <f>+D13*Hoja2!$B$5</f>
        <v>1053.6999999999998</v>
      </c>
    </row>
    <row r="14" spans="1:5" x14ac:dyDescent="0.25">
      <c r="A14" s="6">
        <v>45090</v>
      </c>
      <c r="B14" s="6" t="s">
        <v>39</v>
      </c>
      <c r="C14" t="s">
        <v>31</v>
      </c>
      <c r="D14" s="7">
        <v>2.5699999999999997E-2</v>
      </c>
      <c r="E14" s="8">
        <f>+D14*Hoja2!$B$5</f>
        <v>1053.6999999999998</v>
      </c>
    </row>
    <row r="15" spans="1:5" x14ac:dyDescent="0.25">
      <c r="A15" s="6">
        <v>45091</v>
      </c>
      <c r="B15" s="6" t="s">
        <v>39</v>
      </c>
      <c r="C15" t="s">
        <v>32</v>
      </c>
      <c r="D15" s="7">
        <v>2.5699999999999997E-2</v>
      </c>
      <c r="E15" s="8">
        <f>+D15*Hoja2!$B$5</f>
        <v>1053.6999999999998</v>
      </c>
    </row>
    <row r="16" spans="1:5" x14ac:dyDescent="0.25">
      <c r="A16" s="6">
        <v>45092</v>
      </c>
      <c r="B16" s="6" t="s">
        <v>39</v>
      </c>
      <c r="C16" t="s">
        <v>33</v>
      </c>
      <c r="D16" s="7">
        <v>4.5400000000000003E-2</v>
      </c>
      <c r="E16" s="8">
        <f>+D16*Hoja2!$B$5</f>
        <v>1861.4</v>
      </c>
    </row>
    <row r="17" spans="1:5" x14ac:dyDescent="0.25">
      <c r="A17" s="6">
        <v>45093</v>
      </c>
      <c r="B17" s="6" t="s">
        <v>39</v>
      </c>
      <c r="C17" t="s">
        <v>34</v>
      </c>
      <c r="D17" s="7">
        <v>3.5400000000000001E-2</v>
      </c>
      <c r="E17" s="8">
        <f>+D17*Hoja2!$B$5</f>
        <v>1451.4</v>
      </c>
    </row>
    <row r="18" spans="1:5" x14ac:dyDescent="0.25">
      <c r="A18" s="6">
        <v>45094</v>
      </c>
      <c r="B18" s="6" t="s">
        <v>39</v>
      </c>
      <c r="C18" t="s">
        <v>35</v>
      </c>
      <c r="D18" s="7">
        <v>3.5400000000000001E-2</v>
      </c>
      <c r="E18" s="8">
        <f>+D18*Hoja2!$B$5</f>
        <v>1451.4</v>
      </c>
    </row>
    <row r="19" spans="1:5" x14ac:dyDescent="0.25">
      <c r="A19" s="6">
        <v>45095</v>
      </c>
      <c r="B19" s="6" t="s">
        <v>39</v>
      </c>
      <c r="C19" t="s">
        <v>29</v>
      </c>
      <c r="D19" s="7">
        <v>3.5400000000000001E-2</v>
      </c>
      <c r="E19" s="8">
        <f>+D19*Hoja2!$B$5</f>
        <v>1451.4</v>
      </c>
    </row>
    <row r="20" spans="1:5" x14ac:dyDescent="0.25">
      <c r="A20" s="6">
        <v>45096</v>
      </c>
      <c r="B20" s="6" t="s">
        <v>39</v>
      </c>
      <c r="C20" t="s">
        <v>30</v>
      </c>
      <c r="D20" s="7">
        <v>2.5699999999999997E-2</v>
      </c>
      <c r="E20" s="8">
        <f>+D20*Hoja2!$B$5</f>
        <v>1053.6999999999998</v>
      </c>
    </row>
    <row r="21" spans="1:5" x14ac:dyDescent="0.25">
      <c r="A21" s="6">
        <v>45097</v>
      </c>
      <c r="B21" s="6" t="s">
        <v>39</v>
      </c>
      <c r="C21" t="s">
        <v>31</v>
      </c>
      <c r="D21" s="7">
        <v>2.5699999999999997E-2</v>
      </c>
      <c r="E21" s="8">
        <f>+D21*Hoja2!$B$5</f>
        <v>1053.6999999999998</v>
      </c>
    </row>
    <row r="22" spans="1:5" x14ac:dyDescent="0.25">
      <c r="A22" s="6">
        <v>45098</v>
      </c>
      <c r="B22" s="6" t="s">
        <v>39</v>
      </c>
      <c r="C22" t="s">
        <v>32</v>
      </c>
      <c r="D22" s="7">
        <v>2.5699999999999997E-2</v>
      </c>
      <c r="E22" s="8">
        <f>+D22*Hoja2!$B$5</f>
        <v>1053.6999999999998</v>
      </c>
    </row>
    <row r="23" spans="1:5" x14ac:dyDescent="0.25">
      <c r="A23" s="6">
        <v>45099</v>
      </c>
      <c r="B23" s="6" t="s">
        <v>39</v>
      </c>
      <c r="C23" t="s">
        <v>33</v>
      </c>
      <c r="D23" s="7">
        <v>4.5400000000000003E-2</v>
      </c>
      <c r="E23" s="8">
        <f>+D23*Hoja2!$B$5</f>
        <v>1861.4</v>
      </c>
    </row>
    <row r="24" spans="1:5" x14ac:dyDescent="0.25">
      <c r="A24" s="6">
        <v>45100</v>
      </c>
      <c r="B24" s="6" t="s">
        <v>39</v>
      </c>
      <c r="C24" t="s">
        <v>34</v>
      </c>
      <c r="D24" s="7">
        <v>3.5400000000000001E-2</v>
      </c>
      <c r="E24" s="8">
        <f>+D24*Hoja2!$B$5</f>
        <v>1451.4</v>
      </c>
    </row>
    <row r="25" spans="1:5" x14ac:dyDescent="0.25">
      <c r="A25" s="6">
        <v>45101</v>
      </c>
      <c r="B25" s="6" t="s">
        <v>39</v>
      </c>
      <c r="C25" t="s">
        <v>35</v>
      </c>
      <c r="D25" s="7">
        <v>3.5400000000000001E-2</v>
      </c>
      <c r="E25" s="8">
        <f>+D25*Hoja2!$B$5</f>
        <v>1451.4</v>
      </c>
    </row>
    <row r="26" spans="1:5" x14ac:dyDescent="0.25">
      <c r="A26" s="6">
        <v>45102</v>
      </c>
      <c r="B26" s="6" t="s">
        <v>39</v>
      </c>
      <c r="C26" t="s">
        <v>29</v>
      </c>
      <c r="D26" s="7">
        <v>3.5400000000000001E-2</v>
      </c>
      <c r="E26" s="8">
        <f>+D26*Hoja2!$B$5</f>
        <v>1451.4</v>
      </c>
    </row>
    <row r="27" spans="1:5" x14ac:dyDescent="0.25">
      <c r="A27" s="6">
        <v>45103</v>
      </c>
      <c r="B27" s="6" t="s">
        <v>39</v>
      </c>
      <c r="C27" t="s">
        <v>30</v>
      </c>
      <c r="D27" s="7">
        <v>2.5699999999999997E-2</v>
      </c>
      <c r="E27" s="8">
        <f>+D27*Hoja2!$B$5</f>
        <v>1053.6999999999998</v>
      </c>
    </row>
    <row r="28" spans="1:5" x14ac:dyDescent="0.25">
      <c r="A28" s="6">
        <v>45104</v>
      </c>
      <c r="B28" s="6" t="s">
        <v>39</v>
      </c>
      <c r="C28" t="s">
        <v>31</v>
      </c>
      <c r="D28" s="7">
        <v>2.5699999999999997E-2</v>
      </c>
      <c r="E28" s="8">
        <f>+D28*Hoja2!$B$5</f>
        <v>1053.6999999999998</v>
      </c>
    </row>
    <row r="29" spans="1:5" x14ac:dyDescent="0.25">
      <c r="A29" s="6">
        <v>45105</v>
      </c>
      <c r="B29" s="6" t="s">
        <v>39</v>
      </c>
      <c r="C29" t="s">
        <v>32</v>
      </c>
      <c r="D29" s="7">
        <v>2.5699999999999997E-2</v>
      </c>
      <c r="E29" s="8">
        <f>+D29*Hoja2!$B$5</f>
        <v>1053.6999999999998</v>
      </c>
    </row>
    <row r="30" spans="1:5" x14ac:dyDescent="0.25">
      <c r="A30" s="6">
        <v>45106</v>
      </c>
      <c r="B30" s="6" t="s">
        <v>39</v>
      </c>
      <c r="C30" t="s">
        <v>33</v>
      </c>
      <c r="D30" s="7">
        <v>4.9799999999999997E-2</v>
      </c>
      <c r="E30" s="8">
        <f>+D30*Hoja2!$B$5</f>
        <v>2041.8</v>
      </c>
    </row>
    <row r="31" spans="1:5" x14ac:dyDescent="0.25">
      <c r="A31" s="6">
        <v>45107</v>
      </c>
      <c r="B31" s="6" t="s">
        <v>39</v>
      </c>
      <c r="C31" t="s">
        <v>34</v>
      </c>
      <c r="D31" s="7">
        <v>3.5400000000000001E-2</v>
      </c>
      <c r="E31" s="8">
        <f>+D31*Hoja2!$B$5</f>
        <v>1451.4</v>
      </c>
    </row>
    <row r="32" spans="1:5" x14ac:dyDescent="0.25">
      <c r="D32" s="54"/>
      <c r="E32" s="53"/>
    </row>
    <row r="33" spans="4:5" x14ac:dyDescent="0.25">
      <c r="D33" s="56"/>
      <c r="E33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40</v>
      </c>
      <c r="C2" t="s">
        <v>33</v>
      </c>
      <c r="D2" s="7">
        <v>4.5400000000000003E-2</v>
      </c>
      <c r="E2" s="8">
        <f>+D2*Hoja2!$B$6</f>
        <v>2497</v>
      </c>
    </row>
    <row r="3" spans="1:5" x14ac:dyDescent="0.25">
      <c r="A3" s="6">
        <v>45079</v>
      </c>
      <c r="B3" s="6" t="s">
        <v>40</v>
      </c>
      <c r="C3" t="s">
        <v>34</v>
      </c>
      <c r="D3" s="7">
        <v>3.5400000000000001E-2</v>
      </c>
      <c r="E3" s="8">
        <f>+D3*Hoja2!$B$6</f>
        <v>1947</v>
      </c>
    </row>
    <row r="4" spans="1:5" x14ac:dyDescent="0.25">
      <c r="A4" s="6">
        <v>45080</v>
      </c>
      <c r="B4" s="6" t="s">
        <v>40</v>
      </c>
      <c r="C4" t="s">
        <v>35</v>
      </c>
      <c r="D4" s="7">
        <v>3.5400000000000001E-2</v>
      </c>
      <c r="E4" s="8">
        <f>+D4*Hoja2!$B$6</f>
        <v>1947</v>
      </c>
    </row>
    <row r="5" spans="1:5" x14ac:dyDescent="0.25">
      <c r="A5" s="6">
        <v>45081</v>
      </c>
      <c r="B5" s="6" t="s">
        <v>40</v>
      </c>
      <c r="C5" t="s">
        <v>29</v>
      </c>
      <c r="D5" s="7">
        <v>3.5400000000000001E-2</v>
      </c>
      <c r="E5" s="8">
        <f>+D5*Hoja2!$B$6</f>
        <v>1947</v>
      </c>
    </row>
    <row r="6" spans="1:5" x14ac:dyDescent="0.25">
      <c r="A6" s="6">
        <v>45082</v>
      </c>
      <c r="B6" s="6" t="s">
        <v>40</v>
      </c>
      <c r="C6" t="s">
        <v>30</v>
      </c>
      <c r="D6" s="7">
        <v>2.5699999999999997E-2</v>
      </c>
      <c r="E6" s="8">
        <f>+D6*Hoja2!$B$6</f>
        <v>1413.4999999999998</v>
      </c>
    </row>
    <row r="7" spans="1:5" x14ac:dyDescent="0.25">
      <c r="A7" s="6">
        <v>45083</v>
      </c>
      <c r="B7" s="6" t="s">
        <v>40</v>
      </c>
      <c r="C7" t="s">
        <v>31</v>
      </c>
      <c r="D7" s="7">
        <v>2.5699999999999997E-2</v>
      </c>
      <c r="E7" s="8">
        <f>+D7*Hoja2!$B$6</f>
        <v>1413.4999999999998</v>
      </c>
    </row>
    <row r="8" spans="1:5" x14ac:dyDescent="0.25">
      <c r="A8" s="6">
        <v>45084</v>
      </c>
      <c r="B8" s="6" t="s">
        <v>40</v>
      </c>
      <c r="C8" t="s">
        <v>32</v>
      </c>
      <c r="D8" s="7">
        <v>2.5699999999999997E-2</v>
      </c>
      <c r="E8" s="8">
        <f>+D8*Hoja2!$B$6</f>
        <v>1413.4999999999998</v>
      </c>
    </row>
    <row r="9" spans="1:5" x14ac:dyDescent="0.25">
      <c r="A9" s="6">
        <v>45085</v>
      </c>
      <c r="B9" s="6" t="s">
        <v>40</v>
      </c>
      <c r="C9" t="s">
        <v>33</v>
      </c>
      <c r="D9" s="7">
        <v>4.5400000000000003E-2</v>
      </c>
      <c r="E9" s="8">
        <f>+D9*Hoja2!$B$6</f>
        <v>2497</v>
      </c>
    </row>
    <row r="10" spans="1:5" x14ac:dyDescent="0.25">
      <c r="A10" s="6">
        <v>45086</v>
      </c>
      <c r="B10" s="6" t="s">
        <v>40</v>
      </c>
      <c r="C10" t="s">
        <v>34</v>
      </c>
      <c r="D10" s="7">
        <v>3.5400000000000001E-2</v>
      </c>
      <c r="E10" s="8">
        <f>+D10*Hoja2!$B$6</f>
        <v>1947</v>
      </c>
    </row>
    <row r="11" spans="1:5" x14ac:dyDescent="0.25">
      <c r="A11" s="6">
        <v>45087</v>
      </c>
      <c r="B11" s="6" t="s">
        <v>40</v>
      </c>
      <c r="C11" t="s">
        <v>35</v>
      </c>
      <c r="D11" s="7">
        <v>3.5400000000000001E-2</v>
      </c>
      <c r="E11" s="8">
        <f>+D11*Hoja2!$B$6</f>
        <v>1947</v>
      </c>
    </row>
    <row r="12" spans="1:5" x14ac:dyDescent="0.25">
      <c r="A12" s="6">
        <v>45088</v>
      </c>
      <c r="B12" s="6" t="s">
        <v>40</v>
      </c>
      <c r="C12" t="s">
        <v>29</v>
      </c>
      <c r="D12" s="7">
        <v>3.5400000000000001E-2</v>
      </c>
      <c r="E12" s="8">
        <f>+D12*Hoja2!$B$6</f>
        <v>1947</v>
      </c>
    </row>
    <row r="13" spans="1:5" x14ac:dyDescent="0.25">
      <c r="A13" s="6">
        <v>45089</v>
      </c>
      <c r="B13" s="6" t="s">
        <v>40</v>
      </c>
      <c r="C13" t="s">
        <v>30</v>
      </c>
      <c r="D13" s="7">
        <v>2.5699999999999997E-2</v>
      </c>
      <c r="E13" s="8">
        <f>+D13*Hoja2!$B$6</f>
        <v>1413.4999999999998</v>
      </c>
    </row>
    <row r="14" spans="1:5" x14ac:dyDescent="0.25">
      <c r="A14" s="6">
        <v>45090</v>
      </c>
      <c r="B14" s="6" t="s">
        <v>40</v>
      </c>
      <c r="C14" t="s">
        <v>31</v>
      </c>
      <c r="D14" s="7">
        <v>2.5699999999999997E-2</v>
      </c>
      <c r="E14" s="8">
        <f>+D14*Hoja2!$B$6</f>
        <v>1413.4999999999998</v>
      </c>
    </row>
    <row r="15" spans="1:5" x14ac:dyDescent="0.25">
      <c r="A15" s="6">
        <v>45091</v>
      </c>
      <c r="B15" s="6" t="s">
        <v>40</v>
      </c>
      <c r="C15" t="s">
        <v>32</v>
      </c>
      <c r="D15" s="7">
        <v>2.5699999999999997E-2</v>
      </c>
      <c r="E15" s="8">
        <f>+D15*Hoja2!$B$6</f>
        <v>1413.4999999999998</v>
      </c>
    </row>
    <row r="16" spans="1:5" x14ac:dyDescent="0.25">
      <c r="A16" s="6">
        <v>45092</v>
      </c>
      <c r="B16" s="6" t="s">
        <v>40</v>
      </c>
      <c r="C16" t="s">
        <v>33</v>
      </c>
      <c r="D16" s="7">
        <v>4.5400000000000003E-2</v>
      </c>
      <c r="E16" s="8">
        <f>+D16*Hoja2!$B$6</f>
        <v>2497</v>
      </c>
    </row>
    <row r="17" spans="1:5" x14ac:dyDescent="0.25">
      <c r="A17" s="6">
        <v>45093</v>
      </c>
      <c r="B17" s="6" t="s">
        <v>40</v>
      </c>
      <c r="C17" t="s">
        <v>34</v>
      </c>
      <c r="D17" s="7">
        <v>3.5400000000000001E-2</v>
      </c>
      <c r="E17" s="8">
        <f>+D17*Hoja2!$B$6</f>
        <v>1947</v>
      </c>
    </row>
    <row r="18" spans="1:5" x14ac:dyDescent="0.25">
      <c r="A18" s="6">
        <v>45094</v>
      </c>
      <c r="B18" s="6" t="s">
        <v>40</v>
      </c>
      <c r="C18" t="s">
        <v>35</v>
      </c>
      <c r="D18" s="7">
        <v>3.5400000000000001E-2</v>
      </c>
      <c r="E18" s="8">
        <f>+D18*Hoja2!$B$6</f>
        <v>1947</v>
      </c>
    </row>
    <row r="19" spans="1:5" x14ac:dyDescent="0.25">
      <c r="A19" s="6">
        <v>45095</v>
      </c>
      <c r="B19" s="6" t="s">
        <v>40</v>
      </c>
      <c r="C19" t="s">
        <v>29</v>
      </c>
      <c r="D19" s="7">
        <v>3.5400000000000001E-2</v>
      </c>
      <c r="E19" s="8">
        <f>+D19*Hoja2!$B$6</f>
        <v>1947</v>
      </c>
    </row>
    <row r="20" spans="1:5" x14ac:dyDescent="0.25">
      <c r="A20" s="6">
        <v>45096</v>
      </c>
      <c r="B20" s="6" t="s">
        <v>40</v>
      </c>
      <c r="C20" t="s">
        <v>30</v>
      </c>
      <c r="D20" s="7">
        <v>2.5699999999999997E-2</v>
      </c>
      <c r="E20" s="8">
        <f>+D20*Hoja2!$B$6</f>
        <v>1413.4999999999998</v>
      </c>
    </row>
    <row r="21" spans="1:5" x14ac:dyDescent="0.25">
      <c r="A21" s="6">
        <v>45097</v>
      </c>
      <c r="B21" s="6" t="s">
        <v>40</v>
      </c>
      <c r="C21" t="s">
        <v>31</v>
      </c>
      <c r="D21" s="7">
        <v>2.5699999999999997E-2</v>
      </c>
      <c r="E21" s="8">
        <f>+D21*Hoja2!$B$6</f>
        <v>1413.4999999999998</v>
      </c>
    </row>
    <row r="22" spans="1:5" x14ac:dyDescent="0.25">
      <c r="A22" s="6">
        <v>45098</v>
      </c>
      <c r="B22" s="6" t="s">
        <v>40</v>
      </c>
      <c r="C22" t="s">
        <v>32</v>
      </c>
      <c r="D22" s="7">
        <v>2.5699999999999997E-2</v>
      </c>
      <c r="E22" s="8">
        <f>+D22*Hoja2!$B$6</f>
        <v>1413.4999999999998</v>
      </c>
    </row>
    <row r="23" spans="1:5" x14ac:dyDescent="0.25">
      <c r="A23" s="6">
        <v>45099</v>
      </c>
      <c r="B23" s="6" t="s">
        <v>40</v>
      </c>
      <c r="C23" t="s">
        <v>33</v>
      </c>
      <c r="D23" s="7">
        <v>4.5400000000000003E-2</v>
      </c>
      <c r="E23" s="8">
        <f>+D23*Hoja2!$B$6</f>
        <v>2497</v>
      </c>
    </row>
    <row r="24" spans="1:5" x14ac:dyDescent="0.25">
      <c r="A24" s="6">
        <v>45100</v>
      </c>
      <c r="B24" s="6" t="s">
        <v>40</v>
      </c>
      <c r="C24" t="s">
        <v>34</v>
      </c>
      <c r="D24" s="7">
        <v>3.5400000000000001E-2</v>
      </c>
      <c r="E24" s="8">
        <f>+D24*Hoja2!$B$6</f>
        <v>1947</v>
      </c>
    </row>
    <row r="25" spans="1:5" x14ac:dyDescent="0.25">
      <c r="A25" s="6">
        <v>45101</v>
      </c>
      <c r="B25" s="6" t="s">
        <v>40</v>
      </c>
      <c r="C25" t="s">
        <v>35</v>
      </c>
      <c r="D25" s="7">
        <v>3.5400000000000001E-2</v>
      </c>
      <c r="E25" s="8">
        <f>+D25*Hoja2!$B$6</f>
        <v>1947</v>
      </c>
    </row>
    <row r="26" spans="1:5" x14ac:dyDescent="0.25">
      <c r="A26" s="6">
        <v>45102</v>
      </c>
      <c r="B26" s="6" t="s">
        <v>40</v>
      </c>
      <c r="C26" t="s">
        <v>29</v>
      </c>
      <c r="D26" s="7">
        <v>3.5400000000000001E-2</v>
      </c>
      <c r="E26" s="8">
        <f>+D26*Hoja2!$B$6</f>
        <v>1947</v>
      </c>
    </row>
    <row r="27" spans="1:5" x14ac:dyDescent="0.25">
      <c r="A27" s="6">
        <v>45103</v>
      </c>
      <c r="B27" s="6" t="s">
        <v>40</v>
      </c>
      <c r="C27" t="s">
        <v>30</v>
      </c>
      <c r="D27" s="7">
        <v>2.5699999999999997E-2</v>
      </c>
      <c r="E27" s="8">
        <f>+D27*Hoja2!$B$6</f>
        <v>1413.4999999999998</v>
      </c>
    </row>
    <row r="28" spans="1:5" x14ac:dyDescent="0.25">
      <c r="A28" s="6">
        <v>45104</v>
      </c>
      <c r="B28" s="6" t="s">
        <v>40</v>
      </c>
      <c r="C28" t="s">
        <v>31</v>
      </c>
      <c r="D28" s="7">
        <v>2.5699999999999997E-2</v>
      </c>
      <c r="E28" s="8">
        <f>+D28*Hoja2!$B$6</f>
        <v>1413.4999999999998</v>
      </c>
    </row>
    <row r="29" spans="1:5" x14ac:dyDescent="0.25">
      <c r="A29" s="6">
        <v>45105</v>
      </c>
      <c r="B29" s="6" t="s">
        <v>40</v>
      </c>
      <c r="C29" t="s">
        <v>32</v>
      </c>
      <c r="D29" s="7">
        <v>2.5699999999999997E-2</v>
      </c>
      <c r="E29" s="8">
        <f>+D29*Hoja2!$B$6</f>
        <v>1413.4999999999998</v>
      </c>
    </row>
    <row r="30" spans="1:5" x14ac:dyDescent="0.25">
      <c r="A30" s="6">
        <v>45106</v>
      </c>
      <c r="B30" s="6" t="s">
        <v>40</v>
      </c>
      <c r="C30" t="s">
        <v>33</v>
      </c>
      <c r="D30" s="7">
        <v>4.9799999999999997E-2</v>
      </c>
      <c r="E30" s="8">
        <f>+D30*Hoja2!$B$6</f>
        <v>2739</v>
      </c>
    </row>
    <row r="31" spans="1:5" x14ac:dyDescent="0.25">
      <c r="A31" s="6">
        <v>45107</v>
      </c>
      <c r="B31" s="6" t="s">
        <v>40</v>
      </c>
      <c r="C31" t="s">
        <v>34</v>
      </c>
      <c r="D31" s="7">
        <v>3.5400000000000001E-2</v>
      </c>
      <c r="E31" s="8">
        <f>+D31*Hoja2!$B$6</f>
        <v>1947</v>
      </c>
    </row>
    <row r="32" spans="1:5" x14ac:dyDescent="0.25">
      <c r="D32" s="12"/>
      <c r="E32" s="8"/>
    </row>
    <row r="33" spans="5:5" x14ac:dyDescent="0.25">
      <c r="E3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41</v>
      </c>
      <c r="C2" t="s">
        <v>33</v>
      </c>
      <c r="D2" s="7">
        <v>4.5400000000000003E-2</v>
      </c>
      <c r="E2" s="8">
        <f>+D2*Hoja2!$B$7</f>
        <v>5221</v>
      </c>
    </row>
    <row r="3" spans="1:5" x14ac:dyDescent="0.25">
      <c r="A3" s="6">
        <v>45079</v>
      </c>
      <c r="B3" s="6" t="s">
        <v>41</v>
      </c>
      <c r="C3" t="s">
        <v>34</v>
      </c>
      <c r="D3" s="7">
        <v>3.5400000000000001E-2</v>
      </c>
      <c r="E3" s="8">
        <f>+D3*Hoja2!$B$7</f>
        <v>4071</v>
      </c>
    </row>
    <row r="4" spans="1:5" x14ac:dyDescent="0.25">
      <c r="A4" s="6">
        <v>45080</v>
      </c>
      <c r="B4" s="6" t="s">
        <v>41</v>
      </c>
      <c r="C4" t="s">
        <v>35</v>
      </c>
      <c r="D4" s="7">
        <v>3.5400000000000001E-2</v>
      </c>
      <c r="E4" s="8">
        <f>+D4*Hoja2!$B$7</f>
        <v>4071</v>
      </c>
    </row>
    <row r="5" spans="1:5" x14ac:dyDescent="0.25">
      <c r="A5" s="6">
        <v>45081</v>
      </c>
      <c r="B5" s="6" t="s">
        <v>41</v>
      </c>
      <c r="C5" t="s">
        <v>29</v>
      </c>
      <c r="D5" s="7">
        <v>3.5400000000000001E-2</v>
      </c>
      <c r="E5" s="8">
        <f>+D5*Hoja2!$B$7</f>
        <v>4071</v>
      </c>
    </row>
    <row r="6" spans="1:5" x14ac:dyDescent="0.25">
      <c r="A6" s="6">
        <v>45082</v>
      </c>
      <c r="B6" s="6" t="s">
        <v>41</v>
      </c>
      <c r="C6" t="s">
        <v>30</v>
      </c>
      <c r="D6" s="7">
        <v>2.5699999999999997E-2</v>
      </c>
      <c r="E6" s="8">
        <f>+D6*Hoja2!$B$7</f>
        <v>2955.4999999999995</v>
      </c>
    </row>
    <row r="7" spans="1:5" x14ac:dyDescent="0.25">
      <c r="A7" s="6">
        <v>45083</v>
      </c>
      <c r="B7" s="6" t="s">
        <v>41</v>
      </c>
      <c r="C7" t="s">
        <v>31</v>
      </c>
      <c r="D7" s="7">
        <v>2.5699999999999997E-2</v>
      </c>
      <c r="E7" s="8">
        <f>+D7*Hoja2!$B$7</f>
        <v>2955.4999999999995</v>
      </c>
    </row>
    <row r="8" spans="1:5" x14ac:dyDescent="0.25">
      <c r="A8" s="6">
        <v>45084</v>
      </c>
      <c r="B8" s="6" t="s">
        <v>41</v>
      </c>
      <c r="C8" t="s">
        <v>32</v>
      </c>
      <c r="D8" s="7">
        <v>2.5699999999999997E-2</v>
      </c>
      <c r="E8" s="8">
        <f>+D8*Hoja2!$B$7</f>
        <v>2955.4999999999995</v>
      </c>
    </row>
    <row r="9" spans="1:5" x14ac:dyDescent="0.25">
      <c r="A9" s="6">
        <v>45085</v>
      </c>
      <c r="B9" s="6" t="s">
        <v>41</v>
      </c>
      <c r="C9" t="s">
        <v>33</v>
      </c>
      <c r="D9" s="7">
        <v>4.5400000000000003E-2</v>
      </c>
      <c r="E9" s="8">
        <f>+D9*Hoja2!$B$7</f>
        <v>5221</v>
      </c>
    </row>
    <row r="10" spans="1:5" x14ac:dyDescent="0.25">
      <c r="A10" s="6">
        <v>45086</v>
      </c>
      <c r="B10" s="6" t="s">
        <v>41</v>
      </c>
      <c r="C10" t="s">
        <v>34</v>
      </c>
      <c r="D10" s="7">
        <v>3.5400000000000001E-2</v>
      </c>
      <c r="E10" s="8">
        <f>+D10*Hoja2!$B$7</f>
        <v>4071</v>
      </c>
    </row>
    <row r="11" spans="1:5" x14ac:dyDescent="0.25">
      <c r="A11" s="6">
        <v>45087</v>
      </c>
      <c r="B11" s="6" t="s">
        <v>41</v>
      </c>
      <c r="C11" t="s">
        <v>35</v>
      </c>
      <c r="D11" s="7">
        <v>3.5400000000000001E-2</v>
      </c>
      <c r="E11" s="8">
        <f>+D11*Hoja2!$B$7</f>
        <v>4071</v>
      </c>
    </row>
    <row r="12" spans="1:5" x14ac:dyDescent="0.25">
      <c r="A12" s="6">
        <v>45088</v>
      </c>
      <c r="B12" s="6" t="s">
        <v>41</v>
      </c>
      <c r="C12" t="s">
        <v>29</v>
      </c>
      <c r="D12" s="7">
        <v>3.5400000000000001E-2</v>
      </c>
      <c r="E12" s="8">
        <f>+D12*Hoja2!$B$7</f>
        <v>4071</v>
      </c>
    </row>
    <row r="13" spans="1:5" x14ac:dyDescent="0.25">
      <c r="A13" s="6">
        <v>45089</v>
      </c>
      <c r="B13" s="6" t="s">
        <v>41</v>
      </c>
      <c r="C13" t="s">
        <v>30</v>
      </c>
      <c r="D13" s="7">
        <v>2.5699999999999997E-2</v>
      </c>
      <c r="E13" s="8">
        <f>+D13*Hoja2!$B$7</f>
        <v>2955.4999999999995</v>
      </c>
    </row>
    <row r="14" spans="1:5" x14ac:dyDescent="0.25">
      <c r="A14" s="6">
        <v>45090</v>
      </c>
      <c r="B14" s="6" t="s">
        <v>41</v>
      </c>
      <c r="C14" t="s">
        <v>31</v>
      </c>
      <c r="D14" s="7">
        <v>2.5699999999999997E-2</v>
      </c>
      <c r="E14" s="8">
        <f>+D14*Hoja2!$B$7</f>
        <v>2955.4999999999995</v>
      </c>
    </row>
    <row r="15" spans="1:5" x14ac:dyDescent="0.25">
      <c r="A15" s="6">
        <v>45091</v>
      </c>
      <c r="B15" s="6" t="s">
        <v>41</v>
      </c>
      <c r="C15" t="s">
        <v>32</v>
      </c>
      <c r="D15" s="7">
        <v>2.5699999999999997E-2</v>
      </c>
      <c r="E15" s="8">
        <f>+D15*Hoja2!$B$7</f>
        <v>2955.4999999999995</v>
      </c>
    </row>
    <row r="16" spans="1:5" x14ac:dyDescent="0.25">
      <c r="A16" s="6">
        <v>45092</v>
      </c>
      <c r="B16" s="6" t="s">
        <v>41</v>
      </c>
      <c r="C16" t="s">
        <v>33</v>
      </c>
      <c r="D16" s="7">
        <v>4.5400000000000003E-2</v>
      </c>
      <c r="E16" s="8">
        <f>+D16*Hoja2!$B$7</f>
        <v>5221</v>
      </c>
    </row>
    <row r="17" spans="1:5" x14ac:dyDescent="0.25">
      <c r="A17" s="6">
        <v>45093</v>
      </c>
      <c r="B17" s="6" t="s">
        <v>41</v>
      </c>
      <c r="C17" t="s">
        <v>34</v>
      </c>
      <c r="D17" s="7">
        <v>3.5400000000000001E-2</v>
      </c>
      <c r="E17" s="8">
        <f>+D17*Hoja2!$B$7</f>
        <v>4071</v>
      </c>
    </row>
    <row r="18" spans="1:5" x14ac:dyDescent="0.25">
      <c r="A18" s="6">
        <v>45094</v>
      </c>
      <c r="B18" s="6" t="s">
        <v>41</v>
      </c>
      <c r="C18" t="s">
        <v>35</v>
      </c>
      <c r="D18" s="7">
        <v>3.5400000000000001E-2</v>
      </c>
      <c r="E18" s="8">
        <f>+D18*Hoja2!$B$7</f>
        <v>4071</v>
      </c>
    </row>
    <row r="19" spans="1:5" x14ac:dyDescent="0.25">
      <c r="A19" s="6">
        <v>45095</v>
      </c>
      <c r="B19" s="6" t="s">
        <v>41</v>
      </c>
      <c r="C19" t="s">
        <v>29</v>
      </c>
      <c r="D19" s="7">
        <v>3.5400000000000001E-2</v>
      </c>
      <c r="E19" s="8">
        <f>+D19*Hoja2!$B$7</f>
        <v>4071</v>
      </c>
    </row>
    <row r="20" spans="1:5" x14ac:dyDescent="0.25">
      <c r="A20" s="6">
        <v>45096</v>
      </c>
      <c r="B20" s="6" t="s">
        <v>41</v>
      </c>
      <c r="C20" t="s">
        <v>30</v>
      </c>
      <c r="D20" s="7">
        <v>2.5699999999999997E-2</v>
      </c>
      <c r="E20" s="8">
        <f>+D20*Hoja2!$B$7</f>
        <v>2955.4999999999995</v>
      </c>
    </row>
    <row r="21" spans="1:5" x14ac:dyDescent="0.25">
      <c r="A21" s="6">
        <v>45097</v>
      </c>
      <c r="B21" s="6" t="s">
        <v>41</v>
      </c>
      <c r="C21" t="s">
        <v>31</v>
      </c>
      <c r="D21" s="7">
        <v>2.5699999999999997E-2</v>
      </c>
      <c r="E21" s="8">
        <f>+D21*Hoja2!$B$7</f>
        <v>2955.4999999999995</v>
      </c>
    </row>
    <row r="22" spans="1:5" x14ac:dyDescent="0.25">
      <c r="A22" s="6">
        <v>45098</v>
      </c>
      <c r="B22" s="6" t="s">
        <v>41</v>
      </c>
      <c r="C22" t="s">
        <v>32</v>
      </c>
      <c r="D22" s="7">
        <v>2.5699999999999997E-2</v>
      </c>
      <c r="E22" s="8">
        <f>+D22*Hoja2!$B$7</f>
        <v>2955.4999999999995</v>
      </c>
    </row>
    <row r="23" spans="1:5" x14ac:dyDescent="0.25">
      <c r="A23" s="6">
        <v>45099</v>
      </c>
      <c r="B23" s="6" t="s">
        <v>41</v>
      </c>
      <c r="C23" t="s">
        <v>33</v>
      </c>
      <c r="D23" s="7">
        <v>4.5400000000000003E-2</v>
      </c>
      <c r="E23" s="8">
        <f>+D23*Hoja2!$B$7</f>
        <v>5221</v>
      </c>
    </row>
    <row r="24" spans="1:5" x14ac:dyDescent="0.25">
      <c r="A24" s="6">
        <v>45100</v>
      </c>
      <c r="B24" s="6" t="s">
        <v>41</v>
      </c>
      <c r="C24" t="s">
        <v>34</v>
      </c>
      <c r="D24" s="7">
        <v>3.5400000000000001E-2</v>
      </c>
      <c r="E24" s="8">
        <f>+D24*Hoja2!$B$7</f>
        <v>4071</v>
      </c>
    </row>
    <row r="25" spans="1:5" x14ac:dyDescent="0.25">
      <c r="A25" s="6">
        <v>45101</v>
      </c>
      <c r="B25" s="6" t="s">
        <v>41</v>
      </c>
      <c r="C25" t="s">
        <v>35</v>
      </c>
      <c r="D25" s="7">
        <v>3.5400000000000001E-2</v>
      </c>
      <c r="E25" s="8">
        <f>+D25*Hoja2!$B$7</f>
        <v>4071</v>
      </c>
    </row>
    <row r="26" spans="1:5" x14ac:dyDescent="0.25">
      <c r="A26" s="6">
        <v>45102</v>
      </c>
      <c r="B26" s="6" t="s">
        <v>41</v>
      </c>
      <c r="C26" t="s">
        <v>29</v>
      </c>
      <c r="D26" s="7">
        <v>3.5400000000000001E-2</v>
      </c>
      <c r="E26" s="8">
        <f>+D26*Hoja2!$B$7</f>
        <v>4071</v>
      </c>
    </row>
    <row r="27" spans="1:5" x14ac:dyDescent="0.25">
      <c r="A27" s="6">
        <v>45103</v>
      </c>
      <c r="B27" s="6" t="s">
        <v>41</v>
      </c>
      <c r="C27" t="s">
        <v>30</v>
      </c>
      <c r="D27" s="7">
        <v>2.5699999999999997E-2</v>
      </c>
      <c r="E27" s="8">
        <f>+D27*Hoja2!$B$7</f>
        <v>2955.4999999999995</v>
      </c>
    </row>
    <row r="28" spans="1:5" x14ac:dyDescent="0.25">
      <c r="A28" s="6">
        <v>45104</v>
      </c>
      <c r="B28" s="6" t="s">
        <v>41</v>
      </c>
      <c r="C28" t="s">
        <v>31</v>
      </c>
      <c r="D28" s="7">
        <v>2.5699999999999997E-2</v>
      </c>
      <c r="E28" s="8">
        <f>+D28*Hoja2!$B$7</f>
        <v>2955.4999999999995</v>
      </c>
    </row>
    <row r="29" spans="1:5" x14ac:dyDescent="0.25">
      <c r="A29" s="6">
        <v>45105</v>
      </c>
      <c r="B29" s="6" t="s">
        <v>41</v>
      </c>
      <c r="C29" t="s">
        <v>32</v>
      </c>
      <c r="D29" s="7">
        <v>2.5699999999999997E-2</v>
      </c>
      <c r="E29" s="8">
        <f>+D29*Hoja2!$B$7</f>
        <v>2955.4999999999995</v>
      </c>
    </row>
    <row r="30" spans="1:5" x14ac:dyDescent="0.25">
      <c r="A30" s="6">
        <v>45106</v>
      </c>
      <c r="B30" s="6" t="s">
        <v>41</v>
      </c>
      <c r="C30" t="s">
        <v>33</v>
      </c>
      <c r="D30" s="7">
        <v>4.9799999999999997E-2</v>
      </c>
      <c r="E30" s="8">
        <f>+D30*Hoja2!$B$7</f>
        <v>5727</v>
      </c>
    </row>
    <row r="31" spans="1:5" x14ac:dyDescent="0.25">
      <c r="A31" s="6">
        <v>45107</v>
      </c>
      <c r="B31" s="6" t="s">
        <v>41</v>
      </c>
      <c r="C31" t="s">
        <v>34</v>
      </c>
      <c r="D31" s="7">
        <v>3.5400000000000001E-2</v>
      </c>
      <c r="E31" s="8">
        <f>+D31*Hoja2!$B$7</f>
        <v>4071</v>
      </c>
    </row>
    <row r="32" spans="1:5" x14ac:dyDescent="0.25">
      <c r="E32" s="53"/>
    </row>
    <row r="33" spans="5:5" x14ac:dyDescent="0.25">
      <c r="E33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42</v>
      </c>
      <c r="C2" t="s">
        <v>33</v>
      </c>
      <c r="D2" s="7">
        <v>4.5400000000000003E-2</v>
      </c>
      <c r="E2" s="8">
        <f>+D2*Hoja2!$B$8</f>
        <v>3677.4</v>
      </c>
    </row>
    <row r="3" spans="1:5" x14ac:dyDescent="0.25">
      <c r="A3" s="6">
        <v>45079</v>
      </c>
      <c r="B3" s="6" t="s">
        <v>42</v>
      </c>
      <c r="C3" t="s">
        <v>34</v>
      </c>
      <c r="D3" s="7">
        <v>3.5400000000000001E-2</v>
      </c>
      <c r="E3" s="8">
        <f>+D3*Hoja2!$B$8</f>
        <v>2867.4</v>
      </c>
    </row>
    <row r="4" spans="1:5" x14ac:dyDescent="0.25">
      <c r="A4" s="6">
        <v>45080</v>
      </c>
      <c r="B4" s="6" t="s">
        <v>42</v>
      </c>
      <c r="C4" t="s">
        <v>35</v>
      </c>
      <c r="D4" s="7">
        <v>3.5400000000000001E-2</v>
      </c>
      <c r="E4" s="8">
        <f>+D4*Hoja2!$B$8</f>
        <v>2867.4</v>
      </c>
    </row>
    <row r="5" spans="1:5" x14ac:dyDescent="0.25">
      <c r="A5" s="6">
        <v>45081</v>
      </c>
      <c r="B5" s="6" t="s">
        <v>42</v>
      </c>
      <c r="C5" t="s">
        <v>29</v>
      </c>
      <c r="D5" s="7">
        <v>3.5400000000000001E-2</v>
      </c>
      <c r="E5" s="8">
        <f>+D5*Hoja2!$B$8</f>
        <v>2867.4</v>
      </c>
    </row>
    <row r="6" spans="1:5" x14ac:dyDescent="0.25">
      <c r="A6" s="6">
        <v>45082</v>
      </c>
      <c r="B6" s="6" t="s">
        <v>42</v>
      </c>
      <c r="C6" t="s">
        <v>30</v>
      </c>
      <c r="D6" s="7">
        <v>2.5699999999999997E-2</v>
      </c>
      <c r="E6" s="8">
        <f>+D6*Hoja2!$B$8</f>
        <v>2081.6999999999998</v>
      </c>
    </row>
    <row r="7" spans="1:5" x14ac:dyDescent="0.25">
      <c r="A7" s="6">
        <v>45083</v>
      </c>
      <c r="B7" s="6" t="s">
        <v>42</v>
      </c>
      <c r="C7" t="s">
        <v>31</v>
      </c>
      <c r="D7" s="7">
        <v>2.5699999999999997E-2</v>
      </c>
      <c r="E7" s="8">
        <f>+D7*Hoja2!$B$8</f>
        <v>2081.6999999999998</v>
      </c>
    </row>
    <row r="8" spans="1:5" x14ac:dyDescent="0.25">
      <c r="A8" s="6">
        <v>45084</v>
      </c>
      <c r="B8" s="6" t="s">
        <v>42</v>
      </c>
      <c r="C8" t="s">
        <v>32</v>
      </c>
      <c r="D8" s="7">
        <v>2.5699999999999997E-2</v>
      </c>
      <c r="E8" s="8">
        <f>+D8*Hoja2!$B$8</f>
        <v>2081.6999999999998</v>
      </c>
    </row>
    <row r="9" spans="1:5" x14ac:dyDescent="0.25">
      <c r="A9" s="6">
        <v>45085</v>
      </c>
      <c r="B9" s="6" t="s">
        <v>42</v>
      </c>
      <c r="C9" t="s">
        <v>33</v>
      </c>
      <c r="D9" s="7">
        <v>4.5400000000000003E-2</v>
      </c>
      <c r="E9" s="8">
        <f>+D9*Hoja2!$B$8</f>
        <v>3677.4</v>
      </c>
    </row>
    <row r="10" spans="1:5" x14ac:dyDescent="0.25">
      <c r="A10" s="6">
        <v>45086</v>
      </c>
      <c r="B10" s="6" t="s">
        <v>42</v>
      </c>
      <c r="C10" t="s">
        <v>34</v>
      </c>
      <c r="D10" s="7">
        <v>3.5400000000000001E-2</v>
      </c>
      <c r="E10" s="8">
        <f>+D10*Hoja2!$B$8</f>
        <v>2867.4</v>
      </c>
    </row>
    <row r="11" spans="1:5" x14ac:dyDescent="0.25">
      <c r="A11" s="6">
        <v>45087</v>
      </c>
      <c r="B11" s="6" t="s">
        <v>42</v>
      </c>
      <c r="C11" t="s">
        <v>35</v>
      </c>
      <c r="D11" s="7">
        <v>3.5400000000000001E-2</v>
      </c>
      <c r="E11" s="8">
        <f>+D11*Hoja2!$B$8</f>
        <v>2867.4</v>
      </c>
    </row>
    <row r="12" spans="1:5" x14ac:dyDescent="0.25">
      <c r="A12" s="6">
        <v>45088</v>
      </c>
      <c r="B12" s="6" t="s">
        <v>42</v>
      </c>
      <c r="C12" t="s">
        <v>29</v>
      </c>
      <c r="D12" s="7">
        <v>3.5400000000000001E-2</v>
      </c>
      <c r="E12" s="8">
        <f>+D12*Hoja2!$B$8</f>
        <v>2867.4</v>
      </c>
    </row>
    <row r="13" spans="1:5" x14ac:dyDescent="0.25">
      <c r="A13" s="6">
        <v>45089</v>
      </c>
      <c r="B13" s="6" t="s">
        <v>42</v>
      </c>
      <c r="C13" t="s">
        <v>30</v>
      </c>
      <c r="D13" s="7">
        <v>2.5699999999999997E-2</v>
      </c>
      <c r="E13" s="8">
        <f>+D13*Hoja2!$B$8</f>
        <v>2081.6999999999998</v>
      </c>
    </row>
    <row r="14" spans="1:5" x14ac:dyDescent="0.25">
      <c r="A14" s="6">
        <v>45090</v>
      </c>
      <c r="B14" s="6" t="s">
        <v>42</v>
      </c>
      <c r="C14" t="s">
        <v>31</v>
      </c>
      <c r="D14" s="7">
        <v>2.5699999999999997E-2</v>
      </c>
      <c r="E14" s="8">
        <f>+D14*Hoja2!$B$8</f>
        <v>2081.6999999999998</v>
      </c>
    </row>
    <row r="15" spans="1:5" x14ac:dyDescent="0.25">
      <c r="A15" s="6">
        <v>45091</v>
      </c>
      <c r="B15" s="6" t="s">
        <v>42</v>
      </c>
      <c r="C15" t="s">
        <v>32</v>
      </c>
      <c r="D15" s="7">
        <v>2.5699999999999997E-2</v>
      </c>
      <c r="E15" s="8">
        <f>+D15*Hoja2!$B$8</f>
        <v>2081.6999999999998</v>
      </c>
    </row>
    <row r="16" spans="1:5" x14ac:dyDescent="0.25">
      <c r="A16" s="6">
        <v>45092</v>
      </c>
      <c r="B16" s="6" t="s">
        <v>42</v>
      </c>
      <c r="C16" t="s">
        <v>33</v>
      </c>
      <c r="D16" s="7">
        <v>4.5400000000000003E-2</v>
      </c>
      <c r="E16" s="8">
        <f>+D16*Hoja2!$B$8</f>
        <v>3677.4</v>
      </c>
    </row>
    <row r="17" spans="1:5" x14ac:dyDescent="0.25">
      <c r="A17" s="6">
        <v>45093</v>
      </c>
      <c r="B17" s="6" t="s">
        <v>42</v>
      </c>
      <c r="C17" t="s">
        <v>34</v>
      </c>
      <c r="D17" s="7">
        <v>3.5400000000000001E-2</v>
      </c>
      <c r="E17" s="8">
        <f>+D17*Hoja2!$B$8</f>
        <v>2867.4</v>
      </c>
    </row>
    <row r="18" spans="1:5" x14ac:dyDescent="0.25">
      <c r="A18" s="6">
        <v>45094</v>
      </c>
      <c r="B18" s="6" t="s">
        <v>42</v>
      </c>
      <c r="C18" t="s">
        <v>35</v>
      </c>
      <c r="D18" s="7">
        <v>3.5400000000000001E-2</v>
      </c>
      <c r="E18" s="8">
        <f>+D18*Hoja2!$B$8</f>
        <v>2867.4</v>
      </c>
    </row>
    <row r="19" spans="1:5" x14ac:dyDescent="0.25">
      <c r="A19" s="6">
        <v>45095</v>
      </c>
      <c r="B19" s="6" t="s">
        <v>42</v>
      </c>
      <c r="C19" t="s">
        <v>29</v>
      </c>
      <c r="D19" s="7">
        <v>3.5400000000000001E-2</v>
      </c>
      <c r="E19" s="8">
        <f>+D19*Hoja2!$B$8</f>
        <v>2867.4</v>
      </c>
    </row>
    <row r="20" spans="1:5" x14ac:dyDescent="0.25">
      <c r="A20" s="6">
        <v>45096</v>
      </c>
      <c r="B20" s="6" t="s">
        <v>42</v>
      </c>
      <c r="C20" t="s">
        <v>30</v>
      </c>
      <c r="D20" s="7">
        <v>2.5699999999999997E-2</v>
      </c>
      <c r="E20" s="8">
        <f>+D20*Hoja2!$B$8</f>
        <v>2081.6999999999998</v>
      </c>
    </row>
    <row r="21" spans="1:5" x14ac:dyDescent="0.25">
      <c r="A21" s="6">
        <v>45097</v>
      </c>
      <c r="B21" s="6" t="s">
        <v>42</v>
      </c>
      <c r="C21" t="s">
        <v>31</v>
      </c>
      <c r="D21" s="7">
        <v>2.5699999999999997E-2</v>
      </c>
      <c r="E21" s="8">
        <f>+D21*Hoja2!$B$8</f>
        <v>2081.6999999999998</v>
      </c>
    </row>
    <row r="22" spans="1:5" x14ac:dyDescent="0.25">
      <c r="A22" s="6">
        <v>45098</v>
      </c>
      <c r="B22" s="6" t="s">
        <v>42</v>
      </c>
      <c r="C22" t="s">
        <v>32</v>
      </c>
      <c r="D22" s="7">
        <v>2.5699999999999997E-2</v>
      </c>
      <c r="E22" s="8">
        <f>+D22*Hoja2!$B$8</f>
        <v>2081.6999999999998</v>
      </c>
    </row>
    <row r="23" spans="1:5" x14ac:dyDescent="0.25">
      <c r="A23" s="6">
        <v>45099</v>
      </c>
      <c r="B23" s="6" t="s">
        <v>42</v>
      </c>
      <c r="C23" t="s">
        <v>33</v>
      </c>
      <c r="D23" s="7">
        <v>4.5400000000000003E-2</v>
      </c>
      <c r="E23" s="8">
        <f>+D23*Hoja2!$B$8</f>
        <v>3677.4</v>
      </c>
    </row>
    <row r="24" spans="1:5" x14ac:dyDescent="0.25">
      <c r="A24" s="6">
        <v>45100</v>
      </c>
      <c r="B24" s="6" t="s">
        <v>42</v>
      </c>
      <c r="C24" t="s">
        <v>34</v>
      </c>
      <c r="D24" s="7">
        <v>3.5400000000000001E-2</v>
      </c>
      <c r="E24" s="8">
        <f>+D24*Hoja2!$B$8</f>
        <v>2867.4</v>
      </c>
    </row>
    <row r="25" spans="1:5" x14ac:dyDescent="0.25">
      <c r="A25" s="6">
        <v>45101</v>
      </c>
      <c r="B25" s="6" t="s">
        <v>42</v>
      </c>
      <c r="C25" t="s">
        <v>35</v>
      </c>
      <c r="D25" s="7">
        <v>3.5400000000000001E-2</v>
      </c>
      <c r="E25" s="8">
        <f>+D25*Hoja2!$B$8</f>
        <v>2867.4</v>
      </c>
    </row>
    <row r="26" spans="1:5" x14ac:dyDescent="0.25">
      <c r="A26" s="6">
        <v>45102</v>
      </c>
      <c r="B26" s="6" t="s">
        <v>42</v>
      </c>
      <c r="C26" t="s">
        <v>29</v>
      </c>
      <c r="D26" s="7">
        <v>3.5400000000000001E-2</v>
      </c>
      <c r="E26" s="8">
        <f>+D26*Hoja2!$B$8</f>
        <v>2867.4</v>
      </c>
    </row>
    <row r="27" spans="1:5" x14ac:dyDescent="0.25">
      <c r="A27" s="6">
        <v>45103</v>
      </c>
      <c r="B27" s="6" t="s">
        <v>42</v>
      </c>
      <c r="C27" t="s">
        <v>30</v>
      </c>
      <c r="D27" s="7">
        <v>2.5699999999999997E-2</v>
      </c>
      <c r="E27" s="8">
        <f>+D27*Hoja2!$B$8</f>
        <v>2081.6999999999998</v>
      </c>
    </row>
    <row r="28" spans="1:5" x14ac:dyDescent="0.25">
      <c r="A28" s="6">
        <v>45104</v>
      </c>
      <c r="B28" s="6" t="s">
        <v>42</v>
      </c>
      <c r="C28" t="s">
        <v>31</v>
      </c>
      <c r="D28" s="7">
        <v>2.5699999999999997E-2</v>
      </c>
      <c r="E28" s="8">
        <f>+D28*Hoja2!$B$8</f>
        <v>2081.6999999999998</v>
      </c>
    </row>
    <row r="29" spans="1:5" x14ac:dyDescent="0.25">
      <c r="A29" s="6">
        <v>45105</v>
      </c>
      <c r="B29" s="6" t="s">
        <v>42</v>
      </c>
      <c r="C29" t="s">
        <v>32</v>
      </c>
      <c r="D29" s="7">
        <v>2.5699999999999997E-2</v>
      </c>
      <c r="E29" s="8">
        <f>+D29*Hoja2!$B$8</f>
        <v>2081.6999999999998</v>
      </c>
    </row>
    <row r="30" spans="1:5" x14ac:dyDescent="0.25">
      <c r="A30" s="6">
        <v>45106</v>
      </c>
      <c r="B30" s="6" t="s">
        <v>42</v>
      </c>
      <c r="C30" t="s">
        <v>33</v>
      </c>
      <c r="D30" s="7">
        <v>4.9799999999999997E-2</v>
      </c>
      <c r="E30" s="8">
        <f>+D30*Hoja2!$B$8</f>
        <v>4033.7999999999997</v>
      </c>
    </row>
    <row r="31" spans="1:5" x14ac:dyDescent="0.25">
      <c r="A31" s="6">
        <v>45107</v>
      </c>
      <c r="B31" s="6" t="s">
        <v>42</v>
      </c>
      <c r="C31" t="s">
        <v>34</v>
      </c>
      <c r="D31" s="7">
        <v>3.5400000000000001E-2</v>
      </c>
      <c r="E31" s="8">
        <f>+D31*Hoja2!$B$8</f>
        <v>2867.4</v>
      </c>
    </row>
    <row r="32" spans="1:5" x14ac:dyDescent="0.25">
      <c r="E32" s="53"/>
    </row>
    <row r="33" spans="5:5" x14ac:dyDescent="0.25">
      <c r="E33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43</v>
      </c>
      <c r="C2" t="s">
        <v>33</v>
      </c>
      <c r="D2" s="7">
        <v>4.5400000000000003E-2</v>
      </c>
      <c r="E2" s="8">
        <f>+D2*Hoja2!$B$9</f>
        <v>3268.8</v>
      </c>
    </row>
    <row r="3" spans="1:5" x14ac:dyDescent="0.25">
      <c r="A3" s="6">
        <v>45079</v>
      </c>
      <c r="B3" s="6" t="s">
        <v>43</v>
      </c>
      <c r="C3" t="s">
        <v>34</v>
      </c>
      <c r="D3" s="7">
        <v>3.5400000000000001E-2</v>
      </c>
      <c r="E3" s="8">
        <f>+D3*Hoja2!$B$9</f>
        <v>2548.8000000000002</v>
      </c>
    </row>
    <row r="4" spans="1:5" x14ac:dyDescent="0.25">
      <c r="A4" s="6">
        <v>45080</v>
      </c>
      <c r="B4" s="6" t="s">
        <v>43</v>
      </c>
      <c r="C4" t="s">
        <v>35</v>
      </c>
      <c r="D4" s="7">
        <v>3.5400000000000001E-2</v>
      </c>
      <c r="E4" s="8">
        <f>+D4*Hoja2!$B$9</f>
        <v>2548.8000000000002</v>
      </c>
    </row>
    <row r="5" spans="1:5" x14ac:dyDescent="0.25">
      <c r="A5" s="6">
        <v>45081</v>
      </c>
      <c r="B5" s="6" t="s">
        <v>43</v>
      </c>
      <c r="C5" t="s">
        <v>29</v>
      </c>
      <c r="D5" s="7">
        <v>3.5400000000000001E-2</v>
      </c>
      <c r="E5" s="8">
        <f>+D5*Hoja2!$B$9</f>
        <v>2548.8000000000002</v>
      </c>
    </row>
    <row r="6" spans="1:5" x14ac:dyDescent="0.25">
      <c r="A6" s="6">
        <v>45082</v>
      </c>
      <c r="B6" s="6" t="s">
        <v>43</v>
      </c>
      <c r="C6" t="s">
        <v>30</v>
      </c>
      <c r="D6" s="7">
        <v>2.5699999999999997E-2</v>
      </c>
      <c r="E6" s="8">
        <f>+D6*Hoja2!$B$9</f>
        <v>1850.3999999999999</v>
      </c>
    </row>
    <row r="7" spans="1:5" x14ac:dyDescent="0.25">
      <c r="A7" s="6">
        <v>45083</v>
      </c>
      <c r="B7" s="6" t="s">
        <v>43</v>
      </c>
      <c r="C7" t="s">
        <v>31</v>
      </c>
      <c r="D7" s="7">
        <v>2.5699999999999997E-2</v>
      </c>
      <c r="E7" s="8">
        <f>+D7*Hoja2!$B$9</f>
        <v>1850.3999999999999</v>
      </c>
    </row>
    <row r="8" spans="1:5" x14ac:dyDescent="0.25">
      <c r="A8" s="6">
        <v>45084</v>
      </c>
      <c r="B8" s="6" t="s">
        <v>43</v>
      </c>
      <c r="C8" t="s">
        <v>32</v>
      </c>
      <c r="D8" s="7">
        <v>2.5699999999999997E-2</v>
      </c>
      <c r="E8" s="8">
        <f>+D8*Hoja2!$B$9</f>
        <v>1850.3999999999999</v>
      </c>
    </row>
    <row r="9" spans="1:5" x14ac:dyDescent="0.25">
      <c r="A9" s="6">
        <v>45085</v>
      </c>
      <c r="B9" s="6" t="s">
        <v>43</v>
      </c>
      <c r="C9" t="s">
        <v>33</v>
      </c>
      <c r="D9" s="7">
        <v>4.5400000000000003E-2</v>
      </c>
      <c r="E9" s="8">
        <f>+D9*Hoja2!$B$9</f>
        <v>3268.8</v>
      </c>
    </row>
    <row r="10" spans="1:5" x14ac:dyDescent="0.25">
      <c r="A10" s="6">
        <v>45086</v>
      </c>
      <c r="B10" s="6" t="s">
        <v>43</v>
      </c>
      <c r="C10" t="s">
        <v>34</v>
      </c>
      <c r="D10" s="7">
        <v>3.5400000000000001E-2</v>
      </c>
      <c r="E10" s="8">
        <f>+D10*Hoja2!$B$9</f>
        <v>2548.8000000000002</v>
      </c>
    </row>
    <row r="11" spans="1:5" x14ac:dyDescent="0.25">
      <c r="A11" s="6">
        <v>45087</v>
      </c>
      <c r="B11" s="6" t="s">
        <v>43</v>
      </c>
      <c r="C11" t="s">
        <v>35</v>
      </c>
      <c r="D11" s="7">
        <v>3.5400000000000001E-2</v>
      </c>
      <c r="E11" s="8">
        <f>+D11*Hoja2!$B$9</f>
        <v>2548.8000000000002</v>
      </c>
    </row>
    <row r="12" spans="1:5" x14ac:dyDescent="0.25">
      <c r="A12" s="6">
        <v>45088</v>
      </c>
      <c r="B12" s="6" t="s">
        <v>43</v>
      </c>
      <c r="C12" t="s">
        <v>29</v>
      </c>
      <c r="D12" s="7">
        <v>3.5400000000000001E-2</v>
      </c>
      <c r="E12" s="8">
        <f>+D12*Hoja2!$B$9</f>
        <v>2548.8000000000002</v>
      </c>
    </row>
    <row r="13" spans="1:5" x14ac:dyDescent="0.25">
      <c r="A13" s="6">
        <v>45089</v>
      </c>
      <c r="B13" s="6" t="s">
        <v>43</v>
      </c>
      <c r="C13" t="s">
        <v>30</v>
      </c>
      <c r="D13" s="7">
        <v>2.5699999999999997E-2</v>
      </c>
      <c r="E13" s="8">
        <f>+D13*Hoja2!$B$9</f>
        <v>1850.3999999999999</v>
      </c>
    </row>
    <row r="14" spans="1:5" x14ac:dyDescent="0.25">
      <c r="A14" s="6">
        <v>45090</v>
      </c>
      <c r="B14" s="6" t="s">
        <v>43</v>
      </c>
      <c r="C14" t="s">
        <v>31</v>
      </c>
      <c r="D14" s="7">
        <v>2.5699999999999997E-2</v>
      </c>
      <c r="E14" s="8">
        <f>+D14*Hoja2!$B$9</f>
        <v>1850.3999999999999</v>
      </c>
    </row>
    <row r="15" spans="1:5" x14ac:dyDescent="0.25">
      <c r="A15" s="6">
        <v>45091</v>
      </c>
      <c r="B15" s="6" t="s">
        <v>43</v>
      </c>
      <c r="C15" t="s">
        <v>32</v>
      </c>
      <c r="D15" s="7">
        <v>2.5699999999999997E-2</v>
      </c>
      <c r="E15" s="8">
        <f>+D15*Hoja2!$B$9</f>
        <v>1850.3999999999999</v>
      </c>
    </row>
    <row r="16" spans="1:5" x14ac:dyDescent="0.25">
      <c r="A16" s="6">
        <v>45092</v>
      </c>
      <c r="B16" s="6" t="s">
        <v>43</v>
      </c>
      <c r="C16" t="s">
        <v>33</v>
      </c>
      <c r="D16" s="7">
        <v>4.5400000000000003E-2</v>
      </c>
      <c r="E16" s="8">
        <f>+D16*Hoja2!$B$9</f>
        <v>3268.8</v>
      </c>
    </row>
    <row r="17" spans="1:5" x14ac:dyDescent="0.25">
      <c r="A17" s="6">
        <v>45093</v>
      </c>
      <c r="B17" s="6" t="s">
        <v>43</v>
      </c>
      <c r="C17" t="s">
        <v>34</v>
      </c>
      <c r="D17" s="7">
        <v>3.5400000000000001E-2</v>
      </c>
      <c r="E17" s="8">
        <f>+D17*Hoja2!$B$9</f>
        <v>2548.8000000000002</v>
      </c>
    </row>
    <row r="18" spans="1:5" x14ac:dyDescent="0.25">
      <c r="A18" s="6">
        <v>45094</v>
      </c>
      <c r="B18" s="6" t="s">
        <v>43</v>
      </c>
      <c r="C18" t="s">
        <v>35</v>
      </c>
      <c r="D18" s="7">
        <v>3.5400000000000001E-2</v>
      </c>
      <c r="E18" s="8">
        <f>+D18*Hoja2!$B$9</f>
        <v>2548.8000000000002</v>
      </c>
    </row>
    <row r="19" spans="1:5" x14ac:dyDescent="0.25">
      <c r="A19" s="6">
        <v>45095</v>
      </c>
      <c r="B19" s="6" t="s">
        <v>43</v>
      </c>
      <c r="C19" t="s">
        <v>29</v>
      </c>
      <c r="D19" s="7">
        <v>3.5400000000000001E-2</v>
      </c>
      <c r="E19" s="8">
        <f>+D19*Hoja2!$B$9</f>
        <v>2548.8000000000002</v>
      </c>
    </row>
    <row r="20" spans="1:5" x14ac:dyDescent="0.25">
      <c r="A20" s="6">
        <v>45096</v>
      </c>
      <c r="B20" s="6" t="s">
        <v>43</v>
      </c>
      <c r="C20" t="s">
        <v>30</v>
      </c>
      <c r="D20" s="7">
        <v>2.5699999999999997E-2</v>
      </c>
      <c r="E20" s="8">
        <f>+D20*Hoja2!$B$9</f>
        <v>1850.3999999999999</v>
      </c>
    </row>
    <row r="21" spans="1:5" x14ac:dyDescent="0.25">
      <c r="A21" s="6">
        <v>45097</v>
      </c>
      <c r="B21" s="6" t="s">
        <v>43</v>
      </c>
      <c r="C21" t="s">
        <v>31</v>
      </c>
      <c r="D21" s="7">
        <v>2.5699999999999997E-2</v>
      </c>
      <c r="E21" s="8">
        <f>+D21*Hoja2!$B$9</f>
        <v>1850.3999999999999</v>
      </c>
    </row>
    <row r="22" spans="1:5" x14ac:dyDescent="0.25">
      <c r="A22" s="6">
        <v>45098</v>
      </c>
      <c r="B22" s="6" t="s">
        <v>43</v>
      </c>
      <c r="C22" t="s">
        <v>32</v>
      </c>
      <c r="D22" s="7">
        <v>2.5699999999999997E-2</v>
      </c>
      <c r="E22" s="8">
        <f>+D22*Hoja2!$B$9</f>
        <v>1850.3999999999999</v>
      </c>
    </row>
    <row r="23" spans="1:5" x14ac:dyDescent="0.25">
      <c r="A23" s="6">
        <v>45099</v>
      </c>
      <c r="B23" s="6" t="s">
        <v>43</v>
      </c>
      <c r="C23" t="s">
        <v>33</v>
      </c>
      <c r="D23" s="7">
        <v>4.5400000000000003E-2</v>
      </c>
      <c r="E23" s="8">
        <f>+D23*Hoja2!$B$9</f>
        <v>3268.8</v>
      </c>
    </row>
    <row r="24" spans="1:5" x14ac:dyDescent="0.25">
      <c r="A24" s="6">
        <v>45100</v>
      </c>
      <c r="B24" s="6" t="s">
        <v>43</v>
      </c>
      <c r="C24" t="s">
        <v>34</v>
      </c>
      <c r="D24" s="7">
        <v>3.5400000000000001E-2</v>
      </c>
      <c r="E24" s="8">
        <f>+D24*Hoja2!$B$9</f>
        <v>2548.8000000000002</v>
      </c>
    </row>
    <row r="25" spans="1:5" x14ac:dyDescent="0.25">
      <c r="A25" s="6">
        <v>45101</v>
      </c>
      <c r="B25" s="6" t="s">
        <v>43</v>
      </c>
      <c r="C25" t="s">
        <v>35</v>
      </c>
      <c r="D25" s="7">
        <v>3.5400000000000001E-2</v>
      </c>
      <c r="E25" s="8">
        <f>+D25*Hoja2!$B$9</f>
        <v>2548.8000000000002</v>
      </c>
    </row>
    <row r="26" spans="1:5" x14ac:dyDescent="0.25">
      <c r="A26" s="6">
        <v>45102</v>
      </c>
      <c r="B26" s="6" t="s">
        <v>43</v>
      </c>
      <c r="C26" t="s">
        <v>29</v>
      </c>
      <c r="D26" s="7">
        <v>3.5400000000000001E-2</v>
      </c>
      <c r="E26" s="8">
        <f>+D26*Hoja2!$B$9</f>
        <v>2548.8000000000002</v>
      </c>
    </row>
    <row r="27" spans="1:5" x14ac:dyDescent="0.25">
      <c r="A27" s="6">
        <v>45103</v>
      </c>
      <c r="B27" s="6" t="s">
        <v>43</v>
      </c>
      <c r="C27" t="s">
        <v>30</v>
      </c>
      <c r="D27" s="7">
        <v>2.5699999999999997E-2</v>
      </c>
      <c r="E27" s="8">
        <f>+D27*Hoja2!$B$9</f>
        <v>1850.3999999999999</v>
      </c>
    </row>
    <row r="28" spans="1:5" x14ac:dyDescent="0.25">
      <c r="A28" s="6">
        <v>45104</v>
      </c>
      <c r="B28" s="6" t="s">
        <v>43</v>
      </c>
      <c r="C28" t="s">
        <v>31</v>
      </c>
      <c r="D28" s="7">
        <v>2.5699999999999997E-2</v>
      </c>
      <c r="E28" s="8">
        <f>+D28*Hoja2!$B$9</f>
        <v>1850.3999999999999</v>
      </c>
    </row>
    <row r="29" spans="1:5" x14ac:dyDescent="0.25">
      <c r="A29" s="6">
        <v>45105</v>
      </c>
      <c r="B29" s="6" t="s">
        <v>43</v>
      </c>
      <c r="C29" t="s">
        <v>32</v>
      </c>
      <c r="D29" s="7">
        <v>2.5699999999999997E-2</v>
      </c>
      <c r="E29" s="8">
        <f>+D29*Hoja2!$B$9</f>
        <v>1850.3999999999999</v>
      </c>
    </row>
    <row r="30" spans="1:5" x14ac:dyDescent="0.25">
      <c r="A30" s="6">
        <v>45106</v>
      </c>
      <c r="B30" s="6" t="s">
        <v>43</v>
      </c>
      <c r="C30" t="s">
        <v>33</v>
      </c>
      <c r="D30" s="7">
        <v>4.9799999999999997E-2</v>
      </c>
      <c r="E30" s="8">
        <f>+D30*Hoja2!$B$9</f>
        <v>3585.6</v>
      </c>
    </row>
    <row r="31" spans="1:5" x14ac:dyDescent="0.25">
      <c r="A31" s="6">
        <v>45107</v>
      </c>
      <c r="B31" s="6" t="s">
        <v>43</v>
      </c>
      <c r="C31" t="s">
        <v>34</v>
      </c>
      <c r="D31" s="7">
        <v>3.5400000000000001E-2</v>
      </c>
      <c r="E31" s="8">
        <f>+D31*Hoja2!$B$9</f>
        <v>2548.8000000000002</v>
      </c>
    </row>
    <row r="32" spans="1:5" x14ac:dyDescent="0.25">
      <c r="E32" s="53"/>
    </row>
    <row r="33" spans="5:5" x14ac:dyDescent="0.25">
      <c r="E33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D31" sqref="D1:D1048576"/>
    </sheetView>
  </sheetViews>
  <sheetFormatPr baseColWidth="10" defaultRowHeight="15" x14ac:dyDescent="0.25"/>
  <cols>
    <col min="5" max="5" width="15.7109375" customWidth="1"/>
  </cols>
  <sheetData>
    <row r="1" spans="1:5" x14ac:dyDescent="0.25">
      <c r="A1" t="s">
        <v>15</v>
      </c>
      <c r="B1" t="s">
        <v>36</v>
      </c>
      <c r="C1" t="s">
        <v>16</v>
      </c>
      <c r="D1" t="s">
        <v>17</v>
      </c>
      <c r="E1" t="s">
        <v>19</v>
      </c>
    </row>
    <row r="2" spans="1:5" x14ac:dyDescent="0.25">
      <c r="A2" s="6">
        <v>45078</v>
      </c>
      <c r="B2" s="6" t="s">
        <v>44</v>
      </c>
      <c r="C2" t="s">
        <v>33</v>
      </c>
      <c r="D2" s="7">
        <v>4.5400000000000003E-2</v>
      </c>
      <c r="E2" s="8">
        <f>+D2*Hoja2!$B$10</f>
        <v>4267.6000000000004</v>
      </c>
    </row>
    <row r="3" spans="1:5" x14ac:dyDescent="0.25">
      <c r="A3" s="6">
        <v>45079</v>
      </c>
      <c r="B3" s="6" t="s">
        <v>44</v>
      </c>
      <c r="C3" t="s">
        <v>34</v>
      </c>
      <c r="D3" s="7">
        <v>3.5400000000000001E-2</v>
      </c>
      <c r="E3" s="8">
        <f>+D3*Hoja2!$B$10</f>
        <v>3327.6</v>
      </c>
    </row>
    <row r="4" spans="1:5" x14ac:dyDescent="0.25">
      <c r="A4" s="6">
        <v>45080</v>
      </c>
      <c r="B4" s="6" t="s">
        <v>44</v>
      </c>
      <c r="C4" t="s">
        <v>35</v>
      </c>
      <c r="D4" s="7">
        <v>3.5400000000000001E-2</v>
      </c>
      <c r="E4" s="8">
        <f>+D4*Hoja2!$B$10</f>
        <v>3327.6</v>
      </c>
    </row>
    <row r="5" spans="1:5" x14ac:dyDescent="0.25">
      <c r="A5" s="6">
        <v>45081</v>
      </c>
      <c r="B5" s="6" t="s">
        <v>44</v>
      </c>
      <c r="C5" t="s">
        <v>29</v>
      </c>
      <c r="D5" s="7">
        <v>3.5400000000000001E-2</v>
      </c>
      <c r="E5" s="8">
        <f>+D5*Hoja2!$B$10</f>
        <v>3327.6</v>
      </c>
    </row>
    <row r="6" spans="1:5" x14ac:dyDescent="0.25">
      <c r="A6" s="6">
        <v>45082</v>
      </c>
      <c r="B6" s="6" t="s">
        <v>44</v>
      </c>
      <c r="C6" t="s">
        <v>30</v>
      </c>
      <c r="D6" s="7">
        <v>2.5699999999999997E-2</v>
      </c>
      <c r="E6" s="8">
        <f>+D6*Hoja2!$B$10</f>
        <v>2415.7999999999997</v>
      </c>
    </row>
    <row r="7" spans="1:5" x14ac:dyDescent="0.25">
      <c r="A7" s="6">
        <v>45083</v>
      </c>
      <c r="B7" s="6" t="s">
        <v>44</v>
      </c>
      <c r="C7" t="s">
        <v>31</v>
      </c>
      <c r="D7" s="7">
        <v>2.5699999999999997E-2</v>
      </c>
      <c r="E7" s="8">
        <f>+D7*Hoja2!$B$10</f>
        <v>2415.7999999999997</v>
      </c>
    </row>
    <row r="8" spans="1:5" x14ac:dyDescent="0.25">
      <c r="A8" s="6">
        <v>45084</v>
      </c>
      <c r="B8" s="6" t="s">
        <v>44</v>
      </c>
      <c r="C8" t="s">
        <v>32</v>
      </c>
      <c r="D8" s="7">
        <v>2.5699999999999997E-2</v>
      </c>
      <c r="E8" s="8">
        <f>+D8*Hoja2!$B$10</f>
        <v>2415.7999999999997</v>
      </c>
    </row>
    <row r="9" spans="1:5" x14ac:dyDescent="0.25">
      <c r="A9" s="6">
        <v>45085</v>
      </c>
      <c r="B9" s="6" t="s">
        <v>44</v>
      </c>
      <c r="C9" t="s">
        <v>33</v>
      </c>
      <c r="D9" s="7">
        <v>4.5400000000000003E-2</v>
      </c>
      <c r="E9" s="8">
        <f>+D9*Hoja2!$B$10</f>
        <v>4267.6000000000004</v>
      </c>
    </row>
    <row r="10" spans="1:5" x14ac:dyDescent="0.25">
      <c r="A10" s="6">
        <v>45086</v>
      </c>
      <c r="B10" s="6" t="s">
        <v>44</v>
      </c>
      <c r="C10" t="s">
        <v>34</v>
      </c>
      <c r="D10" s="7">
        <v>3.5400000000000001E-2</v>
      </c>
      <c r="E10" s="8">
        <f>+D10*Hoja2!$B$10</f>
        <v>3327.6</v>
      </c>
    </row>
    <row r="11" spans="1:5" x14ac:dyDescent="0.25">
      <c r="A11" s="6">
        <v>45087</v>
      </c>
      <c r="B11" s="6" t="s">
        <v>44</v>
      </c>
      <c r="C11" t="s">
        <v>35</v>
      </c>
      <c r="D11" s="7">
        <v>3.5400000000000001E-2</v>
      </c>
      <c r="E11" s="8">
        <f>+D11*Hoja2!$B$10</f>
        <v>3327.6</v>
      </c>
    </row>
    <row r="12" spans="1:5" x14ac:dyDescent="0.25">
      <c r="A12" s="6">
        <v>45088</v>
      </c>
      <c r="B12" s="6" t="s">
        <v>44</v>
      </c>
      <c r="C12" t="s">
        <v>29</v>
      </c>
      <c r="D12" s="7">
        <v>3.5400000000000001E-2</v>
      </c>
      <c r="E12" s="8">
        <f>+D12*Hoja2!$B$10</f>
        <v>3327.6</v>
      </c>
    </row>
    <row r="13" spans="1:5" x14ac:dyDescent="0.25">
      <c r="A13" s="6">
        <v>45089</v>
      </c>
      <c r="B13" s="6" t="s">
        <v>44</v>
      </c>
      <c r="C13" t="s">
        <v>30</v>
      </c>
      <c r="D13" s="7">
        <v>2.5699999999999997E-2</v>
      </c>
      <c r="E13" s="8">
        <f>+D13*Hoja2!$B$10</f>
        <v>2415.7999999999997</v>
      </c>
    </row>
    <row r="14" spans="1:5" x14ac:dyDescent="0.25">
      <c r="A14" s="6">
        <v>45090</v>
      </c>
      <c r="B14" s="6" t="s">
        <v>44</v>
      </c>
      <c r="C14" t="s">
        <v>31</v>
      </c>
      <c r="D14" s="7">
        <v>2.5699999999999997E-2</v>
      </c>
      <c r="E14" s="8">
        <f>+D14*Hoja2!$B$10</f>
        <v>2415.7999999999997</v>
      </c>
    </row>
    <row r="15" spans="1:5" x14ac:dyDescent="0.25">
      <c r="A15" s="6">
        <v>45091</v>
      </c>
      <c r="B15" s="6" t="s">
        <v>44</v>
      </c>
      <c r="C15" t="s">
        <v>32</v>
      </c>
      <c r="D15" s="7">
        <v>2.5699999999999997E-2</v>
      </c>
      <c r="E15" s="8">
        <f>+D15*Hoja2!$B$10</f>
        <v>2415.7999999999997</v>
      </c>
    </row>
    <row r="16" spans="1:5" x14ac:dyDescent="0.25">
      <c r="A16" s="6">
        <v>45092</v>
      </c>
      <c r="B16" s="6" t="s">
        <v>44</v>
      </c>
      <c r="C16" t="s">
        <v>33</v>
      </c>
      <c r="D16" s="7">
        <v>4.5400000000000003E-2</v>
      </c>
      <c r="E16" s="8">
        <f>+D16*Hoja2!$B$10</f>
        <v>4267.6000000000004</v>
      </c>
    </row>
    <row r="17" spans="1:5" x14ac:dyDescent="0.25">
      <c r="A17" s="6">
        <v>45093</v>
      </c>
      <c r="B17" s="6" t="s">
        <v>44</v>
      </c>
      <c r="C17" t="s">
        <v>34</v>
      </c>
      <c r="D17" s="7">
        <v>3.5400000000000001E-2</v>
      </c>
      <c r="E17" s="8">
        <f>+D17*Hoja2!$B$10</f>
        <v>3327.6</v>
      </c>
    </row>
    <row r="18" spans="1:5" x14ac:dyDescent="0.25">
      <c r="A18" s="6">
        <v>45094</v>
      </c>
      <c r="B18" s="6" t="s">
        <v>44</v>
      </c>
      <c r="C18" t="s">
        <v>35</v>
      </c>
      <c r="D18" s="7">
        <v>3.5400000000000001E-2</v>
      </c>
      <c r="E18" s="8">
        <f>+D18*Hoja2!$B$10</f>
        <v>3327.6</v>
      </c>
    </row>
    <row r="19" spans="1:5" x14ac:dyDescent="0.25">
      <c r="A19" s="6">
        <v>45095</v>
      </c>
      <c r="B19" s="6" t="s">
        <v>44</v>
      </c>
      <c r="C19" t="s">
        <v>29</v>
      </c>
      <c r="D19" s="7">
        <v>3.5400000000000001E-2</v>
      </c>
      <c r="E19" s="8">
        <f>+D19*Hoja2!$B$10</f>
        <v>3327.6</v>
      </c>
    </row>
    <row r="20" spans="1:5" x14ac:dyDescent="0.25">
      <c r="A20" s="6">
        <v>45096</v>
      </c>
      <c r="B20" s="6" t="s">
        <v>44</v>
      </c>
      <c r="C20" t="s">
        <v>30</v>
      </c>
      <c r="D20" s="7">
        <v>2.5699999999999997E-2</v>
      </c>
      <c r="E20" s="8">
        <f>+D20*Hoja2!$B$10</f>
        <v>2415.7999999999997</v>
      </c>
    </row>
    <row r="21" spans="1:5" x14ac:dyDescent="0.25">
      <c r="A21" s="6">
        <v>45097</v>
      </c>
      <c r="B21" s="6" t="s">
        <v>44</v>
      </c>
      <c r="C21" t="s">
        <v>31</v>
      </c>
      <c r="D21" s="7">
        <v>2.5699999999999997E-2</v>
      </c>
      <c r="E21" s="8">
        <f>+D21*Hoja2!$B$10</f>
        <v>2415.7999999999997</v>
      </c>
    </row>
    <row r="22" spans="1:5" x14ac:dyDescent="0.25">
      <c r="A22" s="6">
        <v>45098</v>
      </c>
      <c r="B22" s="6" t="s">
        <v>44</v>
      </c>
      <c r="C22" t="s">
        <v>32</v>
      </c>
      <c r="D22" s="7">
        <v>2.5699999999999997E-2</v>
      </c>
      <c r="E22" s="8">
        <f>+D22*Hoja2!$B$10</f>
        <v>2415.7999999999997</v>
      </c>
    </row>
    <row r="23" spans="1:5" x14ac:dyDescent="0.25">
      <c r="A23" s="6">
        <v>45099</v>
      </c>
      <c r="B23" s="6" t="s">
        <v>44</v>
      </c>
      <c r="C23" t="s">
        <v>33</v>
      </c>
      <c r="D23" s="7">
        <v>4.5400000000000003E-2</v>
      </c>
      <c r="E23" s="8">
        <f>+D23*Hoja2!$B$10</f>
        <v>4267.6000000000004</v>
      </c>
    </row>
    <row r="24" spans="1:5" x14ac:dyDescent="0.25">
      <c r="A24" s="6">
        <v>45100</v>
      </c>
      <c r="B24" s="6" t="s">
        <v>44</v>
      </c>
      <c r="C24" t="s">
        <v>34</v>
      </c>
      <c r="D24" s="7">
        <v>3.5400000000000001E-2</v>
      </c>
      <c r="E24" s="8">
        <f>+D24*Hoja2!$B$10</f>
        <v>3327.6</v>
      </c>
    </row>
    <row r="25" spans="1:5" x14ac:dyDescent="0.25">
      <c r="A25" s="6">
        <v>45101</v>
      </c>
      <c r="B25" s="6" t="s">
        <v>44</v>
      </c>
      <c r="C25" t="s">
        <v>35</v>
      </c>
      <c r="D25" s="7">
        <v>3.5400000000000001E-2</v>
      </c>
      <c r="E25" s="8">
        <f>+D25*Hoja2!$B$10</f>
        <v>3327.6</v>
      </c>
    </row>
    <row r="26" spans="1:5" x14ac:dyDescent="0.25">
      <c r="A26" s="6">
        <v>45102</v>
      </c>
      <c r="B26" s="6" t="s">
        <v>44</v>
      </c>
      <c r="C26" t="s">
        <v>29</v>
      </c>
      <c r="D26" s="7">
        <v>3.5400000000000001E-2</v>
      </c>
      <c r="E26" s="8">
        <f>+D26*Hoja2!$B$10</f>
        <v>3327.6</v>
      </c>
    </row>
    <row r="27" spans="1:5" x14ac:dyDescent="0.25">
      <c r="A27" s="6">
        <v>45103</v>
      </c>
      <c r="B27" s="6" t="s">
        <v>44</v>
      </c>
      <c r="C27" t="s">
        <v>30</v>
      </c>
      <c r="D27" s="7">
        <v>2.5699999999999997E-2</v>
      </c>
      <c r="E27" s="8">
        <f>+D27*Hoja2!$B$10</f>
        <v>2415.7999999999997</v>
      </c>
    </row>
    <row r="28" spans="1:5" x14ac:dyDescent="0.25">
      <c r="A28" s="6">
        <v>45104</v>
      </c>
      <c r="B28" s="6" t="s">
        <v>44</v>
      </c>
      <c r="C28" t="s">
        <v>31</v>
      </c>
      <c r="D28" s="7">
        <v>2.5699999999999997E-2</v>
      </c>
      <c r="E28" s="8">
        <f>+D28*Hoja2!$B$10</f>
        <v>2415.7999999999997</v>
      </c>
    </row>
    <row r="29" spans="1:5" x14ac:dyDescent="0.25">
      <c r="A29" s="6">
        <v>45105</v>
      </c>
      <c r="B29" s="6" t="s">
        <v>44</v>
      </c>
      <c r="C29" t="s">
        <v>32</v>
      </c>
      <c r="D29" s="7">
        <v>2.5699999999999997E-2</v>
      </c>
      <c r="E29" s="8">
        <f>+D29*Hoja2!$B$10</f>
        <v>2415.7999999999997</v>
      </c>
    </row>
    <row r="30" spans="1:5" x14ac:dyDescent="0.25">
      <c r="A30" s="6">
        <v>45106</v>
      </c>
      <c r="B30" s="6" t="s">
        <v>44</v>
      </c>
      <c r="C30" t="s">
        <v>33</v>
      </c>
      <c r="D30" s="7">
        <v>4.9799999999999997E-2</v>
      </c>
      <c r="E30" s="8">
        <f>+D30*Hoja2!$B$10</f>
        <v>4681.2</v>
      </c>
    </row>
    <row r="31" spans="1:5" x14ac:dyDescent="0.25">
      <c r="A31" s="6">
        <v>45107</v>
      </c>
      <c r="B31" s="6" t="s">
        <v>44</v>
      </c>
      <c r="C31" t="s">
        <v>34</v>
      </c>
      <c r="D31" s="7">
        <v>3.5400000000000001E-2</v>
      </c>
      <c r="E31" s="8">
        <f>+D31*Hoja2!$B$10</f>
        <v>3327.6</v>
      </c>
    </row>
    <row r="32" spans="1:5" x14ac:dyDescent="0.25">
      <c r="E32" s="53"/>
    </row>
    <row r="33" spans="5:5" x14ac:dyDescent="0.25">
      <c r="E33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Hoja2</vt:lpstr>
      <vt:lpstr>Hoja1</vt:lpstr>
      <vt:lpstr>Adolfo Calle</vt:lpstr>
      <vt:lpstr>Urquiza</vt:lpstr>
      <vt:lpstr>Villa Nueva</vt:lpstr>
      <vt:lpstr>Las Heras</vt:lpstr>
      <vt:lpstr>Mitre</vt:lpstr>
      <vt:lpstr>Sarmiento</vt:lpstr>
      <vt:lpstr>Mercado 1</vt:lpstr>
      <vt:lpstr>Mercado 2</vt:lpstr>
      <vt:lpstr>Perdriel 1</vt:lpstr>
      <vt:lpstr>Perdriel 2</vt:lpstr>
      <vt:lpstr>San José</vt:lpstr>
      <vt:lpstr>Lamadrid</vt:lpstr>
      <vt:lpstr>Puente Olive</vt:lpstr>
      <vt:lpstr>Azcuenaga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Villar</dc:creator>
  <cp:lastModifiedBy>Matias Magistretti</cp:lastModifiedBy>
  <dcterms:created xsi:type="dcterms:W3CDTF">2022-11-10T15:53:06Z</dcterms:created>
  <dcterms:modified xsi:type="dcterms:W3CDTF">2023-06-02T12:09:24Z</dcterms:modified>
</cp:coreProperties>
</file>