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riffe\Desktop\JOAQUIN\PRESUPUESTOS\2023-07\"/>
    </mc:Choice>
  </mc:AlternateContent>
  <xr:revisionPtr revIDLastSave="0" documentId="13_ncr:1_{C2D03000-29E5-4F34-8E6B-F78A8103829A}" xr6:coauthVersionLast="47" xr6:coauthVersionMax="47" xr10:uidLastSave="{00000000-0000-0000-0000-000000000000}"/>
  <bookViews>
    <workbookView xWindow="-120" yWindow="-120" windowWidth="20730" windowHeight="11160" tabRatio="758" firstSheet="6" activeTab="15" xr2:uid="{00000000-000D-0000-FFFF-FFFF00000000}"/>
  </bookViews>
  <sheets>
    <sheet name="Hoja2" sheetId="1" r:id="rId1"/>
    <sheet name="Hoja1" sheetId="16" r:id="rId2"/>
    <sheet name="Urquiza" sheetId="3" r:id="rId3"/>
    <sheet name="Adolfo Calle" sheetId="2" r:id="rId4"/>
    <sheet name="Villa Nueva" sheetId="4" r:id="rId5"/>
    <sheet name="Las Heras" sheetId="5" r:id="rId6"/>
    <sheet name="Mitre" sheetId="6" r:id="rId7"/>
    <sheet name="Sarmiento" sheetId="7" r:id="rId8"/>
    <sheet name="XPRESS" sheetId="8" r:id="rId9"/>
    <sheet name="Mercado 2" sheetId="9" r:id="rId10"/>
    <sheet name="Perdriel 1" sheetId="10" r:id="rId11"/>
    <sheet name="Perdriel 2" sheetId="11" r:id="rId12"/>
    <sheet name="San José" sheetId="12" r:id="rId13"/>
    <sheet name="Lamadrid" sheetId="13" r:id="rId14"/>
    <sheet name="Puente Olive" sheetId="14" r:id="rId15"/>
    <sheet name="Azcuenaga" sheetId="15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5" l="1"/>
  <c r="D32" i="15"/>
  <c r="A32" i="15"/>
  <c r="C32" i="15" s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A3" i="15"/>
  <c r="A4" i="15"/>
  <c r="A5" i="15"/>
  <c r="A6" i="15"/>
  <c r="A7" i="15"/>
  <c r="A8" i="15"/>
  <c r="A9" i="15"/>
  <c r="A10" i="15"/>
  <c r="C10" i="15" s="1"/>
  <c r="A11" i="15"/>
  <c r="A12" i="15"/>
  <c r="A13" i="15"/>
  <c r="A14" i="15"/>
  <c r="A15" i="15"/>
  <c r="A16" i="15"/>
  <c r="A17" i="15"/>
  <c r="A18" i="15"/>
  <c r="C18" i="15" s="1"/>
  <c r="A19" i="15"/>
  <c r="A20" i="15"/>
  <c r="A21" i="15"/>
  <c r="A22" i="15"/>
  <c r="A23" i="15"/>
  <c r="A24" i="15"/>
  <c r="A25" i="15"/>
  <c r="A26" i="15"/>
  <c r="C26" i="15" s="1"/>
  <c r="A27" i="15"/>
  <c r="A28" i="15"/>
  <c r="A29" i="15"/>
  <c r="A30" i="15"/>
  <c r="A31" i="15"/>
  <c r="D2" i="15"/>
  <c r="A2" i="15"/>
  <c r="C2" i="15" s="1"/>
  <c r="D32" i="14"/>
  <c r="E32" i="14" s="1"/>
  <c r="C32" i="14"/>
  <c r="A32" i="14"/>
  <c r="A3" i="14"/>
  <c r="A4" i="14"/>
  <c r="C4" i="14" s="1"/>
  <c r="A5" i="14"/>
  <c r="C5" i="14" s="1"/>
  <c r="A6" i="14"/>
  <c r="C6" i="14" s="1"/>
  <c r="A7" i="14"/>
  <c r="A8" i="14"/>
  <c r="A9" i="14"/>
  <c r="A10" i="14"/>
  <c r="A11" i="14"/>
  <c r="A12" i="14"/>
  <c r="C12" i="14" s="1"/>
  <c r="A13" i="14"/>
  <c r="C13" i="14" s="1"/>
  <c r="A14" i="14"/>
  <c r="C14" i="14" s="1"/>
  <c r="A15" i="14"/>
  <c r="A16" i="14"/>
  <c r="A17" i="14"/>
  <c r="A18" i="14"/>
  <c r="A19" i="14"/>
  <c r="A20" i="14"/>
  <c r="C20" i="14" s="1"/>
  <c r="A21" i="14"/>
  <c r="C21" i="14" s="1"/>
  <c r="A22" i="14"/>
  <c r="C22" i="14" s="1"/>
  <c r="A23" i="14"/>
  <c r="A24" i="14"/>
  <c r="A25" i="14"/>
  <c r="A26" i="14"/>
  <c r="A27" i="14"/>
  <c r="A28" i="14"/>
  <c r="C28" i="14" s="1"/>
  <c r="A29" i="14"/>
  <c r="C29" i="14" s="1"/>
  <c r="A30" i="14"/>
  <c r="C30" i="14" s="1"/>
  <c r="A31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2" i="14"/>
  <c r="A2" i="14"/>
  <c r="D32" i="13"/>
  <c r="E32" i="13" s="1"/>
  <c r="A32" i="13"/>
  <c r="C32" i="13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A3" i="13"/>
  <c r="C3" i="13" s="1"/>
  <c r="A4" i="13"/>
  <c r="A5" i="13"/>
  <c r="C5" i="13" s="1"/>
  <c r="A6" i="13"/>
  <c r="A7" i="13"/>
  <c r="A8" i="13"/>
  <c r="C8" i="13" s="1"/>
  <c r="A9" i="13"/>
  <c r="A10" i="13"/>
  <c r="C10" i="13" s="1"/>
  <c r="A11" i="13"/>
  <c r="C11" i="13" s="1"/>
  <c r="A12" i="13"/>
  <c r="A13" i="13"/>
  <c r="C13" i="13" s="1"/>
  <c r="A14" i="13"/>
  <c r="A15" i="13"/>
  <c r="A16" i="13"/>
  <c r="C16" i="13" s="1"/>
  <c r="A17" i="13"/>
  <c r="A18" i="13"/>
  <c r="C18" i="13" s="1"/>
  <c r="A19" i="13"/>
  <c r="C19" i="13" s="1"/>
  <c r="A20" i="13"/>
  <c r="A21" i="13"/>
  <c r="C21" i="13" s="1"/>
  <c r="A22" i="13"/>
  <c r="A23" i="13"/>
  <c r="A24" i="13"/>
  <c r="C24" i="13" s="1"/>
  <c r="A25" i="13"/>
  <c r="A26" i="13"/>
  <c r="C26" i="13" s="1"/>
  <c r="A27" i="13"/>
  <c r="C27" i="13" s="1"/>
  <c r="A28" i="13"/>
  <c r="A29" i="13"/>
  <c r="C29" i="13" s="1"/>
  <c r="A30" i="13"/>
  <c r="A31" i="13"/>
  <c r="D2" i="13"/>
  <c r="A2" i="13"/>
  <c r="C2" i="13" s="1"/>
  <c r="D32" i="12"/>
  <c r="E32" i="12" s="1"/>
  <c r="A32" i="12"/>
  <c r="C32" i="12" s="1"/>
  <c r="A3" i="12"/>
  <c r="A4" i="12"/>
  <c r="C4" i="12" s="1"/>
  <c r="A5" i="12"/>
  <c r="C5" i="12" s="1"/>
  <c r="A6" i="12"/>
  <c r="A7" i="12"/>
  <c r="A8" i="12"/>
  <c r="A9" i="12"/>
  <c r="A10" i="12"/>
  <c r="A11" i="12"/>
  <c r="A12" i="12"/>
  <c r="C12" i="12" s="1"/>
  <c r="A13" i="12"/>
  <c r="C13" i="12" s="1"/>
  <c r="A14" i="12"/>
  <c r="A15" i="12"/>
  <c r="A16" i="12"/>
  <c r="A17" i="12"/>
  <c r="A18" i="12"/>
  <c r="A19" i="12"/>
  <c r="A20" i="12"/>
  <c r="C20" i="12" s="1"/>
  <c r="A21" i="12"/>
  <c r="C21" i="12" s="1"/>
  <c r="A22" i="12"/>
  <c r="A23" i="12"/>
  <c r="A24" i="12"/>
  <c r="A25" i="12"/>
  <c r="A26" i="12"/>
  <c r="A27" i="12"/>
  <c r="A28" i="12"/>
  <c r="C28" i="12" s="1"/>
  <c r="A29" i="12"/>
  <c r="C29" i="12" s="1"/>
  <c r="A30" i="12"/>
  <c r="A31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2" i="12"/>
  <c r="A2" i="12"/>
  <c r="C2" i="12" s="1"/>
  <c r="D32" i="11"/>
  <c r="E32" i="11" s="1"/>
  <c r="A32" i="11"/>
  <c r="C32" i="11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A3" i="11"/>
  <c r="A4" i="11"/>
  <c r="A5" i="11"/>
  <c r="A6" i="11"/>
  <c r="A7" i="11"/>
  <c r="A8" i="11"/>
  <c r="C8" i="11" s="1"/>
  <c r="A9" i="11"/>
  <c r="A10" i="11"/>
  <c r="C10" i="11" s="1"/>
  <c r="A11" i="11"/>
  <c r="A12" i="11"/>
  <c r="A13" i="11"/>
  <c r="A14" i="11"/>
  <c r="A15" i="11"/>
  <c r="A16" i="11"/>
  <c r="C16" i="11" s="1"/>
  <c r="A17" i="11"/>
  <c r="A18" i="11"/>
  <c r="C18" i="11" s="1"/>
  <c r="A19" i="11"/>
  <c r="A20" i="11"/>
  <c r="A21" i="11"/>
  <c r="A22" i="11"/>
  <c r="A23" i="11"/>
  <c r="A24" i="11"/>
  <c r="C24" i="11" s="1"/>
  <c r="A25" i="11"/>
  <c r="A26" i="11"/>
  <c r="C26" i="11" s="1"/>
  <c r="A27" i="11"/>
  <c r="A28" i="11"/>
  <c r="A29" i="11"/>
  <c r="A30" i="11"/>
  <c r="A31" i="11"/>
  <c r="D2" i="11"/>
  <c r="A2" i="11"/>
  <c r="C2" i="11" s="1"/>
  <c r="D32" i="10"/>
  <c r="E32" i="10" s="1"/>
  <c r="A32" i="10"/>
  <c r="C32" i="10" s="1"/>
  <c r="A3" i="10"/>
  <c r="A4" i="10"/>
  <c r="A5" i="10"/>
  <c r="A6" i="10"/>
  <c r="A7" i="10"/>
  <c r="A8" i="10"/>
  <c r="C8" i="10" s="1"/>
  <c r="A9" i="10"/>
  <c r="A10" i="10"/>
  <c r="C10" i="10" s="1"/>
  <c r="A11" i="10"/>
  <c r="A12" i="10"/>
  <c r="A13" i="10"/>
  <c r="A14" i="10"/>
  <c r="A15" i="10"/>
  <c r="A16" i="10"/>
  <c r="C16" i="10" s="1"/>
  <c r="A17" i="10"/>
  <c r="A18" i="10"/>
  <c r="C18" i="10" s="1"/>
  <c r="A19" i="10"/>
  <c r="A20" i="10"/>
  <c r="A21" i="10"/>
  <c r="A22" i="10"/>
  <c r="A23" i="10"/>
  <c r="A24" i="10"/>
  <c r="C24" i="10" s="1"/>
  <c r="A25" i="10"/>
  <c r="A26" i="10"/>
  <c r="C26" i="10" s="1"/>
  <c r="A27" i="10"/>
  <c r="A28" i="10"/>
  <c r="A29" i="10"/>
  <c r="A30" i="10"/>
  <c r="A31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2" i="10"/>
  <c r="A2" i="10"/>
  <c r="D32" i="9"/>
  <c r="E32" i="9" s="1"/>
  <c r="A32" i="9"/>
  <c r="C32" i="9" s="1"/>
  <c r="D31" i="9"/>
  <c r="D30" i="9"/>
  <c r="D29" i="9"/>
  <c r="D28" i="9"/>
  <c r="E28" i="9" s="1"/>
  <c r="D27" i="9"/>
  <c r="D26" i="9"/>
  <c r="E26" i="9" s="1"/>
  <c r="D25" i="9"/>
  <c r="D24" i="9"/>
  <c r="D23" i="9"/>
  <c r="D22" i="9"/>
  <c r="E22" i="9" s="1"/>
  <c r="D21" i="9"/>
  <c r="E21" i="9" s="1"/>
  <c r="D20" i="9"/>
  <c r="E20" i="9" s="1"/>
  <c r="D19" i="9"/>
  <c r="D18" i="9"/>
  <c r="D17" i="9"/>
  <c r="E17" i="9" s="1"/>
  <c r="D16" i="9"/>
  <c r="D15" i="9"/>
  <c r="D14" i="9"/>
  <c r="D13" i="9"/>
  <c r="D12" i="9"/>
  <c r="E12" i="9" s="1"/>
  <c r="D11" i="9"/>
  <c r="D10" i="9"/>
  <c r="E10" i="9" s="1"/>
  <c r="D9" i="9"/>
  <c r="D8" i="9"/>
  <c r="D7" i="9"/>
  <c r="D6" i="9"/>
  <c r="E6" i="9" s="1"/>
  <c r="D5" i="9"/>
  <c r="E5" i="9" s="1"/>
  <c r="D4" i="9"/>
  <c r="E4" i="9" s="1"/>
  <c r="D3" i="9"/>
  <c r="D2" i="9"/>
  <c r="E2" i="9" s="1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E3" i="9"/>
  <c r="E7" i="9"/>
  <c r="E11" i="9"/>
  <c r="E15" i="9"/>
  <c r="E18" i="9"/>
  <c r="E19" i="9"/>
  <c r="E23" i="9"/>
  <c r="E27" i="9"/>
  <c r="E31" i="9"/>
  <c r="E2" i="8"/>
  <c r="C32" i="8"/>
  <c r="E32" i="8" s="1"/>
  <c r="B11" i="1"/>
  <c r="E8" i="9"/>
  <c r="E9" i="9"/>
  <c r="E13" i="9"/>
  <c r="E14" i="9"/>
  <c r="E16" i="9"/>
  <c r="E24" i="9"/>
  <c r="E25" i="9"/>
  <c r="E29" i="9"/>
  <c r="E30" i="9"/>
  <c r="B9" i="16"/>
  <c r="B17" i="1" s="1"/>
  <c r="B8" i="16"/>
  <c r="B7" i="16"/>
  <c r="B6" i="16"/>
  <c r="E7" i="13" s="1"/>
  <c r="B5" i="16"/>
  <c r="B4" i="16"/>
  <c r="E5" i="10" s="1"/>
  <c r="B2" i="16"/>
  <c r="C31" i="15"/>
  <c r="C30" i="15"/>
  <c r="C29" i="15"/>
  <c r="C28" i="15"/>
  <c r="C27" i="15"/>
  <c r="C25" i="15"/>
  <c r="C24" i="15"/>
  <c r="C23" i="15"/>
  <c r="C22" i="15"/>
  <c r="C21" i="15"/>
  <c r="C20" i="15"/>
  <c r="C19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C31" i="14"/>
  <c r="C27" i="14"/>
  <c r="C26" i="14"/>
  <c r="C25" i="14"/>
  <c r="C24" i="14"/>
  <c r="C23" i="14"/>
  <c r="C19" i="14"/>
  <c r="C18" i="14"/>
  <c r="C17" i="14"/>
  <c r="C16" i="14"/>
  <c r="C15" i="14"/>
  <c r="C11" i="14"/>
  <c r="C10" i="14"/>
  <c r="C9" i="14"/>
  <c r="C8" i="14"/>
  <c r="C7" i="14"/>
  <c r="C3" i="14"/>
  <c r="C2" i="14"/>
  <c r="C31" i="13"/>
  <c r="C30" i="13"/>
  <c r="C28" i="13"/>
  <c r="C25" i="13"/>
  <c r="C23" i="13"/>
  <c r="C22" i="13"/>
  <c r="C20" i="13"/>
  <c r="C17" i="13"/>
  <c r="C15" i="13"/>
  <c r="C14" i="13"/>
  <c r="C12" i="13"/>
  <c r="C9" i="13"/>
  <c r="C7" i="13"/>
  <c r="C6" i="13"/>
  <c r="C4" i="13"/>
  <c r="C31" i="12"/>
  <c r="C30" i="12"/>
  <c r="C27" i="12"/>
  <c r="C26" i="12"/>
  <c r="C25" i="12"/>
  <c r="C24" i="12"/>
  <c r="C23" i="12"/>
  <c r="C22" i="12"/>
  <c r="C19" i="12"/>
  <c r="C18" i="12"/>
  <c r="C17" i="12"/>
  <c r="C16" i="12"/>
  <c r="C15" i="12"/>
  <c r="C14" i="12"/>
  <c r="C11" i="12"/>
  <c r="C10" i="12"/>
  <c r="C9" i="12"/>
  <c r="C8" i="12"/>
  <c r="C7" i="12"/>
  <c r="C6" i="12"/>
  <c r="C3" i="12"/>
  <c r="C31" i="11"/>
  <c r="C30" i="11"/>
  <c r="C29" i="11"/>
  <c r="C28" i="11"/>
  <c r="C27" i="11"/>
  <c r="C25" i="11"/>
  <c r="C23" i="11"/>
  <c r="C22" i="11"/>
  <c r="C21" i="11"/>
  <c r="C20" i="11"/>
  <c r="C19" i="11"/>
  <c r="C17" i="11"/>
  <c r="C15" i="11"/>
  <c r="C14" i="11"/>
  <c r="C13" i="11"/>
  <c r="C12" i="11"/>
  <c r="C11" i="11"/>
  <c r="C9" i="11"/>
  <c r="C7" i="11"/>
  <c r="C6" i="11"/>
  <c r="C5" i="11"/>
  <c r="C4" i="11"/>
  <c r="C3" i="11"/>
  <c r="C31" i="10"/>
  <c r="C30" i="10"/>
  <c r="C29" i="10"/>
  <c r="C28" i="10"/>
  <c r="C27" i="10"/>
  <c r="C25" i="10"/>
  <c r="C23" i="10"/>
  <c r="C22" i="10"/>
  <c r="C21" i="10"/>
  <c r="C20" i="10"/>
  <c r="C19" i="10"/>
  <c r="C17" i="10"/>
  <c r="C15" i="10"/>
  <c r="C14" i="10"/>
  <c r="C13" i="10"/>
  <c r="C12" i="10"/>
  <c r="C11" i="10"/>
  <c r="C9" i="10"/>
  <c r="C7" i="10"/>
  <c r="C6" i="10"/>
  <c r="C5" i="10"/>
  <c r="C4" i="10"/>
  <c r="C3" i="10"/>
  <c r="C2" i="10"/>
  <c r="E5" i="14" l="1"/>
  <c r="E9" i="12"/>
  <c r="E3" i="11"/>
  <c r="E26" i="10"/>
  <c r="E18" i="10"/>
  <c r="E10" i="10"/>
  <c r="E2" i="11"/>
  <c r="E24" i="11"/>
  <c r="E16" i="11"/>
  <c r="E8" i="11"/>
  <c r="E30" i="12"/>
  <c r="E22" i="12"/>
  <c r="E14" i="12"/>
  <c r="E6" i="12"/>
  <c r="E28" i="13"/>
  <c r="E20" i="13"/>
  <c r="E12" i="13"/>
  <c r="E4" i="13"/>
  <c r="E26" i="14"/>
  <c r="E18" i="14"/>
  <c r="E10" i="14"/>
  <c r="E2" i="15"/>
  <c r="E24" i="15"/>
  <c r="E16" i="15"/>
  <c r="E8" i="15"/>
  <c r="B12" i="1"/>
  <c r="E28" i="10"/>
  <c r="E20" i="10"/>
  <c r="E12" i="10"/>
  <c r="E4" i="10"/>
  <c r="E26" i="11"/>
  <c r="E18" i="11"/>
  <c r="E10" i="11"/>
  <c r="E2" i="12"/>
  <c r="E24" i="12"/>
  <c r="E16" i="12"/>
  <c r="E8" i="12"/>
  <c r="E30" i="13"/>
  <c r="E22" i="13"/>
  <c r="E14" i="13"/>
  <c r="E6" i="13"/>
  <c r="E28" i="14"/>
  <c r="E20" i="14"/>
  <c r="E12" i="14"/>
  <c r="E4" i="14"/>
  <c r="E26" i="15"/>
  <c r="E18" i="15"/>
  <c r="E10" i="15"/>
  <c r="B10" i="1"/>
  <c r="E27" i="10"/>
  <c r="E19" i="10"/>
  <c r="E11" i="10"/>
  <c r="E3" i="10"/>
  <c r="E25" i="11"/>
  <c r="E17" i="11"/>
  <c r="E9" i="11"/>
  <c r="E31" i="12"/>
  <c r="E23" i="12"/>
  <c r="E15" i="12"/>
  <c r="E7" i="12"/>
  <c r="E29" i="13"/>
  <c r="E21" i="13"/>
  <c r="E13" i="13"/>
  <c r="E5" i="13"/>
  <c r="E27" i="14"/>
  <c r="E19" i="14"/>
  <c r="E11" i="14"/>
  <c r="E3" i="14"/>
  <c r="E25" i="15"/>
  <c r="E17" i="15"/>
  <c r="E9" i="15"/>
  <c r="E25" i="10"/>
  <c r="E17" i="10"/>
  <c r="E9" i="10"/>
  <c r="E31" i="11"/>
  <c r="E23" i="11"/>
  <c r="E15" i="11"/>
  <c r="E7" i="11"/>
  <c r="E29" i="12"/>
  <c r="E21" i="12"/>
  <c r="E13" i="12"/>
  <c r="E5" i="12"/>
  <c r="E27" i="13"/>
  <c r="E19" i="13"/>
  <c r="E11" i="13"/>
  <c r="E3" i="13"/>
  <c r="E25" i="14"/>
  <c r="E17" i="14"/>
  <c r="E9" i="14"/>
  <c r="E31" i="15"/>
  <c r="E23" i="15"/>
  <c r="E15" i="15"/>
  <c r="E7" i="15"/>
  <c r="B13" i="1"/>
  <c r="E2" i="10"/>
  <c r="E24" i="10"/>
  <c r="E16" i="10"/>
  <c r="E8" i="10"/>
  <c r="E30" i="11"/>
  <c r="E22" i="11"/>
  <c r="E14" i="11"/>
  <c r="E6" i="11"/>
  <c r="E28" i="12"/>
  <c r="E20" i="12"/>
  <c r="E12" i="12"/>
  <c r="E4" i="12"/>
  <c r="E26" i="13"/>
  <c r="E18" i="13"/>
  <c r="E10" i="13"/>
  <c r="E2" i="14"/>
  <c r="E24" i="14"/>
  <c r="E16" i="14"/>
  <c r="E8" i="14"/>
  <c r="E30" i="15"/>
  <c r="E22" i="15"/>
  <c r="E14" i="15"/>
  <c r="E6" i="15"/>
  <c r="B14" i="1"/>
  <c r="E31" i="10"/>
  <c r="E23" i="10"/>
  <c r="E15" i="10"/>
  <c r="E7" i="10"/>
  <c r="E29" i="11"/>
  <c r="E21" i="11"/>
  <c r="E13" i="11"/>
  <c r="E5" i="11"/>
  <c r="E27" i="12"/>
  <c r="E19" i="12"/>
  <c r="E11" i="12"/>
  <c r="E3" i="12"/>
  <c r="E25" i="13"/>
  <c r="E17" i="13"/>
  <c r="E9" i="13"/>
  <c r="E31" i="14"/>
  <c r="E23" i="14"/>
  <c r="E15" i="14"/>
  <c r="E7" i="14"/>
  <c r="E29" i="15"/>
  <c r="E21" i="15"/>
  <c r="E13" i="15"/>
  <c r="E5" i="15"/>
  <c r="B15" i="1"/>
  <c r="E30" i="10"/>
  <c r="E22" i="10"/>
  <c r="E14" i="10"/>
  <c r="E6" i="10"/>
  <c r="E28" i="11"/>
  <c r="E20" i="11"/>
  <c r="E12" i="11"/>
  <c r="E4" i="11"/>
  <c r="E26" i="12"/>
  <c r="E18" i="12"/>
  <c r="E10" i="12"/>
  <c r="E2" i="13"/>
  <c r="E24" i="13"/>
  <c r="E16" i="13"/>
  <c r="E8" i="13"/>
  <c r="E30" i="14"/>
  <c r="E22" i="14"/>
  <c r="E14" i="14"/>
  <c r="E6" i="14"/>
  <c r="E28" i="15"/>
  <c r="E20" i="15"/>
  <c r="E12" i="15"/>
  <c r="E4" i="15"/>
  <c r="B16" i="1"/>
  <c r="E29" i="10"/>
  <c r="E21" i="10"/>
  <c r="E13" i="10"/>
  <c r="E27" i="11"/>
  <c r="E19" i="11"/>
  <c r="E11" i="11"/>
  <c r="E25" i="12"/>
  <c r="E17" i="12"/>
  <c r="E31" i="13"/>
  <c r="E23" i="13"/>
  <c r="E15" i="13"/>
  <c r="E29" i="14"/>
  <c r="E21" i="14"/>
  <c r="E13" i="14"/>
  <c r="E27" i="15"/>
  <c r="E19" i="15"/>
  <c r="E11" i="15"/>
  <c r="E3" i="15"/>
  <c r="E32" i="2"/>
  <c r="C32" i="2"/>
  <c r="C32" i="3"/>
  <c r="C30" i="9" l="1"/>
  <c r="C31" i="9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7" l="1"/>
  <c r="C32" i="7"/>
  <c r="E32" i="6"/>
  <c r="C32" i="6"/>
  <c r="E32" i="5"/>
  <c r="C32" i="5"/>
  <c r="E31" i="4"/>
  <c r="E32" i="4"/>
  <c r="C32" i="4"/>
  <c r="Q16" i="1"/>
  <c r="C20" i="1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1" i="8"/>
  <c r="E31" i="8" s="1"/>
  <c r="C30" i="8"/>
  <c r="E30" i="8" s="1"/>
  <c r="C29" i="8"/>
  <c r="E29" i="8" s="1"/>
  <c r="C28" i="8"/>
  <c r="E28" i="8" s="1"/>
  <c r="C27" i="8"/>
  <c r="E27" i="8" s="1"/>
  <c r="C26" i="8"/>
  <c r="E26" i="8" s="1"/>
  <c r="C25" i="8"/>
  <c r="E25" i="8" s="1"/>
  <c r="C24" i="8"/>
  <c r="E24" i="8" s="1"/>
  <c r="C23" i="8"/>
  <c r="E23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C11" i="8"/>
  <c r="E11" i="8" s="1"/>
  <c r="C10" i="8"/>
  <c r="E10" i="8" s="1"/>
  <c r="C9" i="8"/>
  <c r="E9" i="8" s="1"/>
  <c r="C8" i="8"/>
  <c r="E8" i="8" s="1"/>
  <c r="C7" i="8"/>
  <c r="E7" i="8" s="1"/>
  <c r="C6" i="8"/>
  <c r="E6" i="8" s="1"/>
  <c r="C5" i="8"/>
  <c r="E5" i="8" s="1"/>
  <c r="C4" i="8"/>
  <c r="E4" i="8" s="1"/>
  <c r="C3" i="8"/>
  <c r="E3" i="8" s="1"/>
  <c r="C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18" i="1"/>
  <c r="D10" i="1" s="1"/>
  <c r="E10" i="1" l="1"/>
  <c r="F10" i="1" s="1"/>
  <c r="G10" i="1"/>
  <c r="J18" i="1"/>
  <c r="D17" i="1"/>
  <c r="D16" i="1"/>
  <c r="D15" i="1"/>
  <c r="D14" i="1"/>
  <c r="D13" i="1"/>
  <c r="D12" i="1"/>
  <c r="D11" i="1"/>
  <c r="E11" i="1" l="1"/>
  <c r="F11" i="1" s="1"/>
  <c r="G11" i="1"/>
  <c r="E12" i="1"/>
  <c r="F12" i="1" s="1"/>
  <c r="G12" i="1"/>
  <c r="E16" i="1"/>
  <c r="F16" i="1" s="1"/>
  <c r="G16" i="1"/>
  <c r="E13" i="1"/>
  <c r="F13" i="1" s="1"/>
  <c r="G13" i="1"/>
  <c r="E14" i="1"/>
  <c r="F14" i="1" s="1"/>
  <c r="G14" i="1"/>
  <c r="E15" i="1"/>
  <c r="F15" i="1" s="1"/>
  <c r="G15" i="1"/>
  <c r="E17" i="1"/>
  <c r="F17" i="1" s="1"/>
  <c r="G17" i="1"/>
  <c r="D18" i="1"/>
  <c r="E18" i="1" s="1"/>
  <c r="F18" i="1" l="1"/>
  <c r="G18" i="1"/>
</calcChain>
</file>

<file path=xl/sharedStrings.xml><?xml version="1.0" encoding="utf-8"?>
<sst xmlns="http://schemas.openxmlformats.org/spreadsheetml/2006/main" count="544" uniqueCount="36">
  <si>
    <t>TOTAL</t>
  </si>
  <si>
    <t>Fecha</t>
  </si>
  <si>
    <t>Día</t>
  </si>
  <si>
    <t>Porcentaje</t>
  </si>
  <si>
    <t>Presupuesto</t>
  </si>
  <si>
    <t>Venta diaria</t>
  </si>
  <si>
    <t>Volumen</t>
  </si>
  <si>
    <t>Penetración</t>
  </si>
  <si>
    <t>Penetracion</t>
  </si>
  <si>
    <t>Incentivo GNC ($)</t>
  </si>
  <si>
    <t>Turno 1</t>
  </si>
  <si>
    <t>Turno 2</t>
  </si>
  <si>
    <t>Turno 3</t>
  </si>
  <si>
    <t>UEN</t>
  </si>
  <si>
    <t>URQUIZA</t>
  </si>
  <si>
    <t>ADOLFO CALLE</t>
  </si>
  <si>
    <t>VILLANUEVA</t>
  </si>
  <si>
    <t>LAS HERAS</t>
  </si>
  <si>
    <t>MITRE</t>
  </si>
  <si>
    <t>SARMIENTO</t>
  </si>
  <si>
    <t>PERDRIEL</t>
  </si>
  <si>
    <t>PERDRIEL2</t>
  </si>
  <si>
    <t>SAN JOSE</t>
  </si>
  <si>
    <t>LAMADRID</t>
  </si>
  <si>
    <t>PUENTE OLIVE</t>
  </si>
  <si>
    <t>AZCUENAGA</t>
  </si>
  <si>
    <t>Presupuesto Mensual</t>
  </si>
  <si>
    <t>XPRESS</t>
  </si>
  <si>
    <t xml:space="preserve">AZCUENAGA           </t>
  </si>
  <si>
    <t xml:space="preserve">LAMADRID            </t>
  </si>
  <si>
    <t xml:space="preserve">MERCADO 2           </t>
  </si>
  <si>
    <t xml:space="preserve">PERDRIEL            </t>
  </si>
  <si>
    <t xml:space="preserve">PERDRIEL2           </t>
  </si>
  <si>
    <t xml:space="preserve">PUENTE OLIVE        </t>
  </si>
  <si>
    <t xml:space="preserve">SAN JOSE            </t>
  </si>
  <si>
    <t xml:space="preserve">XPRESS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</si>
</sst>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_);_(* \(#,##0\);_(* &quot;-&quot;??_);_(@_)"/>
    <numFmt numFmtId="165" formatCode="_-* #,##0.0000_-;\-* #,##0.0000_-;_-* &quot;-&quot;??_-;_-@_-"/>
    <numFmt numFmtId="166" formatCode="0.0%"/>
    <numFmt numFmtId="167" formatCode="0.00000%"/>
    <numFmt numFmtId="168" formatCode="0.0000000%"/>
    <numFmt numFmtId="169" formatCode="0.00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/>
    <xf numFmtId="14" fontId="0" fillId="0" borderId="0" xfId="0" applyNumberFormat="1"/>
    <xf numFmtId="10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166" fontId="0" fillId="0" borderId="0" xfId="2" applyNumberFormat="1" applyFont="1"/>
    <xf numFmtId="43" fontId="0" fillId="0" borderId="0" xfId="0" applyNumberFormat="1"/>
    <xf numFmtId="10" fontId="0" fillId="0" borderId="0" xfId="0" applyNumberFormat="1"/>
    <xf numFmtId="167" fontId="0" fillId="0" borderId="0" xfId="0" applyNumberFormat="1"/>
    <xf numFmtId="164" fontId="0" fillId="0" borderId="0" xfId="1" applyNumberFormat="1" applyFont="1" applyFill="1" applyBorder="1"/>
    <xf numFmtId="0" fontId="0" fillId="0" borderId="7" xfId="0" applyBorder="1" applyAlignment="1">
      <alignment horizontal="center"/>
    </xf>
    <xf numFmtId="164" fontId="0" fillId="0" borderId="3" xfId="1" applyNumberFormat="1" applyFont="1" applyBorder="1"/>
    <xf numFmtId="164" fontId="0" fillId="0" borderId="5" xfId="1" applyNumberFormat="1" applyFont="1" applyBorder="1"/>
    <xf numFmtId="164" fontId="2" fillId="2" borderId="7" xfId="0" applyNumberFormat="1" applyFont="1" applyFill="1" applyBorder="1"/>
    <xf numFmtId="43" fontId="0" fillId="0" borderId="10" xfId="1" applyFont="1" applyBorder="1"/>
    <xf numFmtId="43" fontId="0" fillId="0" borderId="14" xfId="1" applyFont="1" applyBorder="1"/>
    <xf numFmtId="0" fontId="0" fillId="0" borderId="15" xfId="0" applyBorder="1"/>
    <xf numFmtId="0" fontId="0" fillId="0" borderId="16" xfId="0" applyBorder="1"/>
    <xf numFmtId="0" fontId="0" fillId="0" borderId="4" xfId="0" applyBorder="1"/>
    <xf numFmtId="0" fontId="0" fillId="0" borderId="7" xfId="0" applyBorder="1"/>
    <xf numFmtId="10" fontId="0" fillId="0" borderId="3" xfId="2" applyNumberFormat="1" applyFont="1" applyBorder="1"/>
    <xf numFmtId="10" fontId="0" fillId="0" borderId="5" xfId="2" applyNumberFormat="1" applyFont="1" applyBorder="1"/>
    <xf numFmtId="10" fontId="0" fillId="0" borderId="18" xfId="2" applyNumberFormat="1" applyFont="1" applyBorder="1"/>
    <xf numFmtId="43" fontId="0" fillId="0" borderId="19" xfId="0" applyNumberFormat="1" applyBorder="1"/>
    <xf numFmtId="43" fontId="0" fillId="0" borderId="20" xfId="0" applyNumberFormat="1" applyBorder="1"/>
    <xf numFmtId="17" fontId="2" fillId="0" borderId="0" xfId="0" applyNumberFormat="1" applyFont="1"/>
    <xf numFmtId="43" fontId="0" fillId="0" borderId="21" xfId="1" applyFont="1" applyBorder="1"/>
    <xf numFmtId="43" fontId="0" fillId="0" borderId="22" xfId="0" applyNumberFormat="1" applyBorder="1"/>
    <xf numFmtId="43" fontId="2" fillId="2" borderId="15" xfId="0" applyNumberFormat="1" applyFont="1" applyFill="1" applyBorder="1"/>
    <xf numFmtId="43" fontId="2" fillId="2" borderId="16" xfId="0" applyNumberFormat="1" applyFont="1" applyFill="1" applyBorder="1"/>
    <xf numFmtId="0" fontId="0" fillId="3" borderId="8" xfId="0" applyFill="1" applyBorder="1"/>
    <xf numFmtId="9" fontId="0" fillId="3" borderId="9" xfId="0" applyNumberFormat="1" applyFill="1" applyBorder="1"/>
    <xf numFmtId="0" fontId="0" fillId="3" borderId="10" xfId="0" applyFill="1" applyBorder="1"/>
    <xf numFmtId="9" fontId="0" fillId="3" borderId="11" xfId="0" applyNumberFormat="1" applyFill="1" applyBorder="1"/>
    <xf numFmtId="0" fontId="0" fillId="3" borderId="12" xfId="0" applyFill="1" applyBorder="1"/>
    <xf numFmtId="9" fontId="0" fillId="3" borderId="13" xfId="0" applyNumberFormat="1" applyFill="1" applyBorder="1"/>
    <xf numFmtId="9" fontId="0" fillId="0" borderId="0" xfId="0" applyNumberFormat="1"/>
    <xf numFmtId="43" fontId="0" fillId="0" borderId="23" xfId="0" applyNumberFormat="1" applyBorder="1"/>
    <xf numFmtId="43" fontId="0" fillId="0" borderId="24" xfId="0" applyNumberFormat="1" applyBorder="1"/>
    <xf numFmtId="43" fontId="0" fillId="0" borderId="25" xfId="0" applyNumberFormat="1" applyBorder="1"/>
    <xf numFmtId="43" fontId="2" fillId="2" borderId="26" xfId="0" applyNumberFormat="1" applyFont="1" applyFill="1" applyBorder="1"/>
    <xf numFmtId="0" fontId="0" fillId="0" borderId="27" xfId="0" applyBorder="1"/>
    <xf numFmtId="43" fontId="0" fillId="0" borderId="7" xfId="1" applyFont="1" applyBorder="1"/>
    <xf numFmtId="0" fontId="0" fillId="0" borderId="2" xfId="0" applyBorder="1" applyAlignment="1">
      <alignment horizontal="center"/>
    </xf>
    <xf numFmtId="43" fontId="0" fillId="0" borderId="5" xfId="1" applyFont="1" applyBorder="1"/>
    <xf numFmtId="43" fontId="0" fillId="0" borderId="6" xfId="1" applyFont="1" applyBorder="1"/>
    <xf numFmtId="1" fontId="0" fillId="0" borderId="0" xfId="0" applyNumberFormat="1"/>
    <xf numFmtId="164" fontId="0" fillId="0" borderId="28" xfId="1" applyNumberFormat="1" applyFont="1" applyBorder="1"/>
    <xf numFmtId="164" fontId="0" fillId="0" borderId="5" xfId="1" applyNumberFormat="1" applyFont="1" applyFill="1" applyBorder="1"/>
    <xf numFmtId="164" fontId="0" fillId="0" borderId="29" xfId="1" applyNumberFormat="1" applyFont="1" applyBorder="1"/>
    <xf numFmtId="168" fontId="0" fillId="0" borderId="0" xfId="0" applyNumberFormat="1"/>
    <xf numFmtId="169" fontId="0" fillId="0" borderId="0" xfId="0" applyNumberFormat="1"/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">
    <cellStyle name="Millares" xfId="1" builtinId="3"/>
    <cellStyle name="Millares 2" xfId="3" xr:uid="{00000000-0005-0000-0000-000001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riffe\Desktop\JOAQUIN\PRESUPUESTOS\2023-07\BASE%20Presupuesto.xlsx" TargetMode="External"/><Relationship Id="rId1" Type="http://schemas.openxmlformats.org/officeDocument/2006/relationships/externalLinkPath" Target="BASE%20Presupue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2"/>
    </sheetNames>
    <sheetDataSet>
      <sheetData sheetId="0">
        <row r="22">
          <cell r="B22" t="str">
            <v xml:space="preserve">PERDRIEL            </v>
          </cell>
          <cell r="C22">
            <v>24943000</v>
          </cell>
        </row>
        <row r="23">
          <cell r="B23" t="str">
            <v xml:space="preserve">PERDRIEL2           </v>
          </cell>
          <cell r="C23">
            <v>5024000</v>
          </cell>
        </row>
        <row r="24">
          <cell r="B24" t="str">
            <v xml:space="preserve">AZCUENAGA           </v>
          </cell>
          <cell r="C24">
            <v>3816000</v>
          </cell>
        </row>
        <row r="25">
          <cell r="B25" t="str">
            <v xml:space="preserve">XPRESS              </v>
          </cell>
          <cell r="C25">
            <v>12434000</v>
          </cell>
        </row>
        <row r="26">
          <cell r="B26" t="str">
            <v xml:space="preserve">LAMADRID            </v>
          </cell>
          <cell r="C26">
            <v>4454000</v>
          </cell>
        </row>
        <row r="27">
          <cell r="B27" t="str">
            <v xml:space="preserve">PUENTE OLIVE        </v>
          </cell>
          <cell r="C27">
            <v>6337000</v>
          </cell>
        </row>
        <row r="28">
          <cell r="B28" t="str">
            <v xml:space="preserve">SAN JOSE            </v>
          </cell>
          <cell r="C28">
            <v>5466000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B17" sqref="B17"/>
    </sheetView>
  </sheetViews>
  <sheetFormatPr baseColWidth="10" defaultRowHeight="15" x14ac:dyDescent="0.25"/>
  <cols>
    <col min="2" max="2" width="13.28515625" customWidth="1"/>
    <col min="3" max="3" width="13.85546875" customWidth="1"/>
    <col min="4" max="4" width="13.140625" bestFit="1" customWidth="1"/>
    <col min="8" max="8" width="13.140625" bestFit="1" customWidth="1"/>
    <col min="10" max="10" width="13.140625" bestFit="1" customWidth="1"/>
  </cols>
  <sheetData>
    <row r="1" spans="1:17" ht="15.75" thickBot="1" x14ac:dyDescent="0.3">
      <c r="B1" s="30">
        <v>44866</v>
      </c>
      <c r="J1" s="41">
        <v>0.03</v>
      </c>
    </row>
    <row r="2" spans="1:17" ht="15.75" thickBot="1" x14ac:dyDescent="0.3">
      <c r="B2" s="57" t="s">
        <v>4</v>
      </c>
      <c r="C2" s="58"/>
      <c r="D2" s="57" t="s">
        <v>9</v>
      </c>
      <c r="E2" s="58"/>
      <c r="J2" s="41">
        <v>0.5</v>
      </c>
    </row>
    <row r="3" spans="1:17" ht="15.75" thickBot="1" x14ac:dyDescent="0.3">
      <c r="A3" s="1"/>
      <c r="B3" s="15" t="s">
        <v>6</v>
      </c>
      <c r="C3" s="24" t="s">
        <v>7</v>
      </c>
      <c r="D3" s="21" t="s">
        <v>6</v>
      </c>
      <c r="E3" s="22" t="s">
        <v>8</v>
      </c>
      <c r="F3" s="48" t="s">
        <v>0</v>
      </c>
      <c r="G3" s="46" t="s">
        <v>6</v>
      </c>
    </row>
    <row r="4" spans="1:17" x14ac:dyDescent="0.25">
      <c r="A4" s="2"/>
      <c r="B4" s="16"/>
      <c r="C4" s="25"/>
      <c r="D4" s="20"/>
      <c r="E4" s="28"/>
      <c r="F4" s="42"/>
      <c r="G4" s="49"/>
      <c r="H4" s="8"/>
      <c r="I4" s="10"/>
    </row>
    <row r="5" spans="1:17" x14ac:dyDescent="0.25">
      <c r="A5" s="3"/>
      <c r="B5" s="17"/>
      <c r="C5" s="26"/>
      <c r="D5" s="19"/>
      <c r="E5" s="29"/>
      <c r="F5" s="43"/>
      <c r="G5" s="49"/>
      <c r="H5" s="8"/>
      <c r="I5" s="10"/>
      <c r="O5" t="s">
        <v>13</v>
      </c>
      <c r="P5" t="s">
        <v>26</v>
      </c>
    </row>
    <row r="6" spans="1:17" x14ac:dyDescent="0.25">
      <c r="A6" s="3"/>
      <c r="B6" s="17"/>
      <c r="C6" s="26"/>
      <c r="D6" s="19"/>
      <c r="E6" s="29"/>
      <c r="F6" s="43"/>
      <c r="G6" s="49"/>
      <c r="H6" s="8"/>
      <c r="I6" s="10"/>
      <c r="O6" t="s">
        <v>27</v>
      </c>
      <c r="P6" s="51">
        <v>7956058</v>
      </c>
    </row>
    <row r="7" spans="1:17" x14ac:dyDescent="0.25">
      <c r="A7" s="3"/>
      <c r="B7" s="17"/>
      <c r="C7" s="26"/>
      <c r="D7" s="19"/>
      <c r="E7" s="29"/>
      <c r="F7" s="43"/>
      <c r="G7" s="49"/>
      <c r="H7" s="8"/>
      <c r="I7" s="10"/>
      <c r="O7" s="6"/>
      <c r="P7" s="51"/>
    </row>
    <row r="8" spans="1:17" x14ac:dyDescent="0.25">
      <c r="A8" s="3"/>
      <c r="B8" s="17"/>
      <c r="C8" s="26"/>
      <c r="D8" s="19"/>
      <c r="E8" s="29"/>
      <c r="F8" s="43"/>
      <c r="G8" s="49"/>
      <c r="H8" s="8"/>
      <c r="I8" s="10"/>
      <c r="O8" t="s">
        <v>20</v>
      </c>
      <c r="P8" s="51">
        <v>19380000</v>
      </c>
    </row>
    <row r="9" spans="1:17" x14ac:dyDescent="0.25">
      <c r="A9" s="3"/>
      <c r="B9" s="17"/>
      <c r="C9" s="26"/>
      <c r="D9" s="19"/>
      <c r="E9" s="29"/>
      <c r="F9" s="43"/>
      <c r="G9" s="49"/>
      <c r="H9" s="8"/>
      <c r="I9" s="10"/>
      <c r="O9" t="s">
        <v>22</v>
      </c>
      <c r="P9" s="51">
        <v>3810450</v>
      </c>
    </row>
    <row r="10" spans="1:17" x14ac:dyDescent="0.25">
      <c r="A10" t="s">
        <v>35</v>
      </c>
      <c r="B10" s="53">
        <f>+Hoja1!B2</f>
        <v>12434000</v>
      </c>
      <c r="C10" s="26">
        <v>0.65</v>
      </c>
      <c r="D10" s="19">
        <f t="shared" ref="D10:D17" si="0">+B10/$B$18*$B$20</f>
        <v>79610.718058712431</v>
      </c>
      <c r="E10" s="29">
        <f t="shared" ref="E10:E18" si="1">+D10</f>
        <v>79610.718058712431</v>
      </c>
      <c r="F10" s="43">
        <f t="shared" ref="F10:F17" si="2">+E10+D10</f>
        <v>159221.43611742486</v>
      </c>
      <c r="G10" s="49">
        <f t="shared" ref="G10:G17" si="3">+D10*(1+$J$2)</f>
        <v>119416.07708806865</v>
      </c>
      <c r="H10" s="8"/>
      <c r="I10" s="10"/>
      <c r="O10" t="s">
        <v>23</v>
      </c>
      <c r="P10" s="51">
        <v>1500000</v>
      </c>
    </row>
    <row r="11" spans="1:17" ht="15.75" thickBot="1" x14ac:dyDescent="0.3">
      <c r="A11" s="4" t="s">
        <v>30</v>
      </c>
      <c r="B11" s="54">
        <f>+Hoja1!B3</f>
        <v>0</v>
      </c>
      <c r="C11" s="26">
        <v>0.65</v>
      </c>
      <c r="D11" s="19">
        <f t="shared" si="0"/>
        <v>0</v>
      </c>
      <c r="E11" s="29">
        <f t="shared" si="1"/>
        <v>0</v>
      </c>
      <c r="F11" s="43">
        <f t="shared" si="2"/>
        <v>0</v>
      </c>
      <c r="G11" s="49">
        <f t="shared" si="3"/>
        <v>0</v>
      </c>
      <c r="H11" s="8"/>
      <c r="I11" s="10"/>
      <c r="O11" t="s">
        <v>24</v>
      </c>
      <c r="P11" s="51">
        <v>4630500</v>
      </c>
    </row>
    <row r="12" spans="1:17" x14ac:dyDescent="0.25">
      <c r="A12" s="2" t="s">
        <v>31</v>
      </c>
      <c r="B12" s="52">
        <f>+Hoja1!B4</f>
        <v>24943000</v>
      </c>
      <c r="C12" s="26">
        <v>0.4</v>
      </c>
      <c r="D12" s="19">
        <f t="shared" si="0"/>
        <v>159701.6358805263</v>
      </c>
      <c r="E12" s="29">
        <f t="shared" si="1"/>
        <v>159701.6358805263</v>
      </c>
      <c r="F12" s="43">
        <f t="shared" si="2"/>
        <v>319403.2717610526</v>
      </c>
      <c r="G12" s="49">
        <f t="shared" si="3"/>
        <v>239552.45382078947</v>
      </c>
      <c r="H12" s="8"/>
      <c r="I12" s="10"/>
      <c r="K12" s="35" t="s">
        <v>10</v>
      </c>
      <c r="L12" s="36">
        <v>0.11</v>
      </c>
      <c r="O12" t="s">
        <v>21</v>
      </c>
      <c r="P12" s="51">
        <v>3580000</v>
      </c>
    </row>
    <row r="13" spans="1:17" x14ac:dyDescent="0.25">
      <c r="A13" s="3" t="s">
        <v>34</v>
      </c>
      <c r="B13" s="17">
        <f>+Hoja1!B5</f>
        <v>5466000</v>
      </c>
      <c r="C13" s="26">
        <v>0.65</v>
      </c>
      <c r="D13" s="19">
        <f t="shared" si="0"/>
        <v>34996.958734833686</v>
      </c>
      <c r="E13" s="29">
        <f t="shared" si="1"/>
        <v>34996.958734833686</v>
      </c>
      <c r="F13" s="43">
        <f t="shared" si="2"/>
        <v>69993.917469667373</v>
      </c>
      <c r="G13" s="49">
        <f t="shared" si="3"/>
        <v>52495.438102250526</v>
      </c>
      <c r="H13" s="8"/>
      <c r="I13" s="10"/>
      <c r="K13" s="37" t="s">
        <v>11</v>
      </c>
      <c r="L13" s="38">
        <v>0.45</v>
      </c>
      <c r="O13" s="6" t="s">
        <v>25</v>
      </c>
      <c r="P13" s="51">
        <v>3048430</v>
      </c>
    </row>
    <row r="14" spans="1:17" ht="15.75" thickBot="1" x14ac:dyDescent="0.3">
      <c r="A14" s="3" t="s">
        <v>29</v>
      </c>
      <c r="B14" s="17">
        <f>+Hoja1!B6</f>
        <v>4454000</v>
      </c>
      <c r="C14" s="26">
        <v>0.65</v>
      </c>
      <c r="D14" s="19">
        <f t="shared" si="0"/>
        <v>28517.463264718124</v>
      </c>
      <c r="E14" s="29">
        <f t="shared" si="1"/>
        <v>28517.463264718124</v>
      </c>
      <c r="F14" s="43">
        <f t="shared" si="2"/>
        <v>57034.926529436249</v>
      </c>
      <c r="G14" s="49">
        <f t="shared" si="3"/>
        <v>42776.194897077185</v>
      </c>
      <c r="H14" s="8"/>
      <c r="I14" s="10"/>
      <c r="K14" s="39" t="s">
        <v>12</v>
      </c>
      <c r="L14" s="40">
        <v>0.44</v>
      </c>
    </row>
    <row r="15" spans="1:17" x14ac:dyDescent="0.25">
      <c r="A15" s="3" t="s">
        <v>33</v>
      </c>
      <c r="B15" s="17">
        <f>+Hoja1!B7</f>
        <v>6337000</v>
      </c>
      <c r="C15" s="26">
        <v>0.65</v>
      </c>
      <c r="D15" s="19">
        <f t="shared" si="0"/>
        <v>40573.678650318536</v>
      </c>
      <c r="E15" s="29">
        <f t="shared" si="1"/>
        <v>40573.678650318536</v>
      </c>
      <c r="F15" s="43">
        <f t="shared" si="2"/>
        <v>81147.357300637072</v>
      </c>
      <c r="G15" s="49">
        <f t="shared" si="3"/>
        <v>60860.517975477807</v>
      </c>
      <c r="H15" s="8"/>
      <c r="I15" s="10"/>
    </row>
    <row r="16" spans="1:17" x14ac:dyDescent="0.25">
      <c r="A16" s="3" t="s">
        <v>32</v>
      </c>
      <c r="B16" s="17">
        <f>+Hoja1!B8</f>
        <v>5024000</v>
      </c>
      <c r="C16" s="26">
        <v>0.65</v>
      </c>
      <c r="D16" s="19">
        <f t="shared" si="0"/>
        <v>32166.981464289147</v>
      </c>
      <c r="E16" s="29">
        <f t="shared" si="1"/>
        <v>32166.981464289147</v>
      </c>
      <c r="F16" s="43">
        <f t="shared" si="2"/>
        <v>64333.962928578294</v>
      </c>
      <c r="G16" s="49">
        <f t="shared" si="3"/>
        <v>48250.472196433722</v>
      </c>
      <c r="H16" s="8"/>
      <c r="I16" s="10"/>
      <c r="J16" s="41">
        <v>0.03</v>
      </c>
      <c r="Q16">
        <f>9/39.5</f>
        <v>0.22784810126582278</v>
      </c>
    </row>
    <row r="17" spans="1:10" ht="15.75" thickBot="1" x14ac:dyDescent="0.3">
      <c r="A17" s="4" t="s">
        <v>28</v>
      </c>
      <c r="B17" s="17">
        <f>+Hoja1!B9</f>
        <v>3816000</v>
      </c>
      <c r="C17" s="27">
        <v>0.65</v>
      </c>
      <c r="D17" s="31">
        <f t="shared" si="0"/>
        <v>24432.563946601789</v>
      </c>
      <c r="E17" s="32">
        <f t="shared" si="1"/>
        <v>24432.563946601789</v>
      </c>
      <c r="F17" s="44">
        <f t="shared" si="2"/>
        <v>48865.127893203578</v>
      </c>
      <c r="G17" s="50">
        <f t="shared" si="3"/>
        <v>36648.845919902684</v>
      </c>
      <c r="H17" s="8"/>
      <c r="I17" s="10"/>
    </row>
    <row r="18" spans="1:10" ht="15.75" thickBot="1" x14ac:dyDescent="0.3">
      <c r="A18" s="5" t="s">
        <v>0</v>
      </c>
      <c r="B18" s="18">
        <f>SUM(B4:B17)</f>
        <v>62474000</v>
      </c>
      <c r="C18" s="23"/>
      <c r="D18" s="33">
        <f>SUM(D4:D17)</f>
        <v>400000</v>
      </c>
      <c r="E18" s="34">
        <f t="shared" si="1"/>
        <v>400000</v>
      </c>
      <c r="F18" s="45">
        <f>SUM(F4:F17)</f>
        <v>800000</v>
      </c>
      <c r="G18" s="47">
        <f>SUM(G4:G17)</f>
        <v>600000</v>
      </c>
      <c r="H18" s="8"/>
      <c r="I18" s="10"/>
      <c r="J18" s="8">
        <f>+I18*38</f>
        <v>0</v>
      </c>
    </row>
    <row r="20" spans="1:10" x14ac:dyDescent="0.25">
      <c r="A20" t="s">
        <v>4</v>
      </c>
      <c r="B20" s="14">
        <v>400000</v>
      </c>
      <c r="C20">
        <f>+B20/35</f>
        <v>11428.571428571429</v>
      </c>
    </row>
  </sheetData>
  <mergeCells count="2">
    <mergeCell ref="D2:E2"/>
    <mergeCell ref="B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workbookViewId="0">
      <selection activeCell="A32" sqref="A32:E32"/>
    </sheetView>
  </sheetViews>
  <sheetFormatPr baseColWidth="10" defaultRowHeight="15" x14ac:dyDescent="0.25"/>
  <cols>
    <col min="4" max="4" width="11.85546875" bestFit="1" customWidth="1"/>
    <col min="5" max="5" width="15.7109375" customWidth="1"/>
  </cols>
  <sheetData>
    <row r="1" spans="1:8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8" x14ac:dyDescent="0.25">
      <c r="A2" s="6">
        <f>+XPRESS!A2</f>
        <v>45108</v>
      </c>
      <c r="B2" s="6" t="s">
        <v>30</v>
      </c>
      <c r="C2" t="str">
        <f t="shared" ref="C2:C29" si="0">TEXT(A2,"dddd")</f>
        <v>sábado</v>
      </c>
      <c r="D2" s="7">
        <f>+XPRESS!D2</f>
        <v>2.8750000000000001E-2</v>
      </c>
      <c r="E2" s="8">
        <f>+D2*Hoja1!$B$3</f>
        <v>0</v>
      </c>
    </row>
    <row r="3" spans="1:8" x14ac:dyDescent="0.25">
      <c r="A3" s="6">
        <f>+XPRESS!A3</f>
        <v>45109</v>
      </c>
      <c r="B3" s="6" t="s">
        <v>30</v>
      </c>
      <c r="C3" t="str">
        <f t="shared" si="0"/>
        <v>domingo</v>
      </c>
      <c r="D3" s="7">
        <f>+XPRESS!D3</f>
        <v>2.8750000000000001E-2</v>
      </c>
      <c r="E3" s="8">
        <f>+D3*Hoja1!$B$3</f>
        <v>0</v>
      </c>
      <c r="H3" s="12"/>
    </row>
    <row r="4" spans="1:8" x14ac:dyDescent="0.25">
      <c r="A4" s="6">
        <f>+XPRESS!A4</f>
        <v>45110</v>
      </c>
      <c r="B4" s="6" t="s">
        <v>30</v>
      </c>
      <c r="C4" t="str">
        <f t="shared" si="0"/>
        <v>lunes</v>
      </c>
      <c r="D4" s="7">
        <f>+XPRESS!D4</f>
        <v>2.8750000000000001E-2</v>
      </c>
      <c r="E4" s="8">
        <f>+D4*Hoja1!$B$3</f>
        <v>0</v>
      </c>
      <c r="H4" s="12"/>
    </row>
    <row r="5" spans="1:8" x14ac:dyDescent="0.25">
      <c r="A5" s="6">
        <f>+XPRESS!A5</f>
        <v>45111</v>
      </c>
      <c r="B5" s="6" t="s">
        <v>30</v>
      </c>
      <c r="C5" t="str">
        <f t="shared" si="0"/>
        <v>martes</v>
      </c>
      <c r="D5" s="7">
        <f>+XPRESS!D5</f>
        <v>2.8750000000000001E-2</v>
      </c>
      <c r="E5" s="8">
        <f>+D5*Hoja1!$B$3</f>
        <v>0</v>
      </c>
      <c r="H5" s="12"/>
    </row>
    <row r="6" spans="1:8" x14ac:dyDescent="0.25">
      <c r="A6" s="6">
        <f>+XPRESS!A6</f>
        <v>45112</v>
      </c>
      <c r="B6" s="6" t="s">
        <v>30</v>
      </c>
      <c r="C6" t="str">
        <f t="shared" si="0"/>
        <v>miércoles</v>
      </c>
      <c r="D6" s="7">
        <f>+XPRESS!D6</f>
        <v>3.1666666666666669E-2</v>
      </c>
      <c r="E6" s="8">
        <f>+D6*Hoja1!$B$3</f>
        <v>0</v>
      </c>
      <c r="H6" s="12"/>
    </row>
    <row r="7" spans="1:8" x14ac:dyDescent="0.25">
      <c r="A7" s="6">
        <f>+XPRESS!A7</f>
        <v>45113</v>
      </c>
      <c r="B7" s="6" t="s">
        <v>30</v>
      </c>
      <c r="C7" t="str">
        <f t="shared" si="0"/>
        <v>jueves</v>
      </c>
      <c r="D7" s="7">
        <f>+XPRESS!D7</f>
        <v>3.8666666666666669E-2</v>
      </c>
      <c r="E7" s="8">
        <f>+D7*Hoja1!$B$3</f>
        <v>0</v>
      </c>
      <c r="H7" s="12"/>
    </row>
    <row r="8" spans="1:8" x14ac:dyDescent="0.25">
      <c r="A8" s="6">
        <f>+XPRESS!A8</f>
        <v>45114</v>
      </c>
      <c r="B8" s="6" t="s">
        <v>30</v>
      </c>
      <c r="C8" t="str">
        <f t="shared" si="0"/>
        <v>viernes</v>
      </c>
      <c r="D8" s="7">
        <f>+XPRESS!D8</f>
        <v>4.1000000000000002E-2</v>
      </c>
      <c r="E8" s="8">
        <f>+D8*Hoja1!$B$3</f>
        <v>0</v>
      </c>
      <c r="H8" s="12"/>
    </row>
    <row r="9" spans="1:8" x14ac:dyDescent="0.25">
      <c r="A9" s="6">
        <f>+XPRESS!A9</f>
        <v>45115</v>
      </c>
      <c r="B9" s="6" t="s">
        <v>30</v>
      </c>
      <c r="C9" t="str">
        <f t="shared" si="0"/>
        <v>sábado</v>
      </c>
      <c r="D9" s="7">
        <f>+XPRESS!D9</f>
        <v>2.8750000000000001E-2</v>
      </c>
      <c r="E9" s="8">
        <f>+D9*Hoja1!$B$3</f>
        <v>0</v>
      </c>
      <c r="H9" s="12"/>
    </row>
    <row r="10" spans="1:8" x14ac:dyDescent="0.25">
      <c r="A10" s="6">
        <f>+XPRESS!A10</f>
        <v>45116</v>
      </c>
      <c r="B10" s="6" t="s">
        <v>30</v>
      </c>
      <c r="C10" t="str">
        <f t="shared" si="0"/>
        <v>domingo</v>
      </c>
      <c r="D10" s="7">
        <f>+XPRESS!D10</f>
        <v>2.8750000000000001E-2</v>
      </c>
      <c r="E10" s="8">
        <f>+D10*Hoja1!$B$3</f>
        <v>0</v>
      </c>
    </row>
    <row r="11" spans="1:8" x14ac:dyDescent="0.25">
      <c r="A11" s="6">
        <f>+XPRESS!A11</f>
        <v>45117</v>
      </c>
      <c r="B11" s="6" t="s">
        <v>30</v>
      </c>
      <c r="C11" t="str">
        <f t="shared" si="0"/>
        <v>lunes</v>
      </c>
      <c r="D11" s="7">
        <f>+XPRESS!D11</f>
        <v>2.8750000000000001E-2</v>
      </c>
      <c r="E11" s="8">
        <f>+D11*Hoja1!$B$3</f>
        <v>0</v>
      </c>
    </row>
    <row r="12" spans="1:8" x14ac:dyDescent="0.25">
      <c r="A12" s="6">
        <f>+XPRESS!A12</f>
        <v>45118</v>
      </c>
      <c r="B12" s="6" t="s">
        <v>30</v>
      </c>
      <c r="C12" t="str">
        <f t="shared" si="0"/>
        <v>martes</v>
      </c>
      <c r="D12" s="7">
        <f>+XPRESS!D12</f>
        <v>2.8750000000000001E-2</v>
      </c>
      <c r="E12" s="8">
        <f>+D12*Hoja1!$B$3</f>
        <v>0</v>
      </c>
    </row>
    <row r="13" spans="1:8" x14ac:dyDescent="0.25">
      <c r="A13" s="6">
        <f>+XPRESS!A13</f>
        <v>45119</v>
      </c>
      <c r="B13" s="6" t="s">
        <v>30</v>
      </c>
      <c r="C13" t="str">
        <f t="shared" si="0"/>
        <v>miércoles</v>
      </c>
      <c r="D13" s="7">
        <f>+XPRESS!D13</f>
        <v>3.1666666666666669E-2</v>
      </c>
      <c r="E13" s="8">
        <f>+D13*Hoja1!$B$3</f>
        <v>0</v>
      </c>
    </row>
    <row r="14" spans="1:8" x14ac:dyDescent="0.25">
      <c r="A14" s="6">
        <f>+XPRESS!A14</f>
        <v>45120</v>
      </c>
      <c r="B14" s="6" t="s">
        <v>30</v>
      </c>
      <c r="C14" t="str">
        <f t="shared" si="0"/>
        <v>jueves</v>
      </c>
      <c r="D14" s="7">
        <f>+XPRESS!D14</f>
        <v>3.8666666666666669E-2</v>
      </c>
      <c r="E14" s="8">
        <f>+D14*Hoja1!$B$3</f>
        <v>0</v>
      </c>
    </row>
    <row r="15" spans="1:8" x14ac:dyDescent="0.25">
      <c r="A15" s="6">
        <f>+XPRESS!A15</f>
        <v>45121</v>
      </c>
      <c r="B15" s="6" t="s">
        <v>30</v>
      </c>
      <c r="C15" t="str">
        <f t="shared" si="0"/>
        <v>viernes</v>
      </c>
      <c r="D15" s="7">
        <f>+XPRESS!D15</f>
        <v>4.1000000000000002E-2</v>
      </c>
      <c r="E15" s="8">
        <f>+D15*Hoja1!$B$3</f>
        <v>0</v>
      </c>
    </row>
    <row r="16" spans="1:8" x14ac:dyDescent="0.25">
      <c r="A16" s="6">
        <f>+XPRESS!A16</f>
        <v>45122</v>
      </c>
      <c r="B16" s="6" t="s">
        <v>30</v>
      </c>
      <c r="C16" t="str">
        <f t="shared" si="0"/>
        <v>sábado</v>
      </c>
      <c r="D16" s="7">
        <f>+XPRESS!D16</f>
        <v>2.8750000000000001E-2</v>
      </c>
      <c r="E16" s="8">
        <f>+D16*Hoja1!$B$3</f>
        <v>0</v>
      </c>
    </row>
    <row r="17" spans="1:5" x14ac:dyDescent="0.25">
      <c r="A17" s="6">
        <f>+XPRESS!A17</f>
        <v>45123</v>
      </c>
      <c r="B17" s="6" t="s">
        <v>30</v>
      </c>
      <c r="C17" t="str">
        <f t="shared" si="0"/>
        <v>domingo</v>
      </c>
      <c r="D17" s="7">
        <f>+XPRESS!D17</f>
        <v>2.8750000000000001E-2</v>
      </c>
      <c r="E17" s="8">
        <f>+D17*Hoja1!$B$3</f>
        <v>0</v>
      </c>
    </row>
    <row r="18" spans="1:5" x14ac:dyDescent="0.25">
      <c r="A18" s="6">
        <f>+XPRESS!A18</f>
        <v>45124</v>
      </c>
      <c r="B18" s="6" t="s">
        <v>30</v>
      </c>
      <c r="C18" t="str">
        <f t="shared" si="0"/>
        <v>lunes</v>
      </c>
      <c r="D18" s="7">
        <f>+XPRESS!D18</f>
        <v>2.8750000000000001E-2</v>
      </c>
      <c r="E18" s="8">
        <f>+D18*Hoja1!$B$3</f>
        <v>0</v>
      </c>
    </row>
    <row r="19" spans="1:5" x14ac:dyDescent="0.25">
      <c r="A19" s="6">
        <f>+XPRESS!A19</f>
        <v>45125</v>
      </c>
      <c r="B19" s="6" t="s">
        <v>30</v>
      </c>
      <c r="C19" t="str">
        <f t="shared" si="0"/>
        <v>martes</v>
      </c>
      <c r="D19" s="7">
        <f>+XPRESS!D19</f>
        <v>2.8750000000000001E-2</v>
      </c>
      <c r="E19" s="8">
        <f>+D19*Hoja1!$B$3</f>
        <v>0</v>
      </c>
    </row>
    <row r="20" spans="1:5" x14ac:dyDescent="0.25">
      <c r="A20" s="6">
        <f>+XPRESS!A20</f>
        <v>45126</v>
      </c>
      <c r="B20" s="6" t="s">
        <v>30</v>
      </c>
      <c r="C20" t="str">
        <f t="shared" si="0"/>
        <v>miércoles</v>
      </c>
      <c r="D20" s="7">
        <f>+XPRESS!D20</f>
        <v>3.1666666666666669E-2</v>
      </c>
      <c r="E20" s="8">
        <f>+D20*Hoja1!$B$3</f>
        <v>0</v>
      </c>
    </row>
    <row r="21" spans="1:5" x14ac:dyDescent="0.25">
      <c r="A21" s="6">
        <f>+XPRESS!A21</f>
        <v>45127</v>
      </c>
      <c r="B21" s="6" t="s">
        <v>30</v>
      </c>
      <c r="C21" t="str">
        <f t="shared" si="0"/>
        <v>jueves</v>
      </c>
      <c r="D21" s="7">
        <f>+XPRESS!D21</f>
        <v>3.8666666666666669E-2</v>
      </c>
      <c r="E21" s="8">
        <f>+D21*Hoja1!$B$3</f>
        <v>0</v>
      </c>
    </row>
    <row r="22" spans="1:5" x14ac:dyDescent="0.25">
      <c r="A22" s="6">
        <f>+XPRESS!A22</f>
        <v>45128</v>
      </c>
      <c r="B22" s="6" t="s">
        <v>30</v>
      </c>
      <c r="C22" t="str">
        <f t="shared" si="0"/>
        <v>viernes</v>
      </c>
      <c r="D22" s="7">
        <f>+XPRESS!D22</f>
        <v>4.1000000000000002E-2</v>
      </c>
      <c r="E22" s="8">
        <f>+D22*Hoja1!$B$3</f>
        <v>0</v>
      </c>
    </row>
    <row r="23" spans="1:5" x14ac:dyDescent="0.25">
      <c r="A23" s="6">
        <f>+XPRESS!A23</f>
        <v>45129</v>
      </c>
      <c r="B23" s="6" t="s">
        <v>30</v>
      </c>
      <c r="C23" t="str">
        <f t="shared" si="0"/>
        <v>sábado</v>
      </c>
      <c r="D23" s="7">
        <f>+XPRESS!D23</f>
        <v>2.8750000000000001E-2</v>
      </c>
      <c r="E23" s="8">
        <f>+D23*Hoja1!$B$3</f>
        <v>0</v>
      </c>
    </row>
    <row r="24" spans="1:5" x14ac:dyDescent="0.25">
      <c r="A24" s="6">
        <f>+XPRESS!A24</f>
        <v>45130</v>
      </c>
      <c r="B24" s="6" t="s">
        <v>30</v>
      </c>
      <c r="C24" t="str">
        <f t="shared" si="0"/>
        <v>domingo</v>
      </c>
      <c r="D24" s="7">
        <f>+XPRESS!D24</f>
        <v>2.8750000000000001E-2</v>
      </c>
      <c r="E24" s="8">
        <f>+D24*Hoja1!$B$3</f>
        <v>0</v>
      </c>
    </row>
    <row r="25" spans="1:5" x14ac:dyDescent="0.25">
      <c r="A25" s="6">
        <f>+XPRESS!A25</f>
        <v>45131</v>
      </c>
      <c r="B25" s="6" t="s">
        <v>30</v>
      </c>
      <c r="C25" t="str">
        <f t="shared" si="0"/>
        <v>lunes</v>
      </c>
      <c r="D25" s="7">
        <f>+XPRESS!D25</f>
        <v>2.8750000000000001E-2</v>
      </c>
      <c r="E25" s="8">
        <f>+D25*Hoja1!$B$3</f>
        <v>0</v>
      </c>
    </row>
    <row r="26" spans="1:5" x14ac:dyDescent="0.25">
      <c r="A26" s="6">
        <f>+XPRESS!A26</f>
        <v>45132</v>
      </c>
      <c r="B26" s="6" t="s">
        <v>30</v>
      </c>
      <c r="C26" t="str">
        <f t="shared" si="0"/>
        <v>martes</v>
      </c>
      <c r="D26" s="7">
        <f>+XPRESS!D26</f>
        <v>2.8750000000000001E-2</v>
      </c>
      <c r="E26" s="8">
        <f>+D26*Hoja1!$B$3</f>
        <v>0</v>
      </c>
    </row>
    <row r="27" spans="1:5" x14ac:dyDescent="0.25">
      <c r="A27" s="6">
        <f>+XPRESS!A27</f>
        <v>45133</v>
      </c>
      <c r="B27" s="6" t="s">
        <v>30</v>
      </c>
      <c r="C27" t="str">
        <f t="shared" si="0"/>
        <v>miércoles</v>
      </c>
      <c r="D27" s="7">
        <f>+XPRESS!D27</f>
        <v>3.1666666666666669E-2</v>
      </c>
      <c r="E27" s="8">
        <f>+D27*Hoja1!$B$3</f>
        <v>0</v>
      </c>
    </row>
    <row r="28" spans="1:5" x14ac:dyDescent="0.25">
      <c r="A28" s="6">
        <f>+XPRESS!A28</f>
        <v>45134</v>
      </c>
      <c r="B28" s="6" t="s">
        <v>30</v>
      </c>
      <c r="C28" t="str">
        <f t="shared" si="0"/>
        <v>jueves</v>
      </c>
      <c r="D28" s="7">
        <f>+XPRESS!D28</f>
        <v>3.8666666666666669E-2</v>
      </c>
      <c r="E28" s="8">
        <f>+D28*Hoja1!$B$3</f>
        <v>0</v>
      </c>
    </row>
    <row r="29" spans="1:5" x14ac:dyDescent="0.25">
      <c r="A29" s="6">
        <f>+XPRESS!A29</f>
        <v>45135</v>
      </c>
      <c r="B29" s="6" t="s">
        <v>30</v>
      </c>
      <c r="C29" t="str">
        <f t="shared" si="0"/>
        <v>viernes</v>
      </c>
      <c r="D29" s="7">
        <f>+XPRESS!D29</f>
        <v>4.1000000000000002E-2</v>
      </c>
      <c r="E29" s="8">
        <f>+D29*Hoja1!$B$3</f>
        <v>0</v>
      </c>
    </row>
    <row r="30" spans="1:5" x14ac:dyDescent="0.25">
      <c r="A30" s="6">
        <f>+XPRESS!A30</f>
        <v>45136</v>
      </c>
      <c r="B30" s="6" t="s">
        <v>30</v>
      </c>
      <c r="C30" t="str">
        <f t="shared" ref="C30:C31" si="1">TEXT(A30,"dddd")</f>
        <v>sábado</v>
      </c>
      <c r="D30" s="7">
        <f>+XPRESS!D30</f>
        <v>3.7166666666700002E-2</v>
      </c>
      <c r="E30" s="8">
        <f>+D30*Hoja1!$B$3</f>
        <v>0</v>
      </c>
    </row>
    <row r="31" spans="1:5" x14ac:dyDescent="0.25">
      <c r="A31" s="6">
        <f>+XPRESS!A31</f>
        <v>45137</v>
      </c>
      <c r="B31" s="6" t="s">
        <v>30</v>
      </c>
      <c r="C31" t="str">
        <f t="shared" si="1"/>
        <v>domingo</v>
      </c>
      <c r="D31" s="7">
        <f>+XPRESS!D31</f>
        <v>2.8750000000000001E-2</v>
      </c>
      <c r="E31" s="8">
        <f>+D31*Hoja1!$B$3</f>
        <v>0</v>
      </c>
    </row>
    <row r="32" spans="1:5" x14ac:dyDescent="0.25">
      <c r="A32" s="6">
        <f>+XPRESS!A32</f>
        <v>45138</v>
      </c>
      <c r="B32" s="6" t="s">
        <v>30</v>
      </c>
      <c r="C32" t="str">
        <f t="shared" ref="C32" si="2">TEXT(A32,"dddd")</f>
        <v>lunes</v>
      </c>
      <c r="D32" s="7">
        <f>+XPRESS!D32</f>
        <v>2.8750000000000001E-2</v>
      </c>
      <c r="E32" s="8">
        <f>+D32*Hoja1!$B$3</f>
        <v>0</v>
      </c>
    </row>
    <row r="33" spans="4:4" x14ac:dyDescent="0.25">
      <c r="D33" s="5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6"/>
  <sheetViews>
    <sheetView workbookViewId="0">
      <selection activeCell="E32" sqref="E2:E32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5" x14ac:dyDescent="0.25">
      <c r="A2" s="6">
        <f>+'Mercado 2'!A2</f>
        <v>45108</v>
      </c>
      <c r="B2" s="6" t="s">
        <v>31</v>
      </c>
      <c r="C2" t="str">
        <f t="shared" ref="C2:C31" si="0">TEXT(A2,"dddd")</f>
        <v>sábado</v>
      </c>
      <c r="D2" s="7">
        <f>+'Mercado 2'!D2</f>
        <v>2.8750000000000001E-2</v>
      </c>
      <c r="E2" s="8">
        <f>+D2*Hoja1!$B$4</f>
        <v>717111.25</v>
      </c>
    </row>
    <row r="3" spans="1:5" x14ac:dyDescent="0.25">
      <c r="A3" s="6">
        <f>+'Mercado 2'!A3</f>
        <v>45109</v>
      </c>
      <c r="B3" s="6" t="s">
        <v>31</v>
      </c>
      <c r="C3" t="str">
        <f t="shared" si="0"/>
        <v>domingo</v>
      </c>
      <c r="D3" s="7">
        <f>+'Mercado 2'!D3</f>
        <v>2.8750000000000001E-2</v>
      </c>
      <c r="E3" s="8">
        <f>+D3*Hoja1!$B$4</f>
        <v>717111.25</v>
      </c>
    </row>
    <row r="4" spans="1:5" x14ac:dyDescent="0.25">
      <c r="A4" s="6">
        <f>+'Mercado 2'!A4</f>
        <v>45110</v>
      </c>
      <c r="B4" s="6" t="s">
        <v>31</v>
      </c>
      <c r="C4" t="str">
        <f t="shared" si="0"/>
        <v>lunes</v>
      </c>
      <c r="D4" s="7">
        <f>+'Mercado 2'!D4</f>
        <v>2.8750000000000001E-2</v>
      </c>
      <c r="E4" s="8">
        <f>+D4*Hoja1!$B$4</f>
        <v>717111.25</v>
      </c>
    </row>
    <row r="5" spans="1:5" x14ac:dyDescent="0.25">
      <c r="A5" s="6">
        <f>+'Mercado 2'!A5</f>
        <v>45111</v>
      </c>
      <c r="B5" s="6" t="s">
        <v>31</v>
      </c>
      <c r="C5" t="str">
        <f t="shared" si="0"/>
        <v>martes</v>
      </c>
      <c r="D5" s="7">
        <f>+'Mercado 2'!D5</f>
        <v>2.8750000000000001E-2</v>
      </c>
      <c r="E5" s="8">
        <f>+D5*Hoja1!$B$4</f>
        <v>717111.25</v>
      </c>
    </row>
    <row r="6" spans="1:5" x14ac:dyDescent="0.25">
      <c r="A6" s="6">
        <f>+'Mercado 2'!A6</f>
        <v>45112</v>
      </c>
      <c r="B6" s="6" t="s">
        <v>31</v>
      </c>
      <c r="C6" t="str">
        <f t="shared" si="0"/>
        <v>miércoles</v>
      </c>
      <c r="D6" s="7">
        <f>+'Mercado 2'!D6</f>
        <v>3.1666666666666669E-2</v>
      </c>
      <c r="E6" s="8">
        <f>+D6*Hoja1!$B$4</f>
        <v>789861.66666666674</v>
      </c>
    </row>
    <row r="7" spans="1:5" x14ac:dyDescent="0.25">
      <c r="A7" s="6">
        <f>+'Mercado 2'!A7</f>
        <v>45113</v>
      </c>
      <c r="B7" s="6" t="s">
        <v>31</v>
      </c>
      <c r="C7" t="str">
        <f t="shared" si="0"/>
        <v>jueves</v>
      </c>
      <c r="D7" s="7">
        <f>+'Mercado 2'!D7</f>
        <v>3.8666666666666669E-2</v>
      </c>
      <c r="E7" s="8">
        <f>+D7*Hoja1!$B$4</f>
        <v>964462.66666666674</v>
      </c>
    </row>
    <row r="8" spans="1:5" x14ac:dyDescent="0.25">
      <c r="A8" s="6">
        <f>+'Mercado 2'!A8</f>
        <v>45114</v>
      </c>
      <c r="B8" s="6" t="s">
        <v>31</v>
      </c>
      <c r="C8" t="str">
        <f t="shared" si="0"/>
        <v>viernes</v>
      </c>
      <c r="D8" s="7">
        <f>+'Mercado 2'!D8</f>
        <v>4.1000000000000002E-2</v>
      </c>
      <c r="E8" s="8">
        <f>+D8*Hoja1!$B$4</f>
        <v>1022663</v>
      </c>
    </row>
    <row r="9" spans="1:5" x14ac:dyDescent="0.25">
      <c r="A9" s="6">
        <f>+'Mercado 2'!A9</f>
        <v>45115</v>
      </c>
      <c r="B9" s="6" t="s">
        <v>31</v>
      </c>
      <c r="C9" t="str">
        <f t="shared" si="0"/>
        <v>sábado</v>
      </c>
      <c r="D9" s="7">
        <f>+'Mercado 2'!D9</f>
        <v>2.8750000000000001E-2</v>
      </c>
      <c r="E9" s="8">
        <f>+D9*Hoja1!$B$4</f>
        <v>717111.25</v>
      </c>
    </row>
    <row r="10" spans="1:5" x14ac:dyDescent="0.25">
      <c r="A10" s="6">
        <f>+'Mercado 2'!A10</f>
        <v>45116</v>
      </c>
      <c r="B10" s="6" t="s">
        <v>31</v>
      </c>
      <c r="C10" t="str">
        <f t="shared" si="0"/>
        <v>domingo</v>
      </c>
      <c r="D10" s="7">
        <f>+'Mercado 2'!D10</f>
        <v>2.8750000000000001E-2</v>
      </c>
      <c r="E10" s="8">
        <f>+D10*Hoja1!$B$4</f>
        <v>717111.25</v>
      </c>
    </row>
    <row r="11" spans="1:5" x14ac:dyDescent="0.25">
      <c r="A11" s="6">
        <f>+'Mercado 2'!A11</f>
        <v>45117</v>
      </c>
      <c r="B11" s="6" t="s">
        <v>31</v>
      </c>
      <c r="C11" t="str">
        <f t="shared" si="0"/>
        <v>lunes</v>
      </c>
      <c r="D11" s="7">
        <f>+'Mercado 2'!D11</f>
        <v>2.8750000000000001E-2</v>
      </c>
      <c r="E11" s="8">
        <f>+D11*Hoja1!$B$4</f>
        <v>717111.25</v>
      </c>
    </row>
    <row r="12" spans="1:5" x14ac:dyDescent="0.25">
      <c r="A12" s="6">
        <f>+'Mercado 2'!A12</f>
        <v>45118</v>
      </c>
      <c r="B12" s="6" t="s">
        <v>31</v>
      </c>
      <c r="C12" t="str">
        <f t="shared" si="0"/>
        <v>martes</v>
      </c>
      <c r="D12" s="7">
        <f>+'Mercado 2'!D12</f>
        <v>2.8750000000000001E-2</v>
      </c>
      <c r="E12" s="8">
        <f>+D12*Hoja1!$B$4</f>
        <v>717111.25</v>
      </c>
    </row>
    <row r="13" spans="1:5" x14ac:dyDescent="0.25">
      <c r="A13" s="6">
        <f>+'Mercado 2'!A13</f>
        <v>45119</v>
      </c>
      <c r="B13" s="6" t="s">
        <v>31</v>
      </c>
      <c r="C13" t="str">
        <f t="shared" si="0"/>
        <v>miércoles</v>
      </c>
      <c r="D13" s="7">
        <f>+'Mercado 2'!D13</f>
        <v>3.1666666666666669E-2</v>
      </c>
      <c r="E13" s="8">
        <f>+D13*Hoja1!$B$4</f>
        <v>789861.66666666674</v>
      </c>
    </row>
    <row r="14" spans="1:5" x14ac:dyDescent="0.25">
      <c r="A14" s="6">
        <f>+'Mercado 2'!A14</f>
        <v>45120</v>
      </c>
      <c r="B14" s="6" t="s">
        <v>31</v>
      </c>
      <c r="C14" t="str">
        <f t="shared" si="0"/>
        <v>jueves</v>
      </c>
      <c r="D14" s="7">
        <f>+'Mercado 2'!D14</f>
        <v>3.8666666666666669E-2</v>
      </c>
      <c r="E14" s="8">
        <f>+D14*Hoja1!$B$4</f>
        <v>964462.66666666674</v>
      </c>
    </row>
    <row r="15" spans="1:5" x14ac:dyDescent="0.25">
      <c r="A15" s="6">
        <f>+'Mercado 2'!A15</f>
        <v>45121</v>
      </c>
      <c r="B15" s="6" t="s">
        <v>31</v>
      </c>
      <c r="C15" t="str">
        <f t="shared" si="0"/>
        <v>viernes</v>
      </c>
      <c r="D15" s="7">
        <f>+'Mercado 2'!D15</f>
        <v>4.1000000000000002E-2</v>
      </c>
      <c r="E15" s="8">
        <f>+D15*Hoja1!$B$4</f>
        <v>1022663</v>
      </c>
    </row>
    <row r="16" spans="1:5" x14ac:dyDescent="0.25">
      <c r="A16" s="6">
        <f>+'Mercado 2'!A16</f>
        <v>45122</v>
      </c>
      <c r="B16" s="6" t="s">
        <v>31</v>
      </c>
      <c r="C16" t="str">
        <f t="shared" si="0"/>
        <v>sábado</v>
      </c>
      <c r="D16" s="7">
        <f>+'Mercado 2'!D16</f>
        <v>2.8750000000000001E-2</v>
      </c>
      <c r="E16" s="8">
        <f>+D16*Hoja1!$B$4</f>
        <v>717111.25</v>
      </c>
    </row>
    <row r="17" spans="1:15" x14ac:dyDescent="0.25">
      <c r="A17" s="6">
        <f>+'Mercado 2'!A17</f>
        <v>45123</v>
      </c>
      <c r="B17" s="6" t="s">
        <v>31</v>
      </c>
      <c r="C17" t="str">
        <f t="shared" si="0"/>
        <v>domingo</v>
      </c>
      <c r="D17" s="7">
        <f>+'Mercado 2'!D17</f>
        <v>2.8750000000000001E-2</v>
      </c>
      <c r="E17" s="8">
        <f>+D17*Hoja1!$B$4</f>
        <v>717111.25</v>
      </c>
    </row>
    <row r="18" spans="1:15" x14ac:dyDescent="0.25">
      <c r="A18" s="6">
        <f>+'Mercado 2'!A18</f>
        <v>45124</v>
      </c>
      <c r="B18" s="6" t="s">
        <v>31</v>
      </c>
      <c r="C18" t="str">
        <f t="shared" si="0"/>
        <v>lunes</v>
      </c>
      <c r="D18" s="7">
        <f>+'Mercado 2'!D18</f>
        <v>2.8750000000000001E-2</v>
      </c>
      <c r="E18" s="8">
        <f>+D18*Hoja1!$B$4</f>
        <v>717111.25</v>
      </c>
    </row>
    <row r="19" spans="1:15" x14ac:dyDescent="0.25">
      <c r="A19" s="6">
        <f>+'Mercado 2'!A19</f>
        <v>45125</v>
      </c>
      <c r="B19" s="6" t="s">
        <v>31</v>
      </c>
      <c r="C19" t="str">
        <f t="shared" si="0"/>
        <v>martes</v>
      </c>
      <c r="D19" s="7">
        <f>+'Mercado 2'!D19</f>
        <v>2.8750000000000001E-2</v>
      </c>
      <c r="E19" s="8">
        <f>+D19*Hoja1!$B$4</f>
        <v>717111.25</v>
      </c>
    </row>
    <row r="20" spans="1:15" x14ac:dyDescent="0.25">
      <c r="A20" s="6">
        <f>+'Mercado 2'!A20</f>
        <v>45126</v>
      </c>
      <c r="B20" s="6" t="s">
        <v>31</v>
      </c>
      <c r="C20" t="str">
        <f t="shared" si="0"/>
        <v>miércoles</v>
      </c>
      <c r="D20" s="7">
        <f>+'Mercado 2'!D20</f>
        <v>3.1666666666666669E-2</v>
      </c>
      <c r="E20" s="8">
        <f>+D20*Hoja1!$B$4</f>
        <v>789861.66666666674</v>
      </c>
    </row>
    <row r="21" spans="1:15" x14ac:dyDescent="0.25">
      <c r="A21" s="6">
        <f>+'Mercado 2'!A21</f>
        <v>45127</v>
      </c>
      <c r="B21" s="6" t="s">
        <v>31</v>
      </c>
      <c r="C21" t="str">
        <f t="shared" si="0"/>
        <v>jueves</v>
      </c>
      <c r="D21" s="7">
        <f>+'Mercado 2'!D21</f>
        <v>3.8666666666666669E-2</v>
      </c>
      <c r="E21" s="8">
        <f>+D21*Hoja1!$B$4</f>
        <v>964462.66666666674</v>
      </c>
    </row>
    <row r="22" spans="1:15" x14ac:dyDescent="0.25">
      <c r="A22" s="6">
        <f>+'Mercado 2'!A22</f>
        <v>45128</v>
      </c>
      <c r="B22" s="6" t="s">
        <v>31</v>
      </c>
      <c r="C22" t="str">
        <f t="shared" si="0"/>
        <v>viernes</v>
      </c>
      <c r="D22" s="7">
        <f>+'Mercado 2'!D22</f>
        <v>4.1000000000000002E-2</v>
      </c>
      <c r="E22" s="8">
        <f>+D22*Hoja1!$B$4</f>
        <v>1022663</v>
      </c>
    </row>
    <row r="23" spans="1:15" x14ac:dyDescent="0.25">
      <c r="A23" s="6">
        <f>+'Mercado 2'!A23</f>
        <v>45129</v>
      </c>
      <c r="B23" s="6" t="s">
        <v>31</v>
      </c>
      <c r="C23" t="str">
        <f t="shared" si="0"/>
        <v>sábado</v>
      </c>
      <c r="D23" s="7">
        <f>+'Mercado 2'!D23</f>
        <v>2.8750000000000001E-2</v>
      </c>
      <c r="E23" s="8">
        <f>+D23*Hoja1!$B$4</f>
        <v>717111.25</v>
      </c>
    </row>
    <row r="24" spans="1:15" x14ac:dyDescent="0.25">
      <c r="A24" s="6">
        <f>+'Mercado 2'!A24</f>
        <v>45130</v>
      </c>
      <c r="B24" s="6" t="s">
        <v>31</v>
      </c>
      <c r="C24" t="str">
        <f t="shared" si="0"/>
        <v>domingo</v>
      </c>
      <c r="D24" s="7">
        <f>+'Mercado 2'!D24</f>
        <v>2.8750000000000001E-2</v>
      </c>
      <c r="E24" s="8">
        <f>+D24*Hoja1!$B$4</f>
        <v>717111.25</v>
      </c>
    </row>
    <row r="25" spans="1:15" x14ac:dyDescent="0.25">
      <c r="A25" s="6">
        <f>+'Mercado 2'!A25</f>
        <v>45131</v>
      </c>
      <c r="B25" s="6" t="s">
        <v>31</v>
      </c>
      <c r="C25" t="str">
        <f t="shared" si="0"/>
        <v>lunes</v>
      </c>
      <c r="D25" s="7">
        <f>+'Mercado 2'!D25</f>
        <v>2.8750000000000001E-2</v>
      </c>
      <c r="E25" s="8">
        <f>+D25*Hoja1!$B$4</f>
        <v>717111.25</v>
      </c>
    </row>
    <row r="26" spans="1:15" x14ac:dyDescent="0.25">
      <c r="A26" s="6">
        <f>+'Mercado 2'!A26</f>
        <v>45132</v>
      </c>
      <c r="B26" s="6" t="s">
        <v>31</v>
      </c>
      <c r="C26" t="str">
        <f t="shared" si="0"/>
        <v>martes</v>
      </c>
      <c r="D26" s="7">
        <f>+'Mercado 2'!D26</f>
        <v>2.8750000000000001E-2</v>
      </c>
      <c r="E26" s="8">
        <f>+D26*Hoja1!$B$4</f>
        <v>717111.25</v>
      </c>
    </row>
    <row r="27" spans="1:15" x14ac:dyDescent="0.25">
      <c r="A27" s="6">
        <f>+'Mercado 2'!A27</f>
        <v>45133</v>
      </c>
      <c r="B27" s="6" t="s">
        <v>31</v>
      </c>
      <c r="C27" t="str">
        <f t="shared" si="0"/>
        <v>miércoles</v>
      </c>
      <c r="D27" s="7">
        <f>+'Mercado 2'!D27</f>
        <v>3.1666666666666669E-2</v>
      </c>
      <c r="E27" s="8">
        <f>+D27*Hoja1!$B$4</f>
        <v>789861.66666666674</v>
      </c>
      <c r="N27" s="12"/>
      <c r="O27" s="12"/>
    </row>
    <row r="28" spans="1:15" x14ac:dyDescent="0.25">
      <c r="A28" s="6">
        <f>+'Mercado 2'!A28</f>
        <v>45134</v>
      </c>
      <c r="B28" s="6" t="s">
        <v>31</v>
      </c>
      <c r="C28" t="str">
        <f t="shared" si="0"/>
        <v>jueves</v>
      </c>
      <c r="D28" s="7">
        <f>+'Mercado 2'!D28</f>
        <v>3.8666666666666669E-2</v>
      </c>
      <c r="E28" s="8">
        <f>+D28*Hoja1!$B$4</f>
        <v>964462.66666666674</v>
      </c>
    </row>
    <row r="29" spans="1:15" x14ac:dyDescent="0.25">
      <c r="A29" s="6">
        <f>+'Mercado 2'!A29</f>
        <v>45135</v>
      </c>
      <c r="B29" s="6" t="s">
        <v>31</v>
      </c>
      <c r="C29" t="str">
        <f t="shared" si="0"/>
        <v>viernes</v>
      </c>
      <c r="D29" s="7">
        <f>+'Mercado 2'!D29</f>
        <v>4.1000000000000002E-2</v>
      </c>
      <c r="E29" s="8">
        <f>+D29*Hoja1!$B$4</f>
        <v>1022663</v>
      </c>
    </row>
    <row r="30" spans="1:15" x14ac:dyDescent="0.25">
      <c r="A30" s="6">
        <f>+'Mercado 2'!A30</f>
        <v>45136</v>
      </c>
      <c r="B30" s="6" t="s">
        <v>31</v>
      </c>
      <c r="C30" t="str">
        <f t="shared" si="0"/>
        <v>sábado</v>
      </c>
      <c r="D30" s="7">
        <f>+'Mercado 2'!D30</f>
        <v>3.7166666666700002E-2</v>
      </c>
      <c r="E30" s="8">
        <f>+D30*Hoja1!$B$4</f>
        <v>927048.16666749818</v>
      </c>
      <c r="J30" s="7"/>
      <c r="K30" s="9"/>
    </row>
    <row r="31" spans="1:15" x14ac:dyDescent="0.25">
      <c r="A31" s="6">
        <f>+'Mercado 2'!A31</f>
        <v>45137</v>
      </c>
      <c r="B31" s="6" t="s">
        <v>31</v>
      </c>
      <c r="C31" t="str">
        <f t="shared" si="0"/>
        <v>domingo</v>
      </c>
      <c r="D31" s="7">
        <f>+'Mercado 2'!D31</f>
        <v>2.8750000000000001E-2</v>
      </c>
      <c r="E31" s="8">
        <f>+D31*Hoja1!$B$4</f>
        <v>717111.25</v>
      </c>
      <c r="J31" s="7"/>
      <c r="K31" s="9"/>
    </row>
    <row r="32" spans="1:15" x14ac:dyDescent="0.25">
      <c r="A32" s="6">
        <f>+'Mercado 2'!A32</f>
        <v>45138</v>
      </c>
      <c r="B32" s="6" t="s">
        <v>31</v>
      </c>
      <c r="C32" t="str">
        <f t="shared" ref="C32" si="1">TEXT(A32,"dddd")</f>
        <v>lunes</v>
      </c>
      <c r="D32" s="7">
        <f>+'Mercado 2'!D32</f>
        <v>2.8750000000000001E-2</v>
      </c>
      <c r="E32" s="8">
        <f>+D32*Hoja1!$B$4</f>
        <v>717111.25</v>
      </c>
      <c r="J32" s="7"/>
      <c r="K32" s="9"/>
    </row>
    <row r="33" spans="4:11" x14ac:dyDescent="0.25">
      <c r="D33" s="12"/>
      <c r="G33" s="13"/>
      <c r="J33" s="7"/>
      <c r="K33" s="9"/>
    </row>
    <row r="34" spans="4:11" x14ac:dyDescent="0.25">
      <c r="D34" s="12"/>
      <c r="J34" s="7"/>
      <c r="K34" s="9"/>
    </row>
    <row r="35" spans="4:11" x14ac:dyDescent="0.25">
      <c r="J35" s="7"/>
      <c r="K35" s="9"/>
    </row>
    <row r="36" spans="4:11" x14ac:dyDescent="0.25">
      <c r="J36" s="1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6"/>
  <sheetViews>
    <sheetView workbookViewId="0">
      <selection activeCell="A32" sqref="A32:E32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5" x14ac:dyDescent="0.25">
      <c r="A2" s="6">
        <f>+'Perdriel 1'!A2</f>
        <v>45108</v>
      </c>
      <c r="B2" s="6" t="s">
        <v>32</v>
      </c>
      <c r="C2" t="str">
        <f t="shared" ref="C2:C31" si="0">TEXT(A2,"dddd")</f>
        <v>sábado</v>
      </c>
      <c r="D2" s="7">
        <f>+'Perdriel 1'!D2</f>
        <v>2.8750000000000001E-2</v>
      </c>
      <c r="E2" s="8">
        <f>+D2*Hoja1!$B$8</f>
        <v>144440</v>
      </c>
    </row>
    <row r="3" spans="1:5" x14ac:dyDescent="0.25">
      <c r="A3" s="6">
        <f>+'Perdriel 1'!A3</f>
        <v>45109</v>
      </c>
      <c r="B3" s="6" t="s">
        <v>32</v>
      </c>
      <c r="C3" t="str">
        <f t="shared" si="0"/>
        <v>domingo</v>
      </c>
      <c r="D3" s="7">
        <f>+'Perdriel 1'!D3</f>
        <v>2.8750000000000001E-2</v>
      </c>
      <c r="E3" s="8">
        <f>+D3*Hoja1!$B$8</f>
        <v>144440</v>
      </c>
    </row>
    <row r="4" spans="1:5" x14ac:dyDescent="0.25">
      <c r="A4" s="6">
        <f>+'Perdriel 1'!A4</f>
        <v>45110</v>
      </c>
      <c r="B4" s="6" t="s">
        <v>32</v>
      </c>
      <c r="C4" t="str">
        <f t="shared" si="0"/>
        <v>lunes</v>
      </c>
      <c r="D4" s="7">
        <f>+'Perdriel 1'!D4</f>
        <v>2.8750000000000001E-2</v>
      </c>
      <c r="E4" s="8">
        <f>+D4*Hoja1!$B$8</f>
        <v>144440</v>
      </c>
    </row>
    <row r="5" spans="1:5" x14ac:dyDescent="0.25">
      <c r="A5" s="6">
        <f>+'Perdriel 1'!A5</f>
        <v>45111</v>
      </c>
      <c r="B5" s="6" t="s">
        <v>32</v>
      </c>
      <c r="C5" t="str">
        <f t="shared" si="0"/>
        <v>martes</v>
      </c>
      <c r="D5" s="7">
        <f>+'Perdriel 1'!D5</f>
        <v>2.8750000000000001E-2</v>
      </c>
      <c r="E5" s="8">
        <f>+D5*Hoja1!$B$8</f>
        <v>144440</v>
      </c>
    </row>
    <row r="6" spans="1:5" x14ac:dyDescent="0.25">
      <c r="A6" s="6">
        <f>+'Perdriel 1'!A6</f>
        <v>45112</v>
      </c>
      <c r="B6" s="6" t="s">
        <v>32</v>
      </c>
      <c r="C6" t="str">
        <f t="shared" si="0"/>
        <v>miércoles</v>
      </c>
      <c r="D6" s="7">
        <f>+'Perdriel 1'!D6</f>
        <v>3.1666666666666669E-2</v>
      </c>
      <c r="E6" s="8">
        <f>+D6*Hoja1!$B$8</f>
        <v>159093.33333333334</v>
      </c>
    </row>
    <row r="7" spans="1:5" x14ac:dyDescent="0.25">
      <c r="A7" s="6">
        <f>+'Perdriel 1'!A7</f>
        <v>45113</v>
      </c>
      <c r="B7" s="6" t="s">
        <v>32</v>
      </c>
      <c r="C7" t="str">
        <f t="shared" si="0"/>
        <v>jueves</v>
      </c>
      <c r="D7" s="7">
        <f>+'Perdriel 1'!D7</f>
        <v>3.8666666666666669E-2</v>
      </c>
      <c r="E7" s="8">
        <f>+D7*Hoja1!$B$8</f>
        <v>194261.33333333334</v>
      </c>
    </row>
    <row r="8" spans="1:5" x14ac:dyDescent="0.25">
      <c r="A8" s="6">
        <f>+'Perdriel 1'!A8</f>
        <v>45114</v>
      </c>
      <c r="B8" s="6" t="s">
        <v>32</v>
      </c>
      <c r="C8" t="str">
        <f t="shared" si="0"/>
        <v>viernes</v>
      </c>
      <c r="D8" s="7">
        <f>+'Perdriel 1'!D8</f>
        <v>4.1000000000000002E-2</v>
      </c>
      <c r="E8" s="8">
        <f>+D8*Hoja1!$B$8</f>
        <v>205984</v>
      </c>
    </row>
    <row r="9" spans="1:5" x14ac:dyDescent="0.25">
      <c r="A9" s="6">
        <f>+'Perdriel 1'!A9</f>
        <v>45115</v>
      </c>
      <c r="B9" s="6" t="s">
        <v>32</v>
      </c>
      <c r="C9" t="str">
        <f t="shared" si="0"/>
        <v>sábado</v>
      </c>
      <c r="D9" s="7">
        <f>+'Perdriel 1'!D9</f>
        <v>2.8750000000000001E-2</v>
      </c>
      <c r="E9" s="8">
        <f>+D9*Hoja1!$B$8</f>
        <v>144440</v>
      </c>
    </row>
    <row r="10" spans="1:5" x14ac:dyDescent="0.25">
      <c r="A10" s="6">
        <f>+'Perdriel 1'!A10</f>
        <v>45116</v>
      </c>
      <c r="B10" s="6" t="s">
        <v>32</v>
      </c>
      <c r="C10" t="str">
        <f t="shared" si="0"/>
        <v>domingo</v>
      </c>
      <c r="D10" s="7">
        <f>+'Perdriel 1'!D10</f>
        <v>2.8750000000000001E-2</v>
      </c>
      <c r="E10" s="8">
        <f>+D10*Hoja1!$B$8</f>
        <v>144440</v>
      </c>
    </row>
    <row r="11" spans="1:5" x14ac:dyDescent="0.25">
      <c r="A11" s="6">
        <f>+'Perdriel 1'!A11</f>
        <v>45117</v>
      </c>
      <c r="B11" s="6" t="s">
        <v>32</v>
      </c>
      <c r="C11" t="str">
        <f t="shared" si="0"/>
        <v>lunes</v>
      </c>
      <c r="D11" s="7">
        <f>+'Perdriel 1'!D11</f>
        <v>2.8750000000000001E-2</v>
      </c>
      <c r="E11" s="8">
        <f>+D11*Hoja1!$B$8</f>
        <v>144440</v>
      </c>
    </row>
    <row r="12" spans="1:5" x14ac:dyDescent="0.25">
      <c r="A12" s="6">
        <f>+'Perdriel 1'!A12</f>
        <v>45118</v>
      </c>
      <c r="B12" s="6" t="s">
        <v>32</v>
      </c>
      <c r="C12" t="str">
        <f t="shared" si="0"/>
        <v>martes</v>
      </c>
      <c r="D12" s="7">
        <f>+'Perdriel 1'!D12</f>
        <v>2.8750000000000001E-2</v>
      </c>
      <c r="E12" s="8">
        <f>+D12*Hoja1!$B$8</f>
        <v>144440</v>
      </c>
    </row>
    <row r="13" spans="1:5" x14ac:dyDescent="0.25">
      <c r="A13" s="6">
        <f>+'Perdriel 1'!A13</f>
        <v>45119</v>
      </c>
      <c r="B13" s="6" t="s">
        <v>32</v>
      </c>
      <c r="C13" t="str">
        <f t="shared" si="0"/>
        <v>miércoles</v>
      </c>
      <c r="D13" s="7">
        <f>+'Perdriel 1'!D13</f>
        <v>3.1666666666666669E-2</v>
      </c>
      <c r="E13" s="8">
        <f>+D13*Hoja1!$B$8</f>
        <v>159093.33333333334</v>
      </c>
    </row>
    <row r="14" spans="1:5" x14ac:dyDescent="0.25">
      <c r="A14" s="6">
        <f>+'Perdriel 1'!A14</f>
        <v>45120</v>
      </c>
      <c r="B14" s="6" t="s">
        <v>32</v>
      </c>
      <c r="C14" t="str">
        <f t="shared" si="0"/>
        <v>jueves</v>
      </c>
      <c r="D14" s="7">
        <f>+'Perdriel 1'!D14</f>
        <v>3.8666666666666669E-2</v>
      </c>
      <c r="E14" s="8">
        <f>+D14*Hoja1!$B$8</f>
        <v>194261.33333333334</v>
      </c>
    </row>
    <row r="15" spans="1:5" x14ac:dyDescent="0.25">
      <c r="A15" s="6">
        <f>+'Perdriel 1'!A15</f>
        <v>45121</v>
      </c>
      <c r="B15" s="6" t="s">
        <v>32</v>
      </c>
      <c r="C15" t="str">
        <f t="shared" si="0"/>
        <v>viernes</v>
      </c>
      <c r="D15" s="7">
        <f>+'Perdriel 1'!D15</f>
        <v>4.1000000000000002E-2</v>
      </c>
      <c r="E15" s="8">
        <f>+D15*Hoja1!$B$8</f>
        <v>205984</v>
      </c>
    </row>
    <row r="16" spans="1:5" x14ac:dyDescent="0.25">
      <c r="A16" s="6">
        <f>+'Perdriel 1'!A16</f>
        <v>45122</v>
      </c>
      <c r="B16" s="6" t="s">
        <v>32</v>
      </c>
      <c r="C16" t="str">
        <f t="shared" si="0"/>
        <v>sábado</v>
      </c>
      <c r="D16" s="7">
        <f>+'Perdriel 1'!D16</f>
        <v>2.8750000000000001E-2</v>
      </c>
      <c r="E16" s="8">
        <f>+D16*Hoja1!$B$8</f>
        <v>144440</v>
      </c>
    </row>
    <row r="17" spans="1:15" x14ac:dyDescent="0.25">
      <c r="A17" s="6">
        <f>+'Perdriel 1'!A17</f>
        <v>45123</v>
      </c>
      <c r="B17" s="6" t="s">
        <v>32</v>
      </c>
      <c r="C17" t="str">
        <f t="shared" si="0"/>
        <v>domingo</v>
      </c>
      <c r="D17" s="7">
        <f>+'Perdriel 1'!D17</f>
        <v>2.8750000000000001E-2</v>
      </c>
      <c r="E17" s="8">
        <f>+D17*Hoja1!$B$8</f>
        <v>144440</v>
      </c>
    </row>
    <row r="18" spans="1:15" x14ac:dyDescent="0.25">
      <c r="A18" s="6">
        <f>+'Perdriel 1'!A18</f>
        <v>45124</v>
      </c>
      <c r="B18" s="6" t="s">
        <v>32</v>
      </c>
      <c r="C18" t="str">
        <f t="shared" si="0"/>
        <v>lunes</v>
      </c>
      <c r="D18" s="7">
        <f>+'Perdriel 1'!D18</f>
        <v>2.8750000000000001E-2</v>
      </c>
      <c r="E18" s="8">
        <f>+D18*Hoja1!$B$8</f>
        <v>144440</v>
      </c>
    </row>
    <row r="19" spans="1:15" x14ac:dyDescent="0.25">
      <c r="A19" s="6">
        <f>+'Perdriel 1'!A19</f>
        <v>45125</v>
      </c>
      <c r="B19" s="6" t="s">
        <v>32</v>
      </c>
      <c r="C19" t="str">
        <f t="shared" si="0"/>
        <v>martes</v>
      </c>
      <c r="D19" s="7">
        <f>+'Perdriel 1'!D19</f>
        <v>2.8750000000000001E-2</v>
      </c>
      <c r="E19" s="8">
        <f>+D19*Hoja1!$B$8</f>
        <v>144440</v>
      </c>
    </row>
    <row r="20" spans="1:15" x14ac:dyDescent="0.25">
      <c r="A20" s="6">
        <f>+'Perdriel 1'!A20</f>
        <v>45126</v>
      </c>
      <c r="B20" s="6" t="s">
        <v>32</v>
      </c>
      <c r="C20" t="str">
        <f t="shared" si="0"/>
        <v>miércoles</v>
      </c>
      <c r="D20" s="7">
        <f>+'Perdriel 1'!D20</f>
        <v>3.1666666666666669E-2</v>
      </c>
      <c r="E20" s="8">
        <f>+D20*Hoja1!$B$8</f>
        <v>159093.33333333334</v>
      </c>
    </row>
    <row r="21" spans="1:15" x14ac:dyDescent="0.25">
      <c r="A21" s="6">
        <f>+'Perdriel 1'!A21</f>
        <v>45127</v>
      </c>
      <c r="B21" s="6" t="s">
        <v>32</v>
      </c>
      <c r="C21" t="str">
        <f t="shared" si="0"/>
        <v>jueves</v>
      </c>
      <c r="D21" s="7">
        <f>+'Perdriel 1'!D21</f>
        <v>3.8666666666666669E-2</v>
      </c>
      <c r="E21" s="8">
        <f>+D21*Hoja1!$B$8</f>
        <v>194261.33333333334</v>
      </c>
    </row>
    <row r="22" spans="1:15" x14ac:dyDescent="0.25">
      <c r="A22" s="6">
        <f>+'Perdriel 1'!A22</f>
        <v>45128</v>
      </c>
      <c r="B22" s="6" t="s">
        <v>32</v>
      </c>
      <c r="C22" t="str">
        <f t="shared" si="0"/>
        <v>viernes</v>
      </c>
      <c r="D22" s="7">
        <f>+'Perdriel 1'!D22</f>
        <v>4.1000000000000002E-2</v>
      </c>
      <c r="E22" s="8">
        <f>+D22*Hoja1!$B$8</f>
        <v>205984</v>
      </c>
    </row>
    <row r="23" spans="1:15" x14ac:dyDescent="0.25">
      <c r="A23" s="6">
        <f>+'Perdriel 1'!A23</f>
        <v>45129</v>
      </c>
      <c r="B23" s="6" t="s">
        <v>32</v>
      </c>
      <c r="C23" t="str">
        <f t="shared" si="0"/>
        <v>sábado</v>
      </c>
      <c r="D23" s="7">
        <f>+'Perdriel 1'!D23</f>
        <v>2.8750000000000001E-2</v>
      </c>
      <c r="E23" s="8">
        <f>+D23*Hoja1!$B$8</f>
        <v>144440</v>
      </c>
    </row>
    <row r="24" spans="1:15" x14ac:dyDescent="0.25">
      <c r="A24" s="6">
        <f>+'Perdriel 1'!A24</f>
        <v>45130</v>
      </c>
      <c r="B24" s="6" t="s">
        <v>32</v>
      </c>
      <c r="C24" t="str">
        <f t="shared" si="0"/>
        <v>domingo</v>
      </c>
      <c r="D24" s="7">
        <f>+'Perdriel 1'!D24</f>
        <v>2.8750000000000001E-2</v>
      </c>
      <c r="E24" s="8">
        <f>+D24*Hoja1!$B$8</f>
        <v>144440</v>
      </c>
    </row>
    <row r="25" spans="1:15" x14ac:dyDescent="0.25">
      <c r="A25" s="6">
        <f>+'Perdriel 1'!A25</f>
        <v>45131</v>
      </c>
      <c r="B25" s="6" t="s">
        <v>32</v>
      </c>
      <c r="C25" t="str">
        <f t="shared" si="0"/>
        <v>lunes</v>
      </c>
      <c r="D25" s="7">
        <f>+'Perdriel 1'!D25</f>
        <v>2.8750000000000001E-2</v>
      </c>
      <c r="E25" s="8">
        <f>+D25*Hoja1!$B$8</f>
        <v>144440</v>
      </c>
    </row>
    <row r="26" spans="1:15" x14ac:dyDescent="0.25">
      <c r="A26" s="6">
        <f>+'Perdriel 1'!A26</f>
        <v>45132</v>
      </c>
      <c r="B26" s="6" t="s">
        <v>32</v>
      </c>
      <c r="C26" t="str">
        <f t="shared" si="0"/>
        <v>martes</v>
      </c>
      <c r="D26" s="7">
        <f>+'Perdriel 1'!D26</f>
        <v>2.8750000000000001E-2</v>
      </c>
      <c r="E26" s="8">
        <f>+D26*Hoja1!$B$8</f>
        <v>144440</v>
      </c>
    </row>
    <row r="27" spans="1:15" x14ac:dyDescent="0.25">
      <c r="A27" s="6">
        <f>+'Perdriel 1'!A27</f>
        <v>45133</v>
      </c>
      <c r="B27" s="6" t="s">
        <v>32</v>
      </c>
      <c r="C27" t="str">
        <f t="shared" si="0"/>
        <v>miércoles</v>
      </c>
      <c r="D27" s="7">
        <f>+'Perdriel 1'!D27</f>
        <v>3.1666666666666669E-2</v>
      </c>
      <c r="E27" s="8">
        <f>+D27*Hoja1!$B$8</f>
        <v>159093.33333333334</v>
      </c>
      <c r="N27" s="12"/>
      <c r="O27" s="12"/>
    </row>
    <row r="28" spans="1:15" x14ac:dyDescent="0.25">
      <c r="A28" s="6">
        <f>+'Perdriel 1'!A28</f>
        <v>45134</v>
      </c>
      <c r="B28" s="6" t="s">
        <v>32</v>
      </c>
      <c r="C28" t="str">
        <f t="shared" si="0"/>
        <v>jueves</v>
      </c>
      <c r="D28" s="7">
        <f>+'Perdriel 1'!D28</f>
        <v>3.8666666666666669E-2</v>
      </c>
      <c r="E28" s="8">
        <f>+D28*Hoja1!$B$8</f>
        <v>194261.33333333334</v>
      </c>
    </row>
    <row r="29" spans="1:15" x14ac:dyDescent="0.25">
      <c r="A29" s="6">
        <f>+'Perdriel 1'!A29</f>
        <v>45135</v>
      </c>
      <c r="B29" s="6" t="s">
        <v>32</v>
      </c>
      <c r="C29" t="str">
        <f t="shared" si="0"/>
        <v>viernes</v>
      </c>
      <c r="D29" s="7">
        <f>+'Perdriel 1'!D29</f>
        <v>4.1000000000000002E-2</v>
      </c>
      <c r="E29" s="8">
        <f>+D29*Hoja1!$B$8</f>
        <v>205984</v>
      </c>
    </row>
    <row r="30" spans="1:15" x14ac:dyDescent="0.25">
      <c r="A30" s="6">
        <f>+'Perdriel 1'!A30</f>
        <v>45136</v>
      </c>
      <c r="B30" s="6" t="s">
        <v>32</v>
      </c>
      <c r="C30" t="str">
        <f t="shared" si="0"/>
        <v>sábado</v>
      </c>
      <c r="D30" s="7">
        <f>+'Perdriel 1'!D30</f>
        <v>3.7166666666700002E-2</v>
      </c>
      <c r="E30" s="8">
        <f>+D30*Hoja1!$B$8</f>
        <v>186725.33333350081</v>
      </c>
      <c r="J30" s="7"/>
      <c r="K30" s="9"/>
    </row>
    <row r="31" spans="1:15" x14ac:dyDescent="0.25">
      <c r="A31" s="6">
        <f>+'Perdriel 1'!A31</f>
        <v>45137</v>
      </c>
      <c r="B31" s="6" t="s">
        <v>32</v>
      </c>
      <c r="C31" t="str">
        <f t="shared" si="0"/>
        <v>domingo</v>
      </c>
      <c r="D31" s="7">
        <f>+'Perdriel 1'!D31</f>
        <v>2.8750000000000001E-2</v>
      </c>
      <c r="E31" s="8">
        <f>+D31*Hoja1!$B$8</f>
        <v>144440</v>
      </c>
      <c r="J31" s="7"/>
      <c r="K31" s="9"/>
    </row>
    <row r="32" spans="1:15" x14ac:dyDescent="0.25">
      <c r="A32" s="6">
        <f>+'Perdriel 1'!A32</f>
        <v>45138</v>
      </c>
      <c r="B32" s="6" t="s">
        <v>32</v>
      </c>
      <c r="C32" t="str">
        <f t="shared" ref="C32" si="1">TEXT(A32,"dddd")</f>
        <v>lunes</v>
      </c>
      <c r="D32" s="7">
        <f>+'Perdriel 1'!D32</f>
        <v>2.8750000000000001E-2</v>
      </c>
      <c r="E32" s="8">
        <f>+D32*Hoja1!$B$8</f>
        <v>144440</v>
      </c>
      <c r="J32" s="7"/>
      <c r="K32" s="9"/>
    </row>
    <row r="33" spans="7:11" x14ac:dyDescent="0.25">
      <c r="G33" s="13"/>
      <c r="J33" s="7"/>
      <c r="K33" s="9"/>
    </row>
    <row r="34" spans="7:11" x14ac:dyDescent="0.25">
      <c r="J34" s="7"/>
      <c r="K34" s="9"/>
    </row>
    <row r="35" spans="7:11" x14ac:dyDescent="0.25">
      <c r="J35" s="7"/>
      <c r="K35" s="9"/>
    </row>
    <row r="36" spans="7:11" x14ac:dyDescent="0.25">
      <c r="J36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2"/>
  <sheetViews>
    <sheetView workbookViewId="0">
      <selection activeCell="A32" sqref="A32:E32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5" x14ac:dyDescent="0.25">
      <c r="A2" s="6">
        <f>+'Perdriel 2'!A2</f>
        <v>45108</v>
      </c>
      <c r="B2" s="6" t="s">
        <v>34</v>
      </c>
      <c r="C2" t="str">
        <f t="shared" ref="C2:C31" si="0">TEXT(A2,"dddd")</f>
        <v>sábado</v>
      </c>
      <c r="D2" s="7">
        <f>+'Perdriel 2'!D2</f>
        <v>2.8750000000000001E-2</v>
      </c>
      <c r="E2" s="8">
        <f>+D2*Hoja1!$B$5</f>
        <v>157147.5</v>
      </c>
    </row>
    <row r="3" spans="1:5" x14ac:dyDescent="0.25">
      <c r="A3" s="6">
        <f>+'Perdriel 2'!A3</f>
        <v>45109</v>
      </c>
      <c r="B3" s="6" t="s">
        <v>34</v>
      </c>
      <c r="C3" t="str">
        <f t="shared" si="0"/>
        <v>domingo</v>
      </c>
      <c r="D3" s="7">
        <f>+'Perdriel 2'!D3</f>
        <v>2.8750000000000001E-2</v>
      </c>
      <c r="E3" s="8">
        <f>+D3*Hoja1!$B$5</f>
        <v>157147.5</v>
      </c>
    </row>
    <row r="4" spans="1:5" x14ac:dyDescent="0.25">
      <c r="A4" s="6">
        <f>+'Perdriel 2'!A4</f>
        <v>45110</v>
      </c>
      <c r="B4" s="6" t="s">
        <v>34</v>
      </c>
      <c r="C4" t="str">
        <f t="shared" si="0"/>
        <v>lunes</v>
      </c>
      <c r="D4" s="7">
        <f>+'Perdriel 2'!D4</f>
        <v>2.8750000000000001E-2</v>
      </c>
      <c r="E4" s="8">
        <f>+D4*Hoja1!$B$5</f>
        <v>157147.5</v>
      </c>
    </row>
    <row r="5" spans="1:5" x14ac:dyDescent="0.25">
      <c r="A5" s="6">
        <f>+'Perdriel 2'!A5</f>
        <v>45111</v>
      </c>
      <c r="B5" s="6" t="s">
        <v>34</v>
      </c>
      <c r="C5" t="str">
        <f t="shared" si="0"/>
        <v>martes</v>
      </c>
      <c r="D5" s="7">
        <f>+'Perdriel 2'!D5</f>
        <v>2.8750000000000001E-2</v>
      </c>
      <c r="E5" s="8">
        <f>+D5*Hoja1!$B$5</f>
        <v>157147.5</v>
      </c>
    </row>
    <row r="6" spans="1:5" x14ac:dyDescent="0.25">
      <c r="A6" s="6">
        <f>+'Perdriel 2'!A6</f>
        <v>45112</v>
      </c>
      <c r="B6" s="6" t="s">
        <v>34</v>
      </c>
      <c r="C6" t="str">
        <f t="shared" si="0"/>
        <v>miércoles</v>
      </c>
      <c r="D6" s="7">
        <f>+'Perdriel 2'!D6</f>
        <v>3.1666666666666669E-2</v>
      </c>
      <c r="E6" s="8">
        <f>+D6*Hoja1!$B$5</f>
        <v>173090.00000000003</v>
      </c>
    </row>
    <row r="7" spans="1:5" x14ac:dyDescent="0.25">
      <c r="A7" s="6">
        <f>+'Perdriel 2'!A7</f>
        <v>45113</v>
      </c>
      <c r="B7" s="6" t="s">
        <v>34</v>
      </c>
      <c r="C7" t="str">
        <f t="shared" si="0"/>
        <v>jueves</v>
      </c>
      <c r="D7" s="7">
        <f>+'Perdriel 2'!D7</f>
        <v>3.8666666666666669E-2</v>
      </c>
      <c r="E7" s="8">
        <f>+D7*Hoja1!$B$5</f>
        <v>211352</v>
      </c>
    </row>
    <row r="8" spans="1:5" x14ac:dyDescent="0.25">
      <c r="A8" s="6">
        <f>+'Perdriel 2'!A8</f>
        <v>45114</v>
      </c>
      <c r="B8" s="6" t="s">
        <v>34</v>
      </c>
      <c r="C8" t="str">
        <f t="shared" si="0"/>
        <v>viernes</v>
      </c>
      <c r="D8" s="7">
        <f>+'Perdriel 2'!D8</f>
        <v>4.1000000000000002E-2</v>
      </c>
      <c r="E8" s="8">
        <f>+D8*Hoja1!$B$5</f>
        <v>224106</v>
      </c>
    </row>
    <row r="9" spans="1:5" x14ac:dyDescent="0.25">
      <c r="A9" s="6">
        <f>+'Perdriel 2'!A9</f>
        <v>45115</v>
      </c>
      <c r="B9" s="6" t="s">
        <v>34</v>
      </c>
      <c r="C9" t="str">
        <f t="shared" si="0"/>
        <v>sábado</v>
      </c>
      <c r="D9" s="7">
        <f>+'Perdriel 2'!D9</f>
        <v>2.8750000000000001E-2</v>
      </c>
      <c r="E9" s="8">
        <f>+D9*Hoja1!$B$5</f>
        <v>157147.5</v>
      </c>
    </row>
    <row r="10" spans="1:5" x14ac:dyDescent="0.25">
      <c r="A10" s="6">
        <f>+'Perdriel 2'!A10</f>
        <v>45116</v>
      </c>
      <c r="B10" s="6" t="s">
        <v>34</v>
      </c>
      <c r="C10" t="str">
        <f t="shared" si="0"/>
        <v>domingo</v>
      </c>
      <c r="D10" s="7">
        <f>+'Perdriel 2'!D10</f>
        <v>2.8750000000000001E-2</v>
      </c>
      <c r="E10" s="8">
        <f>+D10*Hoja1!$B$5</f>
        <v>157147.5</v>
      </c>
    </row>
    <row r="11" spans="1:5" x14ac:dyDescent="0.25">
      <c r="A11" s="6">
        <f>+'Perdriel 2'!A11</f>
        <v>45117</v>
      </c>
      <c r="B11" s="6" t="s">
        <v>34</v>
      </c>
      <c r="C11" t="str">
        <f t="shared" si="0"/>
        <v>lunes</v>
      </c>
      <c r="D11" s="7">
        <f>+'Perdriel 2'!D11</f>
        <v>2.8750000000000001E-2</v>
      </c>
      <c r="E11" s="8">
        <f>+D11*Hoja1!$B$5</f>
        <v>157147.5</v>
      </c>
    </row>
    <row r="12" spans="1:5" x14ac:dyDescent="0.25">
      <c r="A12" s="6">
        <f>+'Perdriel 2'!A12</f>
        <v>45118</v>
      </c>
      <c r="B12" s="6" t="s">
        <v>34</v>
      </c>
      <c r="C12" t="str">
        <f t="shared" si="0"/>
        <v>martes</v>
      </c>
      <c r="D12" s="7">
        <f>+'Perdriel 2'!D12</f>
        <v>2.8750000000000001E-2</v>
      </c>
      <c r="E12" s="8">
        <f>+D12*Hoja1!$B$5</f>
        <v>157147.5</v>
      </c>
    </row>
    <row r="13" spans="1:5" x14ac:dyDescent="0.25">
      <c r="A13" s="6">
        <f>+'Perdriel 2'!A13</f>
        <v>45119</v>
      </c>
      <c r="B13" s="6" t="s">
        <v>34</v>
      </c>
      <c r="C13" t="str">
        <f t="shared" si="0"/>
        <v>miércoles</v>
      </c>
      <c r="D13" s="7">
        <f>+'Perdriel 2'!D13</f>
        <v>3.1666666666666669E-2</v>
      </c>
      <c r="E13" s="8">
        <f>+D13*Hoja1!$B$5</f>
        <v>173090.00000000003</v>
      </c>
    </row>
    <row r="14" spans="1:5" x14ac:dyDescent="0.25">
      <c r="A14" s="6">
        <f>+'Perdriel 2'!A14</f>
        <v>45120</v>
      </c>
      <c r="B14" s="6" t="s">
        <v>34</v>
      </c>
      <c r="C14" t="str">
        <f t="shared" si="0"/>
        <v>jueves</v>
      </c>
      <c r="D14" s="7">
        <f>+'Perdriel 2'!D14</f>
        <v>3.8666666666666669E-2</v>
      </c>
      <c r="E14" s="8">
        <f>+D14*Hoja1!$B$5</f>
        <v>211352</v>
      </c>
    </row>
    <row r="15" spans="1:5" x14ac:dyDescent="0.25">
      <c r="A15" s="6">
        <f>+'Perdriel 2'!A15</f>
        <v>45121</v>
      </c>
      <c r="B15" s="6" t="s">
        <v>34</v>
      </c>
      <c r="C15" t="str">
        <f t="shared" si="0"/>
        <v>viernes</v>
      </c>
      <c r="D15" s="7">
        <f>+'Perdriel 2'!D15</f>
        <v>4.1000000000000002E-2</v>
      </c>
      <c r="E15" s="8">
        <f>+D15*Hoja1!$B$5</f>
        <v>224106</v>
      </c>
    </row>
    <row r="16" spans="1:5" x14ac:dyDescent="0.25">
      <c r="A16" s="6">
        <f>+'Perdriel 2'!A16</f>
        <v>45122</v>
      </c>
      <c r="B16" s="6" t="s">
        <v>34</v>
      </c>
      <c r="C16" t="str">
        <f t="shared" si="0"/>
        <v>sábado</v>
      </c>
      <c r="D16" s="7">
        <f>+'Perdriel 2'!D16</f>
        <v>2.8750000000000001E-2</v>
      </c>
      <c r="E16" s="8">
        <f>+D16*Hoja1!$B$5</f>
        <v>157147.5</v>
      </c>
    </row>
    <row r="17" spans="1:5" x14ac:dyDescent="0.25">
      <c r="A17" s="6">
        <f>+'Perdriel 2'!A17</f>
        <v>45123</v>
      </c>
      <c r="B17" s="6" t="s">
        <v>34</v>
      </c>
      <c r="C17" t="str">
        <f t="shared" si="0"/>
        <v>domingo</v>
      </c>
      <c r="D17" s="7">
        <f>+'Perdriel 2'!D17</f>
        <v>2.8750000000000001E-2</v>
      </c>
      <c r="E17" s="8">
        <f>+D17*Hoja1!$B$5</f>
        <v>157147.5</v>
      </c>
    </row>
    <row r="18" spans="1:5" x14ac:dyDescent="0.25">
      <c r="A18" s="6">
        <f>+'Perdriel 2'!A18</f>
        <v>45124</v>
      </c>
      <c r="B18" s="6" t="s">
        <v>34</v>
      </c>
      <c r="C18" t="str">
        <f t="shared" si="0"/>
        <v>lunes</v>
      </c>
      <c r="D18" s="7">
        <f>+'Perdriel 2'!D18</f>
        <v>2.8750000000000001E-2</v>
      </c>
      <c r="E18" s="8">
        <f>+D18*Hoja1!$B$5</f>
        <v>157147.5</v>
      </c>
    </row>
    <row r="19" spans="1:5" x14ac:dyDescent="0.25">
      <c r="A19" s="6">
        <f>+'Perdriel 2'!A19</f>
        <v>45125</v>
      </c>
      <c r="B19" s="6" t="s">
        <v>34</v>
      </c>
      <c r="C19" t="str">
        <f t="shared" si="0"/>
        <v>martes</v>
      </c>
      <c r="D19" s="7">
        <f>+'Perdriel 2'!D19</f>
        <v>2.8750000000000001E-2</v>
      </c>
      <c r="E19" s="8">
        <f>+D19*Hoja1!$B$5</f>
        <v>157147.5</v>
      </c>
    </row>
    <row r="20" spans="1:5" x14ac:dyDescent="0.25">
      <c r="A20" s="6">
        <f>+'Perdriel 2'!A20</f>
        <v>45126</v>
      </c>
      <c r="B20" s="6" t="s">
        <v>34</v>
      </c>
      <c r="C20" t="str">
        <f t="shared" si="0"/>
        <v>miércoles</v>
      </c>
      <c r="D20" s="7">
        <f>+'Perdriel 2'!D20</f>
        <v>3.1666666666666669E-2</v>
      </c>
      <c r="E20" s="8">
        <f>+D20*Hoja1!$B$5</f>
        <v>173090.00000000003</v>
      </c>
    </row>
    <row r="21" spans="1:5" x14ac:dyDescent="0.25">
      <c r="A21" s="6">
        <f>+'Perdriel 2'!A21</f>
        <v>45127</v>
      </c>
      <c r="B21" s="6" t="s">
        <v>34</v>
      </c>
      <c r="C21" t="str">
        <f t="shared" si="0"/>
        <v>jueves</v>
      </c>
      <c r="D21" s="7">
        <f>+'Perdriel 2'!D21</f>
        <v>3.8666666666666669E-2</v>
      </c>
      <c r="E21" s="8">
        <f>+D21*Hoja1!$B$5</f>
        <v>211352</v>
      </c>
    </row>
    <row r="22" spans="1:5" x14ac:dyDescent="0.25">
      <c r="A22" s="6">
        <f>+'Perdriel 2'!A22</f>
        <v>45128</v>
      </c>
      <c r="B22" s="6" t="s">
        <v>34</v>
      </c>
      <c r="C22" t="str">
        <f t="shared" si="0"/>
        <v>viernes</v>
      </c>
      <c r="D22" s="7">
        <f>+'Perdriel 2'!D22</f>
        <v>4.1000000000000002E-2</v>
      </c>
      <c r="E22" s="8">
        <f>+D22*Hoja1!$B$5</f>
        <v>224106</v>
      </c>
    </row>
    <row r="23" spans="1:5" x14ac:dyDescent="0.25">
      <c r="A23" s="6">
        <f>+'Perdriel 2'!A23</f>
        <v>45129</v>
      </c>
      <c r="B23" s="6" t="s">
        <v>34</v>
      </c>
      <c r="C23" t="str">
        <f t="shared" si="0"/>
        <v>sábado</v>
      </c>
      <c r="D23" s="7">
        <f>+'Perdriel 2'!D23</f>
        <v>2.8750000000000001E-2</v>
      </c>
      <c r="E23" s="8">
        <f>+D23*Hoja1!$B$5</f>
        <v>157147.5</v>
      </c>
    </row>
    <row r="24" spans="1:5" x14ac:dyDescent="0.25">
      <c r="A24" s="6">
        <f>+'Perdriel 2'!A24</f>
        <v>45130</v>
      </c>
      <c r="B24" s="6" t="s">
        <v>34</v>
      </c>
      <c r="C24" t="str">
        <f t="shared" si="0"/>
        <v>domingo</v>
      </c>
      <c r="D24" s="7">
        <f>+'Perdriel 2'!D24</f>
        <v>2.8750000000000001E-2</v>
      </c>
      <c r="E24" s="8">
        <f>+D24*Hoja1!$B$5</f>
        <v>157147.5</v>
      </c>
    </row>
    <row r="25" spans="1:5" x14ac:dyDescent="0.25">
      <c r="A25" s="6">
        <f>+'Perdriel 2'!A25</f>
        <v>45131</v>
      </c>
      <c r="B25" s="6" t="s">
        <v>34</v>
      </c>
      <c r="C25" t="str">
        <f t="shared" si="0"/>
        <v>lunes</v>
      </c>
      <c r="D25" s="7">
        <f>+'Perdriel 2'!D25</f>
        <v>2.8750000000000001E-2</v>
      </c>
      <c r="E25" s="8">
        <f>+D25*Hoja1!$B$5</f>
        <v>157147.5</v>
      </c>
    </row>
    <row r="26" spans="1:5" x14ac:dyDescent="0.25">
      <c r="A26" s="6">
        <f>+'Perdriel 2'!A26</f>
        <v>45132</v>
      </c>
      <c r="B26" s="6" t="s">
        <v>34</v>
      </c>
      <c r="C26" t="str">
        <f t="shared" si="0"/>
        <v>martes</v>
      </c>
      <c r="D26" s="7">
        <f>+'Perdriel 2'!D26</f>
        <v>2.8750000000000001E-2</v>
      </c>
      <c r="E26" s="8">
        <f>+D26*Hoja1!$B$5</f>
        <v>157147.5</v>
      </c>
    </row>
    <row r="27" spans="1:5" x14ac:dyDescent="0.25">
      <c r="A27" s="6">
        <f>+'Perdriel 2'!A27</f>
        <v>45133</v>
      </c>
      <c r="B27" s="6" t="s">
        <v>34</v>
      </c>
      <c r="C27" t="str">
        <f t="shared" si="0"/>
        <v>miércoles</v>
      </c>
      <c r="D27" s="7">
        <f>+'Perdriel 2'!D27</f>
        <v>3.1666666666666669E-2</v>
      </c>
      <c r="E27" s="8">
        <f>+D27*Hoja1!$B$5</f>
        <v>173090.00000000003</v>
      </c>
    </row>
    <row r="28" spans="1:5" x14ac:dyDescent="0.25">
      <c r="A28" s="6">
        <f>+'Perdriel 2'!A28</f>
        <v>45134</v>
      </c>
      <c r="B28" s="6" t="s">
        <v>34</v>
      </c>
      <c r="C28" t="str">
        <f t="shared" si="0"/>
        <v>jueves</v>
      </c>
      <c r="D28" s="7">
        <f>+'Perdriel 2'!D28</f>
        <v>3.8666666666666669E-2</v>
      </c>
      <c r="E28" s="8">
        <f>+D28*Hoja1!$B$5</f>
        <v>211352</v>
      </c>
    </row>
    <row r="29" spans="1:5" x14ac:dyDescent="0.25">
      <c r="A29" s="6">
        <f>+'Perdriel 2'!A29</f>
        <v>45135</v>
      </c>
      <c r="B29" s="6" t="s">
        <v>34</v>
      </c>
      <c r="C29" t="str">
        <f t="shared" si="0"/>
        <v>viernes</v>
      </c>
      <c r="D29" s="7">
        <f>+'Perdriel 2'!D29</f>
        <v>4.1000000000000002E-2</v>
      </c>
      <c r="E29" s="8">
        <f>+D29*Hoja1!$B$5</f>
        <v>224106</v>
      </c>
    </row>
    <row r="30" spans="1:5" x14ac:dyDescent="0.25">
      <c r="A30" s="6">
        <f>+'Perdriel 2'!A30</f>
        <v>45136</v>
      </c>
      <c r="B30" s="6" t="s">
        <v>34</v>
      </c>
      <c r="C30" t="str">
        <f t="shared" si="0"/>
        <v>sábado</v>
      </c>
      <c r="D30" s="7">
        <f>+'Perdriel 2'!D30</f>
        <v>3.7166666666700002E-2</v>
      </c>
      <c r="E30" s="8">
        <f>+D30*Hoja1!$B$5</f>
        <v>203153.00000018222</v>
      </c>
    </row>
    <row r="31" spans="1:5" x14ac:dyDescent="0.25">
      <c r="A31" s="6">
        <f>+'Perdriel 2'!A31</f>
        <v>45137</v>
      </c>
      <c r="B31" s="6" t="s">
        <v>34</v>
      </c>
      <c r="C31" t="str">
        <f t="shared" si="0"/>
        <v>domingo</v>
      </c>
      <c r="D31" s="7">
        <f>+'Perdriel 2'!D31</f>
        <v>2.8750000000000001E-2</v>
      </c>
      <c r="E31" s="8">
        <f>+D31*Hoja1!$B$5</f>
        <v>157147.5</v>
      </c>
    </row>
    <row r="32" spans="1:5" x14ac:dyDescent="0.25">
      <c r="A32" s="6">
        <f>+'Perdriel 2'!A32</f>
        <v>45138</v>
      </c>
      <c r="B32" s="6" t="s">
        <v>34</v>
      </c>
      <c r="C32" t="str">
        <f t="shared" ref="C32" si="1">TEXT(A32,"dddd")</f>
        <v>lunes</v>
      </c>
      <c r="D32" s="7">
        <f>+'Perdriel 2'!D32</f>
        <v>2.8750000000000001E-2</v>
      </c>
      <c r="E32" s="8">
        <f>+D32*Hoja1!$B$5</f>
        <v>157147.5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2"/>
  <sheetViews>
    <sheetView workbookViewId="0">
      <selection activeCell="A32" sqref="A32:E32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5" x14ac:dyDescent="0.25">
      <c r="A2" s="6">
        <f>+'San José'!A2</f>
        <v>45108</v>
      </c>
      <c r="B2" s="6" t="s">
        <v>29</v>
      </c>
      <c r="C2" t="str">
        <f t="shared" ref="C2:C31" si="0">TEXT(A2,"dddd")</f>
        <v>sábado</v>
      </c>
      <c r="D2" s="7">
        <f>+'San José'!D2</f>
        <v>2.8750000000000001E-2</v>
      </c>
      <c r="E2" s="8">
        <f>+D2*Hoja1!$B$6</f>
        <v>128052.5</v>
      </c>
    </row>
    <row r="3" spans="1:5" x14ac:dyDescent="0.25">
      <c r="A3" s="6">
        <f>+'San José'!A3</f>
        <v>45109</v>
      </c>
      <c r="B3" s="6" t="s">
        <v>29</v>
      </c>
      <c r="C3" t="str">
        <f t="shared" si="0"/>
        <v>domingo</v>
      </c>
      <c r="D3" s="7">
        <f>+'San José'!D3</f>
        <v>2.8750000000000001E-2</v>
      </c>
      <c r="E3" s="8">
        <f>+D3*Hoja1!$B$6</f>
        <v>128052.5</v>
      </c>
    </row>
    <row r="4" spans="1:5" x14ac:dyDescent="0.25">
      <c r="A4" s="6">
        <f>+'San José'!A4</f>
        <v>45110</v>
      </c>
      <c r="B4" s="6" t="s">
        <v>29</v>
      </c>
      <c r="C4" t="str">
        <f t="shared" si="0"/>
        <v>lunes</v>
      </c>
      <c r="D4" s="7">
        <f>+'San José'!D4</f>
        <v>2.8750000000000001E-2</v>
      </c>
      <c r="E4" s="8">
        <f>+D4*Hoja1!$B$6</f>
        <v>128052.5</v>
      </c>
    </row>
    <row r="5" spans="1:5" x14ac:dyDescent="0.25">
      <c r="A5" s="6">
        <f>+'San José'!A5</f>
        <v>45111</v>
      </c>
      <c r="B5" s="6" t="s">
        <v>29</v>
      </c>
      <c r="C5" t="str">
        <f t="shared" si="0"/>
        <v>martes</v>
      </c>
      <c r="D5" s="7">
        <f>+'San José'!D5</f>
        <v>2.8750000000000001E-2</v>
      </c>
      <c r="E5" s="8">
        <f>+D5*Hoja1!$B$6</f>
        <v>128052.5</v>
      </c>
    </row>
    <row r="6" spans="1:5" x14ac:dyDescent="0.25">
      <c r="A6" s="6">
        <f>+'San José'!A6</f>
        <v>45112</v>
      </c>
      <c r="B6" s="6" t="s">
        <v>29</v>
      </c>
      <c r="C6" t="str">
        <f t="shared" si="0"/>
        <v>miércoles</v>
      </c>
      <c r="D6" s="7">
        <f>+'San José'!D6</f>
        <v>3.1666666666666669E-2</v>
      </c>
      <c r="E6" s="8">
        <f>+D6*Hoja1!$B$6</f>
        <v>141043.33333333334</v>
      </c>
    </row>
    <row r="7" spans="1:5" x14ac:dyDescent="0.25">
      <c r="A7" s="6">
        <f>+'San José'!A7</f>
        <v>45113</v>
      </c>
      <c r="B7" s="6" t="s">
        <v>29</v>
      </c>
      <c r="C7" t="str">
        <f t="shared" si="0"/>
        <v>jueves</v>
      </c>
      <c r="D7" s="7">
        <f>+'San José'!D7</f>
        <v>3.8666666666666669E-2</v>
      </c>
      <c r="E7" s="8">
        <f>+D7*Hoja1!$B$6</f>
        <v>172221.33333333334</v>
      </c>
    </row>
    <row r="8" spans="1:5" x14ac:dyDescent="0.25">
      <c r="A8" s="6">
        <f>+'San José'!A8</f>
        <v>45114</v>
      </c>
      <c r="B8" s="6" t="s">
        <v>29</v>
      </c>
      <c r="C8" t="str">
        <f t="shared" si="0"/>
        <v>viernes</v>
      </c>
      <c r="D8" s="7">
        <f>+'San José'!D8</f>
        <v>4.1000000000000002E-2</v>
      </c>
      <c r="E8" s="8">
        <f>+D8*Hoja1!$B$6</f>
        <v>182614</v>
      </c>
    </row>
    <row r="9" spans="1:5" x14ac:dyDescent="0.25">
      <c r="A9" s="6">
        <f>+'San José'!A9</f>
        <v>45115</v>
      </c>
      <c r="B9" s="6" t="s">
        <v>29</v>
      </c>
      <c r="C9" t="str">
        <f t="shared" si="0"/>
        <v>sábado</v>
      </c>
      <c r="D9" s="7">
        <f>+'San José'!D9</f>
        <v>2.8750000000000001E-2</v>
      </c>
      <c r="E9" s="8">
        <f>+D9*Hoja1!$B$6</f>
        <v>128052.5</v>
      </c>
    </row>
    <row r="10" spans="1:5" x14ac:dyDescent="0.25">
      <c r="A10" s="6">
        <f>+'San José'!A10</f>
        <v>45116</v>
      </c>
      <c r="B10" s="6" t="s">
        <v>29</v>
      </c>
      <c r="C10" t="str">
        <f t="shared" si="0"/>
        <v>domingo</v>
      </c>
      <c r="D10" s="7">
        <f>+'San José'!D10</f>
        <v>2.8750000000000001E-2</v>
      </c>
      <c r="E10" s="8">
        <f>+D10*Hoja1!$B$6</f>
        <v>128052.5</v>
      </c>
    </row>
    <row r="11" spans="1:5" x14ac:dyDescent="0.25">
      <c r="A11" s="6">
        <f>+'San José'!A11</f>
        <v>45117</v>
      </c>
      <c r="B11" s="6" t="s">
        <v>29</v>
      </c>
      <c r="C11" t="str">
        <f t="shared" si="0"/>
        <v>lunes</v>
      </c>
      <c r="D11" s="7">
        <f>+'San José'!D11</f>
        <v>2.8750000000000001E-2</v>
      </c>
      <c r="E11" s="8">
        <f>+D11*Hoja1!$B$6</f>
        <v>128052.5</v>
      </c>
    </row>
    <row r="12" spans="1:5" x14ac:dyDescent="0.25">
      <c r="A12" s="6">
        <f>+'San José'!A12</f>
        <v>45118</v>
      </c>
      <c r="B12" s="6" t="s">
        <v>29</v>
      </c>
      <c r="C12" t="str">
        <f t="shared" si="0"/>
        <v>martes</v>
      </c>
      <c r="D12" s="7">
        <f>+'San José'!D12</f>
        <v>2.8750000000000001E-2</v>
      </c>
      <c r="E12" s="8">
        <f>+D12*Hoja1!$B$6</f>
        <v>128052.5</v>
      </c>
    </row>
    <row r="13" spans="1:5" x14ac:dyDescent="0.25">
      <c r="A13" s="6">
        <f>+'San José'!A13</f>
        <v>45119</v>
      </c>
      <c r="B13" s="6" t="s">
        <v>29</v>
      </c>
      <c r="C13" t="str">
        <f t="shared" si="0"/>
        <v>miércoles</v>
      </c>
      <c r="D13" s="7">
        <f>+'San José'!D13</f>
        <v>3.1666666666666669E-2</v>
      </c>
      <c r="E13" s="8">
        <f>+D13*Hoja1!$B$6</f>
        <v>141043.33333333334</v>
      </c>
    </row>
    <row r="14" spans="1:5" x14ac:dyDescent="0.25">
      <c r="A14" s="6">
        <f>+'San José'!A14</f>
        <v>45120</v>
      </c>
      <c r="B14" s="6" t="s">
        <v>29</v>
      </c>
      <c r="C14" t="str">
        <f t="shared" si="0"/>
        <v>jueves</v>
      </c>
      <c r="D14" s="7">
        <f>+'San José'!D14</f>
        <v>3.8666666666666669E-2</v>
      </c>
      <c r="E14" s="8">
        <f>+D14*Hoja1!$B$6</f>
        <v>172221.33333333334</v>
      </c>
    </row>
    <row r="15" spans="1:5" x14ac:dyDescent="0.25">
      <c r="A15" s="6">
        <f>+'San José'!A15</f>
        <v>45121</v>
      </c>
      <c r="B15" s="6" t="s">
        <v>29</v>
      </c>
      <c r="C15" t="str">
        <f t="shared" si="0"/>
        <v>viernes</v>
      </c>
      <c r="D15" s="7">
        <f>+'San José'!D15</f>
        <v>4.1000000000000002E-2</v>
      </c>
      <c r="E15" s="8">
        <f>+D15*Hoja1!$B$6</f>
        <v>182614</v>
      </c>
    </row>
    <row r="16" spans="1:5" x14ac:dyDescent="0.25">
      <c r="A16" s="6">
        <f>+'San José'!A16</f>
        <v>45122</v>
      </c>
      <c r="B16" s="6" t="s">
        <v>29</v>
      </c>
      <c r="C16" t="str">
        <f t="shared" si="0"/>
        <v>sábado</v>
      </c>
      <c r="D16" s="7">
        <f>+'San José'!D16</f>
        <v>2.8750000000000001E-2</v>
      </c>
      <c r="E16" s="8">
        <f>+D16*Hoja1!$B$6</f>
        <v>128052.5</v>
      </c>
    </row>
    <row r="17" spans="1:5" x14ac:dyDescent="0.25">
      <c r="A17" s="6">
        <f>+'San José'!A17</f>
        <v>45123</v>
      </c>
      <c r="B17" s="6" t="s">
        <v>29</v>
      </c>
      <c r="C17" t="str">
        <f t="shared" si="0"/>
        <v>domingo</v>
      </c>
      <c r="D17" s="7">
        <f>+'San José'!D17</f>
        <v>2.8750000000000001E-2</v>
      </c>
      <c r="E17" s="8">
        <f>+D17*Hoja1!$B$6</f>
        <v>128052.5</v>
      </c>
    </row>
    <row r="18" spans="1:5" x14ac:dyDescent="0.25">
      <c r="A18" s="6">
        <f>+'San José'!A18</f>
        <v>45124</v>
      </c>
      <c r="B18" s="6" t="s">
        <v>29</v>
      </c>
      <c r="C18" t="str">
        <f t="shared" si="0"/>
        <v>lunes</v>
      </c>
      <c r="D18" s="7">
        <f>+'San José'!D18</f>
        <v>2.8750000000000001E-2</v>
      </c>
      <c r="E18" s="8">
        <f>+D18*Hoja1!$B$6</f>
        <v>128052.5</v>
      </c>
    </row>
    <row r="19" spans="1:5" x14ac:dyDescent="0.25">
      <c r="A19" s="6">
        <f>+'San José'!A19</f>
        <v>45125</v>
      </c>
      <c r="B19" s="6" t="s">
        <v>29</v>
      </c>
      <c r="C19" t="str">
        <f t="shared" si="0"/>
        <v>martes</v>
      </c>
      <c r="D19" s="7">
        <f>+'San José'!D19</f>
        <v>2.8750000000000001E-2</v>
      </c>
      <c r="E19" s="8">
        <f>+D19*Hoja1!$B$6</f>
        <v>128052.5</v>
      </c>
    </row>
    <row r="20" spans="1:5" x14ac:dyDescent="0.25">
      <c r="A20" s="6">
        <f>+'San José'!A20</f>
        <v>45126</v>
      </c>
      <c r="B20" s="6" t="s">
        <v>29</v>
      </c>
      <c r="C20" t="str">
        <f t="shared" si="0"/>
        <v>miércoles</v>
      </c>
      <c r="D20" s="7">
        <f>+'San José'!D20</f>
        <v>3.1666666666666669E-2</v>
      </c>
      <c r="E20" s="8">
        <f>+D20*Hoja1!$B$6</f>
        <v>141043.33333333334</v>
      </c>
    </row>
    <row r="21" spans="1:5" x14ac:dyDescent="0.25">
      <c r="A21" s="6">
        <f>+'San José'!A21</f>
        <v>45127</v>
      </c>
      <c r="B21" s="6" t="s">
        <v>29</v>
      </c>
      <c r="C21" t="str">
        <f t="shared" si="0"/>
        <v>jueves</v>
      </c>
      <c r="D21" s="7">
        <f>+'San José'!D21</f>
        <v>3.8666666666666669E-2</v>
      </c>
      <c r="E21" s="8">
        <f>+D21*Hoja1!$B$6</f>
        <v>172221.33333333334</v>
      </c>
    </row>
    <row r="22" spans="1:5" x14ac:dyDescent="0.25">
      <c r="A22" s="6">
        <f>+'San José'!A22</f>
        <v>45128</v>
      </c>
      <c r="B22" s="6" t="s">
        <v>29</v>
      </c>
      <c r="C22" t="str">
        <f t="shared" si="0"/>
        <v>viernes</v>
      </c>
      <c r="D22" s="7">
        <f>+'San José'!D22</f>
        <v>4.1000000000000002E-2</v>
      </c>
      <c r="E22" s="8">
        <f>+D22*Hoja1!$B$6</f>
        <v>182614</v>
      </c>
    </row>
    <row r="23" spans="1:5" x14ac:dyDescent="0.25">
      <c r="A23" s="6">
        <f>+'San José'!A23</f>
        <v>45129</v>
      </c>
      <c r="B23" s="6" t="s">
        <v>29</v>
      </c>
      <c r="C23" t="str">
        <f t="shared" si="0"/>
        <v>sábado</v>
      </c>
      <c r="D23" s="7">
        <f>+'San José'!D23</f>
        <v>2.8750000000000001E-2</v>
      </c>
      <c r="E23" s="8">
        <f>+D23*Hoja1!$B$6</f>
        <v>128052.5</v>
      </c>
    </row>
    <row r="24" spans="1:5" x14ac:dyDescent="0.25">
      <c r="A24" s="6">
        <f>+'San José'!A24</f>
        <v>45130</v>
      </c>
      <c r="B24" s="6" t="s">
        <v>29</v>
      </c>
      <c r="C24" t="str">
        <f t="shared" si="0"/>
        <v>domingo</v>
      </c>
      <c r="D24" s="7">
        <f>+'San José'!D24</f>
        <v>2.8750000000000001E-2</v>
      </c>
      <c r="E24" s="8">
        <f>+D24*Hoja1!$B$6</f>
        <v>128052.5</v>
      </c>
    </row>
    <row r="25" spans="1:5" x14ac:dyDescent="0.25">
      <c r="A25" s="6">
        <f>+'San José'!A25</f>
        <v>45131</v>
      </c>
      <c r="B25" s="6" t="s">
        <v>29</v>
      </c>
      <c r="C25" t="str">
        <f t="shared" si="0"/>
        <v>lunes</v>
      </c>
      <c r="D25" s="7">
        <f>+'San José'!D25</f>
        <v>2.8750000000000001E-2</v>
      </c>
      <c r="E25" s="8">
        <f>+D25*Hoja1!$B$6</f>
        <v>128052.5</v>
      </c>
    </row>
    <row r="26" spans="1:5" x14ac:dyDescent="0.25">
      <c r="A26" s="6">
        <f>+'San José'!A26</f>
        <v>45132</v>
      </c>
      <c r="B26" s="6" t="s">
        <v>29</v>
      </c>
      <c r="C26" t="str">
        <f t="shared" si="0"/>
        <v>martes</v>
      </c>
      <c r="D26" s="7">
        <f>+'San José'!D26</f>
        <v>2.8750000000000001E-2</v>
      </c>
      <c r="E26" s="8">
        <f>+D26*Hoja1!$B$6</f>
        <v>128052.5</v>
      </c>
    </row>
    <row r="27" spans="1:5" x14ac:dyDescent="0.25">
      <c r="A27" s="6">
        <f>+'San José'!A27</f>
        <v>45133</v>
      </c>
      <c r="B27" s="6" t="s">
        <v>29</v>
      </c>
      <c r="C27" t="str">
        <f t="shared" si="0"/>
        <v>miércoles</v>
      </c>
      <c r="D27" s="7">
        <f>+'San José'!D27</f>
        <v>3.1666666666666669E-2</v>
      </c>
      <c r="E27" s="8">
        <f>+D27*Hoja1!$B$6</f>
        <v>141043.33333333334</v>
      </c>
    </row>
    <row r="28" spans="1:5" x14ac:dyDescent="0.25">
      <c r="A28" s="6">
        <f>+'San José'!A28</f>
        <v>45134</v>
      </c>
      <c r="B28" s="6" t="s">
        <v>29</v>
      </c>
      <c r="C28" t="str">
        <f t="shared" si="0"/>
        <v>jueves</v>
      </c>
      <c r="D28" s="7">
        <f>+'San José'!D28</f>
        <v>3.8666666666666669E-2</v>
      </c>
      <c r="E28" s="8">
        <f>+D28*Hoja1!$B$6</f>
        <v>172221.33333333334</v>
      </c>
    </row>
    <row r="29" spans="1:5" x14ac:dyDescent="0.25">
      <c r="A29" s="6">
        <f>+'San José'!A29</f>
        <v>45135</v>
      </c>
      <c r="B29" s="6" t="s">
        <v>29</v>
      </c>
      <c r="C29" t="str">
        <f t="shared" si="0"/>
        <v>viernes</v>
      </c>
      <c r="D29" s="7">
        <f>+'San José'!D29</f>
        <v>4.1000000000000002E-2</v>
      </c>
      <c r="E29" s="8">
        <f>+D29*Hoja1!$B$6</f>
        <v>182614</v>
      </c>
    </row>
    <row r="30" spans="1:5" x14ac:dyDescent="0.25">
      <c r="A30" s="6">
        <f>+'San José'!A30</f>
        <v>45136</v>
      </c>
      <c r="B30" s="6" t="s">
        <v>29</v>
      </c>
      <c r="C30" t="str">
        <f t="shared" si="0"/>
        <v>sábado</v>
      </c>
      <c r="D30" s="7">
        <f>+'San José'!D30</f>
        <v>3.7166666666700002E-2</v>
      </c>
      <c r="E30" s="8">
        <f>+D30*Hoja1!$B$6</f>
        <v>165540.3333334818</v>
      </c>
    </row>
    <row r="31" spans="1:5" x14ac:dyDescent="0.25">
      <c r="A31" s="6">
        <f>+'San José'!A31</f>
        <v>45137</v>
      </c>
      <c r="B31" s="6" t="s">
        <v>29</v>
      </c>
      <c r="C31" t="str">
        <f t="shared" si="0"/>
        <v>domingo</v>
      </c>
      <c r="D31" s="7">
        <f>+'San José'!D31</f>
        <v>2.8750000000000001E-2</v>
      </c>
      <c r="E31" s="8">
        <f>+D31*Hoja1!$B$6</f>
        <v>128052.5</v>
      </c>
    </row>
    <row r="32" spans="1:5" x14ac:dyDescent="0.25">
      <c r="A32" s="6">
        <f>+'San José'!A32</f>
        <v>45138</v>
      </c>
      <c r="B32" s="6" t="s">
        <v>29</v>
      </c>
      <c r="C32" t="str">
        <f t="shared" ref="C32" si="1">TEXT(A32,"dddd")</f>
        <v>lunes</v>
      </c>
      <c r="D32" s="7">
        <f>+'San José'!D32</f>
        <v>2.8750000000000001E-2</v>
      </c>
      <c r="E32" s="8">
        <f>+D32*Hoja1!$B$6</f>
        <v>128052.5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2"/>
  <sheetViews>
    <sheetView workbookViewId="0">
      <selection activeCell="A32" sqref="A32:E32"/>
    </sheetView>
  </sheetViews>
  <sheetFormatPr baseColWidth="10" defaultRowHeight="15" x14ac:dyDescent="0.25"/>
  <cols>
    <col min="2" max="2" width="13.42578125" bestFit="1" customWidth="1"/>
    <col min="5" max="5" width="15.7109375" customWidth="1"/>
  </cols>
  <sheetData>
    <row r="1" spans="1:5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5" x14ac:dyDescent="0.25">
      <c r="A2" s="6">
        <f>+Lamadrid!A2</f>
        <v>45108</v>
      </c>
      <c r="B2" s="6" t="s">
        <v>33</v>
      </c>
      <c r="C2" t="str">
        <f t="shared" ref="C2:C31" si="0">TEXT(A2,"dddd")</f>
        <v>sábado</v>
      </c>
      <c r="D2" s="7">
        <f>+Lamadrid!D2</f>
        <v>2.8750000000000001E-2</v>
      </c>
      <c r="E2" s="8">
        <f>+D2*Hoja1!$B$7</f>
        <v>182188.75</v>
      </c>
    </row>
    <row r="3" spans="1:5" x14ac:dyDescent="0.25">
      <c r="A3" s="6">
        <f>+Lamadrid!A3</f>
        <v>45109</v>
      </c>
      <c r="B3" s="6" t="s">
        <v>33</v>
      </c>
      <c r="C3" t="str">
        <f t="shared" si="0"/>
        <v>domingo</v>
      </c>
      <c r="D3" s="7">
        <f>+Lamadrid!D3</f>
        <v>2.8750000000000001E-2</v>
      </c>
      <c r="E3" s="8">
        <f>+D3*Hoja1!$B$7</f>
        <v>182188.75</v>
      </c>
    </row>
    <row r="4" spans="1:5" x14ac:dyDescent="0.25">
      <c r="A4" s="6">
        <f>+Lamadrid!A4</f>
        <v>45110</v>
      </c>
      <c r="B4" s="6" t="s">
        <v>33</v>
      </c>
      <c r="C4" t="str">
        <f t="shared" si="0"/>
        <v>lunes</v>
      </c>
      <c r="D4" s="7">
        <f>+Lamadrid!D4</f>
        <v>2.8750000000000001E-2</v>
      </c>
      <c r="E4" s="8">
        <f>+D4*Hoja1!$B$7</f>
        <v>182188.75</v>
      </c>
    </row>
    <row r="5" spans="1:5" x14ac:dyDescent="0.25">
      <c r="A5" s="6">
        <f>+Lamadrid!A5</f>
        <v>45111</v>
      </c>
      <c r="B5" s="6" t="s">
        <v>33</v>
      </c>
      <c r="C5" t="str">
        <f t="shared" si="0"/>
        <v>martes</v>
      </c>
      <c r="D5" s="7">
        <f>+Lamadrid!D5</f>
        <v>2.8750000000000001E-2</v>
      </c>
      <c r="E5" s="8">
        <f>+D5*Hoja1!$B$7</f>
        <v>182188.75</v>
      </c>
    </row>
    <row r="6" spans="1:5" x14ac:dyDescent="0.25">
      <c r="A6" s="6">
        <f>+Lamadrid!A6</f>
        <v>45112</v>
      </c>
      <c r="B6" s="6" t="s">
        <v>33</v>
      </c>
      <c r="C6" t="str">
        <f t="shared" si="0"/>
        <v>miércoles</v>
      </c>
      <c r="D6" s="7">
        <f>+Lamadrid!D6</f>
        <v>3.1666666666666669E-2</v>
      </c>
      <c r="E6" s="8">
        <f>+D6*Hoja1!$B$7</f>
        <v>200671.66666666669</v>
      </c>
    </row>
    <row r="7" spans="1:5" x14ac:dyDescent="0.25">
      <c r="A7" s="6">
        <f>+Lamadrid!A7</f>
        <v>45113</v>
      </c>
      <c r="B7" s="6" t="s">
        <v>33</v>
      </c>
      <c r="C7" t="str">
        <f t="shared" si="0"/>
        <v>jueves</v>
      </c>
      <c r="D7" s="7">
        <f>+Lamadrid!D7</f>
        <v>3.8666666666666669E-2</v>
      </c>
      <c r="E7" s="8">
        <f>+D7*Hoja1!$B$7</f>
        <v>245030.66666666669</v>
      </c>
    </row>
    <row r="8" spans="1:5" x14ac:dyDescent="0.25">
      <c r="A8" s="6">
        <f>+Lamadrid!A8</f>
        <v>45114</v>
      </c>
      <c r="B8" s="6" t="s">
        <v>33</v>
      </c>
      <c r="C8" t="str">
        <f t="shared" si="0"/>
        <v>viernes</v>
      </c>
      <c r="D8" s="7">
        <f>+Lamadrid!D8</f>
        <v>4.1000000000000002E-2</v>
      </c>
      <c r="E8" s="8">
        <f>+D8*Hoja1!$B$7</f>
        <v>259817</v>
      </c>
    </row>
    <row r="9" spans="1:5" x14ac:dyDescent="0.25">
      <c r="A9" s="6">
        <f>+Lamadrid!A9</f>
        <v>45115</v>
      </c>
      <c r="B9" s="6" t="s">
        <v>33</v>
      </c>
      <c r="C9" t="str">
        <f t="shared" si="0"/>
        <v>sábado</v>
      </c>
      <c r="D9" s="7">
        <f>+Lamadrid!D9</f>
        <v>2.8750000000000001E-2</v>
      </c>
      <c r="E9" s="8">
        <f>+D9*Hoja1!$B$7</f>
        <v>182188.75</v>
      </c>
    </row>
    <row r="10" spans="1:5" x14ac:dyDescent="0.25">
      <c r="A10" s="6">
        <f>+Lamadrid!A10</f>
        <v>45116</v>
      </c>
      <c r="B10" s="6" t="s">
        <v>33</v>
      </c>
      <c r="C10" t="str">
        <f t="shared" si="0"/>
        <v>domingo</v>
      </c>
      <c r="D10" s="7">
        <f>+Lamadrid!D10</f>
        <v>2.8750000000000001E-2</v>
      </c>
      <c r="E10" s="8">
        <f>+D10*Hoja1!$B$7</f>
        <v>182188.75</v>
      </c>
    </row>
    <row r="11" spans="1:5" x14ac:dyDescent="0.25">
      <c r="A11" s="6">
        <f>+Lamadrid!A11</f>
        <v>45117</v>
      </c>
      <c r="B11" s="6" t="s">
        <v>33</v>
      </c>
      <c r="C11" t="str">
        <f t="shared" si="0"/>
        <v>lunes</v>
      </c>
      <c r="D11" s="7">
        <f>+Lamadrid!D11</f>
        <v>2.8750000000000001E-2</v>
      </c>
      <c r="E11" s="8">
        <f>+D11*Hoja1!$B$7</f>
        <v>182188.75</v>
      </c>
    </row>
    <row r="12" spans="1:5" x14ac:dyDescent="0.25">
      <c r="A12" s="6">
        <f>+Lamadrid!A12</f>
        <v>45118</v>
      </c>
      <c r="B12" s="6" t="s">
        <v>33</v>
      </c>
      <c r="C12" t="str">
        <f t="shared" si="0"/>
        <v>martes</v>
      </c>
      <c r="D12" s="7">
        <f>+Lamadrid!D12</f>
        <v>2.8750000000000001E-2</v>
      </c>
      <c r="E12" s="8">
        <f>+D12*Hoja1!$B$7</f>
        <v>182188.75</v>
      </c>
    </row>
    <row r="13" spans="1:5" x14ac:dyDescent="0.25">
      <c r="A13" s="6">
        <f>+Lamadrid!A13</f>
        <v>45119</v>
      </c>
      <c r="B13" s="6" t="s">
        <v>33</v>
      </c>
      <c r="C13" t="str">
        <f t="shared" si="0"/>
        <v>miércoles</v>
      </c>
      <c r="D13" s="7">
        <f>+Lamadrid!D13</f>
        <v>3.1666666666666669E-2</v>
      </c>
      <c r="E13" s="8">
        <f>+D13*Hoja1!$B$7</f>
        <v>200671.66666666669</v>
      </c>
    </row>
    <row r="14" spans="1:5" x14ac:dyDescent="0.25">
      <c r="A14" s="6">
        <f>+Lamadrid!A14</f>
        <v>45120</v>
      </c>
      <c r="B14" s="6" t="s">
        <v>33</v>
      </c>
      <c r="C14" t="str">
        <f t="shared" si="0"/>
        <v>jueves</v>
      </c>
      <c r="D14" s="7">
        <f>+Lamadrid!D14</f>
        <v>3.8666666666666669E-2</v>
      </c>
      <c r="E14" s="8">
        <f>+D14*Hoja1!$B$7</f>
        <v>245030.66666666669</v>
      </c>
    </row>
    <row r="15" spans="1:5" x14ac:dyDescent="0.25">
      <c r="A15" s="6">
        <f>+Lamadrid!A15</f>
        <v>45121</v>
      </c>
      <c r="B15" s="6" t="s">
        <v>33</v>
      </c>
      <c r="C15" t="str">
        <f t="shared" si="0"/>
        <v>viernes</v>
      </c>
      <c r="D15" s="7">
        <f>+Lamadrid!D15</f>
        <v>4.1000000000000002E-2</v>
      </c>
      <c r="E15" s="8">
        <f>+D15*Hoja1!$B$7</f>
        <v>259817</v>
      </c>
    </row>
    <row r="16" spans="1:5" x14ac:dyDescent="0.25">
      <c r="A16" s="6">
        <f>+Lamadrid!A16</f>
        <v>45122</v>
      </c>
      <c r="B16" s="6" t="s">
        <v>33</v>
      </c>
      <c r="C16" t="str">
        <f t="shared" si="0"/>
        <v>sábado</v>
      </c>
      <c r="D16" s="7">
        <f>+Lamadrid!D16</f>
        <v>2.8750000000000001E-2</v>
      </c>
      <c r="E16" s="8">
        <f>+D16*Hoja1!$B$7</f>
        <v>182188.75</v>
      </c>
    </row>
    <row r="17" spans="1:5" x14ac:dyDescent="0.25">
      <c r="A17" s="6">
        <f>+Lamadrid!A17</f>
        <v>45123</v>
      </c>
      <c r="B17" s="6" t="s">
        <v>33</v>
      </c>
      <c r="C17" t="str">
        <f t="shared" si="0"/>
        <v>domingo</v>
      </c>
      <c r="D17" s="7">
        <f>+Lamadrid!D17</f>
        <v>2.8750000000000001E-2</v>
      </c>
      <c r="E17" s="8">
        <f>+D17*Hoja1!$B$7</f>
        <v>182188.75</v>
      </c>
    </row>
    <row r="18" spans="1:5" x14ac:dyDescent="0.25">
      <c r="A18" s="6">
        <f>+Lamadrid!A18</f>
        <v>45124</v>
      </c>
      <c r="B18" s="6" t="s">
        <v>33</v>
      </c>
      <c r="C18" t="str">
        <f t="shared" si="0"/>
        <v>lunes</v>
      </c>
      <c r="D18" s="7">
        <f>+Lamadrid!D18</f>
        <v>2.8750000000000001E-2</v>
      </c>
      <c r="E18" s="8">
        <f>+D18*Hoja1!$B$7</f>
        <v>182188.75</v>
      </c>
    </row>
    <row r="19" spans="1:5" x14ac:dyDescent="0.25">
      <c r="A19" s="6">
        <f>+Lamadrid!A19</f>
        <v>45125</v>
      </c>
      <c r="B19" s="6" t="s">
        <v>33</v>
      </c>
      <c r="C19" t="str">
        <f t="shared" si="0"/>
        <v>martes</v>
      </c>
      <c r="D19" s="7">
        <f>+Lamadrid!D19</f>
        <v>2.8750000000000001E-2</v>
      </c>
      <c r="E19" s="8">
        <f>+D19*Hoja1!$B$7</f>
        <v>182188.75</v>
      </c>
    </row>
    <row r="20" spans="1:5" x14ac:dyDescent="0.25">
      <c r="A20" s="6">
        <f>+Lamadrid!A20</f>
        <v>45126</v>
      </c>
      <c r="B20" s="6" t="s">
        <v>33</v>
      </c>
      <c r="C20" t="str">
        <f t="shared" si="0"/>
        <v>miércoles</v>
      </c>
      <c r="D20" s="7">
        <f>+Lamadrid!D20</f>
        <v>3.1666666666666669E-2</v>
      </c>
      <c r="E20" s="8">
        <f>+D20*Hoja1!$B$7</f>
        <v>200671.66666666669</v>
      </c>
    </row>
    <row r="21" spans="1:5" x14ac:dyDescent="0.25">
      <c r="A21" s="6">
        <f>+Lamadrid!A21</f>
        <v>45127</v>
      </c>
      <c r="B21" s="6" t="s">
        <v>33</v>
      </c>
      <c r="C21" t="str">
        <f t="shared" si="0"/>
        <v>jueves</v>
      </c>
      <c r="D21" s="7">
        <f>+Lamadrid!D21</f>
        <v>3.8666666666666669E-2</v>
      </c>
      <c r="E21" s="8">
        <f>+D21*Hoja1!$B$7</f>
        <v>245030.66666666669</v>
      </c>
    </row>
    <row r="22" spans="1:5" x14ac:dyDescent="0.25">
      <c r="A22" s="6">
        <f>+Lamadrid!A22</f>
        <v>45128</v>
      </c>
      <c r="B22" s="6" t="s">
        <v>33</v>
      </c>
      <c r="C22" t="str">
        <f t="shared" si="0"/>
        <v>viernes</v>
      </c>
      <c r="D22" s="7">
        <f>+Lamadrid!D22</f>
        <v>4.1000000000000002E-2</v>
      </c>
      <c r="E22" s="8">
        <f>+D22*Hoja1!$B$7</f>
        <v>259817</v>
      </c>
    </row>
    <row r="23" spans="1:5" x14ac:dyDescent="0.25">
      <c r="A23" s="6">
        <f>+Lamadrid!A23</f>
        <v>45129</v>
      </c>
      <c r="B23" s="6" t="s">
        <v>33</v>
      </c>
      <c r="C23" t="str">
        <f t="shared" si="0"/>
        <v>sábado</v>
      </c>
      <c r="D23" s="7">
        <f>+Lamadrid!D23</f>
        <v>2.8750000000000001E-2</v>
      </c>
      <c r="E23" s="8">
        <f>+D23*Hoja1!$B$7</f>
        <v>182188.75</v>
      </c>
    </row>
    <row r="24" spans="1:5" x14ac:dyDescent="0.25">
      <c r="A24" s="6">
        <f>+Lamadrid!A24</f>
        <v>45130</v>
      </c>
      <c r="B24" s="6" t="s">
        <v>33</v>
      </c>
      <c r="C24" t="str">
        <f t="shared" si="0"/>
        <v>domingo</v>
      </c>
      <c r="D24" s="7">
        <f>+Lamadrid!D24</f>
        <v>2.8750000000000001E-2</v>
      </c>
      <c r="E24" s="8">
        <f>+D24*Hoja1!$B$7</f>
        <v>182188.75</v>
      </c>
    </row>
    <row r="25" spans="1:5" x14ac:dyDescent="0.25">
      <c r="A25" s="6">
        <f>+Lamadrid!A25</f>
        <v>45131</v>
      </c>
      <c r="B25" s="6" t="s">
        <v>33</v>
      </c>
      <c r="C25" t="str">
        <f t="shared" si="0"/>
        <v>lunes</v>
      </c>
      <c r="D25" s="7">
        <f>+Lamadrid!D25</f>
        <v>2.8750000000000001E-2</v>
      </c>
      <c r="E25" s="8">
        <f>+D25*Hoja1!$B$7</f>
        <v>182188.75</v>
      </c>
    </row>
    <row r="26" spans="1:5" x14ac:dyDescent="0.25">
      <c r="A26" s="6">
        <f>+Lamadrid!A26</f>
        <v>45132</v>
      </c>
      <c r="B26" s="6" t="s">
        <v>33</v>
      </c>
      <c r="C26" t="str">
        <f t="shared" si="0"/>
        <v>martes</v>
      </c>
      <c r="D26" s="7">
        <f>+Lamadrid!D26</f>
        <v>2.8750000000000001E-2</v>
      </c>
      <c r="E26" s="8">
        <f>+D26*Hoja1!$B$7</f>
        <v>182188.75</v>
      </c>
    </row>
    <row r="27" spans="1:5" x14ac:dyDescent="0.25">
      <c r="A27" s="6">
        <f>+Lamadrid!A27</f>
        <v>45133</v>
      </c>
      <c r="B27" s="6" t="s">
        <v>33</v>
      </c>
      <c r="C27" t="str">
        <f t="shared" si="0"/>
        <v>miércoles</v>
      </c>
      <c r="D27" s="7">
        <f>+Lamadrid!D27</f>
        <v>3.1666666666666669E-2</v>
      </c>
      <c r="E27" s="8">
        <f>+D27*Hoja1!$B$7</f>
        <v>200671.66666666669</v>
      </c>
    </row>
    <row r="28" spans="1:5" x14ac:dyDescent="0.25">
      <c r="A28" s="6">
        <f>+Lamadrid!A28</f>
        <v>45134</v>
      </c>
      <c r="B28" s="6" t="s">
        <v>33</v>
      </c>
      <c r="C28" t="str">
        <f t="shared" si="0"/>
        <v>jueves</v>
      </c>
      <c r="D28" s="7">
        <f>+Lamadrid!D28</f>
        <v>3.8666666666666669E-2</v>
      </c>
      <c r="E28" s="8">
        <f>+D28*Hoja1!$B$7</f>
        <v>245030.66666666669</v>
      </c>
    </row>
    <row r="29" spans="1:5" x14ac:dyDescent="0.25">
      <c r="A29" s="6">
        <f>+Lamadrid!A29</f>
        <v>45135</v>
      </c>
      <c r="B29" s="6" t="s">
        <v>33</v>
      </c>
      <c r="C29" t="str">
        <f t="shared" si="0"/>
        <v>viernes</v>
      </c>
      <c r="D29" s="7">
        <f>+Lamadrid!D29</f>
        <v>4.1000000000000002E-2</v>
      </c>
      <c r="E29" s="8">
        <f>+D29*Hoja1!$B$7</f>
        <v>259817</v>
      </c>
    </row>
    <row r="30" spans="1:5" x14ac:dyDescent="0.25">
      <c r="A30" s="6">
        <f>+Lamadrid!A30</f>
        <v>45136</v>
      </c>
      <c r="B30" s="6" t="s">
        <v>33</v>
      </c>
      <c r="C30" t="str">
        <f t="shared" si="0"/>
        <v>sábado</v>
      </c>
      <c r="D30" s="7">
        <f>+Lamadrid!D30</f>
        <v>3.7166666666700002E-2</v>
      </c>
      <c r="E30" s="8">
        <f>+D30*Hoja1!$B$7</f>
        <v>235525.16666687792</v>
      </c>
    </row>
    <row r="31" spans="1:5" x14ac:dyDescent="0.25">
      <c r="A31" s="6">
        <f>+Lamadrid!A31</f>
        <v>45137</v>
      </c>
      <c r="B31" s="6" t="s">
        <v>33</v>
      </c>
      <c r="C31" t="str">
        <f t="shared" si="0"/>
        <v>domingo</v>
      </c>
      <c r="D31" s="7">
        <f>+Lamadrid!D31</f>
        <v>2.8750000000000001E-2</v>
      </c>
      <c r="E31" s="8">
        <f>+D31*Hoja1!$B$7</f>
        <v>182188.75</v>
      </c>
    </row>
    <row r="32" spans="1:5" x14ac:dyDescent="0.25">
      <c r="A32" s="6">
        <f>+Lamadrid!A32</f>
        <v>45138</v>
      </c>
      <c r="B32" s="6" t="s">
        <v>33</v>
      </c>
      <c r="C32" t="str">
        <f t="shared" ref="C32" si="1">TEXT(A32,"dddd")</f>
        <v>lunes</v>
      </c>
      <c r="D32" s="7">
        <f>+Lamadrid!D32</f>
        <v>2.8750000000000001E-2</v>
      </c>
      <c r="E32" s="8">
        <f>+D32*Hoja1!$B$7</f>
        <v>182188.75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2"/>
  <sheetViews>
    <sheetView tabSelected="1" topLeftCell="A11" workbookViewId="0">
      <selection activeCell="E29" sqref="E1:E1048576"/>
    </sheetView>
  </sheetViews>
  <sheetFormatPr baseColWidth="10" defaultRowHeight="15" x14ac:dyDescent="0.25"/>
  <cols>
    <col min="2" max="2" width="16.85546875" bestFit="1" customWidth="1"/>
    <col min="5" max="5" width="15.7109375" customWidth="1"/>
  </cols>
  <sheetData>
    <row r="1" spans="1:5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5" x14ac:dyDescent="0.25">
      <c r="A2" s="6">
        <f>+'Puente Olive'!A2</f>
        <v>45108</v>
      </c>
      <c r="B2" s="6" t="s">
        <v>28</v>
      </c>
      <c r="C2" t="str">
        <f t="shared" ref="C2:C31" si="0">TEXT(A2,"dddd")</f>
        <v>sábado</v>
      </c>
      <c r="D2" s="7">
        <f>+'Puente Olive'!D2</f>
        <v>2.8750000000000001E-2</v>
      </c>
      <c r="E2" s="8">
        <f>+D2*Hoja1!$B$9</f>
        <v>109710</v>
      </c>
    </row>
    <row r="3" spans="1:5" x14ac:dyDescent="0.25">
      <c r="A3" s="6">
        <f>+'Puente Olive'!A3</f>
        <v>45109</v>
      </c>
      <c r="B3" s="6" t="s">
        <v>28</v>
      </c>
      <c r="C3" t="str">
        <f t="shared" si="0"/>
        <v>domingo</v>
      </c>
      <c r="D3" s="7">
        <f>+'Puente Olive'!D3</f>
        <v>2.8750000000000001E-2</v>
      </c>
      <c r="E3" s="8">
        <f>+D3*Hoja1!$B$9</f>
        <v>109710</v>
      </c>
    </row>
    <row r="4" spans="1:5" x14ac:dyDescent="0.25">
      <c r="A4" s="6">
        <f>+'Puente Olive'!A4</f>
        <v>45110</v>
      </c>
      <c r="B4" s="6" t="s">
        <v>28</v>
      </c>
      <c r="C4" t="str">
        <f t="shared" si="0"/>
        <v>lunes</v>
      </c>
      <c r="D4" s="7">
        <f>+'Puente Olive'!D4</f>
        <v>2.8750000000000001E-2</v>
      </c>
      <c r="E4" s="8">
        <f>+D4*Hoja1!$B$9</f>
        <v>109710</v>
      </c>
    </row>
    <row r="5" spans="1:5" x14ac:dyDescent="0.25">
      <c r="A5" s="6">
        <f>+'Puente Olive'!A5</f>
        <v>45111</v>
      </c>
      <c r="B5" s="6" t="s">
        <v>28</v>
      </c>
      <c r="C5" t="str">
        <f t="shared" si="0"/>
        <v>martes</v>
      </c>
      <c r="D5" s="7">
        <f>+'Puente Olive'!D5</f>
        <v>2.8750000000000001E-2</v>
      </c>
      <c r="E5" s="8">
        <f>+D5*Hoja1!$B$9</f>
        <v>109710</v>
      </c>
    </row>
    <row r="6" spans="1:5" x14ac:dyDescent="0.25">
      <c r="A6" s="6">
        <f>+'Puente Olive'!A6</f>
        <v>45112</v>
      </c>
      <c r="B6" s="6" t="s">
        <v>28</v>
      </c>
      <c r="C6" t="str">
        <f t="shared" si="0"/>
        <v>miércoles</v>
      </c>
      <c r="D6" s="7">
        <f>+'Puente Olive'!D6</f>
        <v>3.1666666666666669E-2</v>
      </c>
      <c r="E6" s="8">
        <f>+D6*Hoja1!$B$9</f>
        <v>120840.00000000001</v>
      </c>
    </row>
    <row r="7" spans="1:5" x14ac:dyDescent="0.25">
      <c r="A7" s="6">
        <f>+'Puente Olive'!A7</f>
        <v>45113</v>
      </c>
      <c r="B7" s="6" t="s">
        <v>28</v>
      </c>
      <c r="C7" t="str">
        <f t="shared" si="0"/>
        <v>jueves</v>
      </c>
      <c r="D7" s="7">
        <f>+'Puente Olive'!D7</f>
        <v>3.8666666666666669E-2</v>
      </c>
      <c r="E7" s="8">
        <f>+D7*Hoja1!$B$9</f>
        <v>147552</v>
      </c>
    </row>
    <row r="8" spans="1:5" x14ac:dyDescent="0.25">
      <c r="A8" s="6">
        <f>+'Puente Olive'!A8</f>
        <v>45114</v>
      </c>
      <c r="B8" s="6" t="s">
        <v>28</v>
      </c>
      <c r="C8" t="str">
        <f t="shared" si="0"/>
        <v>viernes</v>
      </c>
      <c r="D8" s="7">
        <f>+'Puente Olive'!D8</f>
        <v>4.1000000000000002E-2</v>
      </c>
      <c r="E8" s="8">
        <f>+D8*Hoja1!$B$9</f>
        <v>156456</v>
      </c>
    </row>
    <row r="9" spans="1:5" x14ac:dyDescent="0.25">
      <c r="A9" s="6">
        <f>+'Puente Olive'!A9</f>
        <v>45115</v>
      </c>
      <c r="B9" s="6" t="s">
        <v>28</v>
      </c>
      <c r="C9" t="str">
        <f t="shared" si="0"/>
        <v>sábado</v>
      </c>
      <c r="D9" s="7">
        <f>+'Puente Olive'!D9</f>
        <v>2.8750000000000001E-2</v>
      </c>
      <c r="E9" s="8">
        <f>+D9*Hoja1!$B$9</f>
        <v>109710</v>
      </c>
    </row>
    <row r="10" spans="1:5" x14ac:dyDescent="0.25">
      <c r="A10" s="6">
        <f>+'Puente Olive'!A10</f>
        <v>45116</v>
      </c>
      <c r="B10" s="6" t="s">
        <v>28</v>
      </c>
      <c r="C10" t="str">
        <f t="shared" si="0"/>
        <v>domingo</v>
      </c>
      <c r="D10" s="7">
        <f>+'Puente Olive'!D10</f>
        <v>2.8750000000000001E-2</v>
      </c>
      <c r="E10" s="8">
        <f>+D10*Hoja1!$B$9</f>
        <v>109710</v>
      </c>
    </row>
    <row r="11" spans="1:5" x14ac:dyDescent="0.25">
      <c r="A11" s="6">
        <f>+'Puente Olive'!A11</f>
        <v>45117</v>
      </c>
      <c r="B11" s="6" t="s">
        <v>28</v>
      </c>
      <c r="C11" t="str">
        <f t="shared" si="0"/>
        <v>lunes</v>
      </c>
      <c r="D11" s="7">
        <f>+'Puente Olive'!D11</f>
        <v>2.8750000000000001E-2</v>
      </c>
      <c r="E11" s="8">
        <f>+D11*Hoja1!$B$9</f>
        <v>109710</v>
      </c>
    </row>
    <row r="12" spans="1:5" x14ac:dyDescent="0.25">
      <c r="A12" s="6">
        <f>+'Puente Olive'!A12</f>
        <v>45118</v>
      </c>
      <c r="B12" s="6" t="s">
        <v>28</v>
      </c>
      <c r="C12" t="str">
        <f t="shared" si="0"/>
        <v>martes</v>
      </c>
      <c r="D12" s="7">
        <f>+'Puente Olive'!D12</f>
        <v>2.8750000000000001E-2</v>
      </c>
      <c r="E12" s="8">
        <f>+D12*Hoja1!$B$9</f>
        <v>109710</v>
      </c>
    </row>
    <row r="13" spans="1:5" x14ac:dyDescent="0.25">
      <c r="A13" s="6">
        <f>+'Puente Olive'!A13</f>
        <v>45119</v>
      </c>
      <c r="B13" s="6" t="s">
        <v>28</v>
      </c>
      <c r="C13" t="str">
        <f t="shared" si="0"/>
        <v>miércoles</v>
      </c>
      <c r="D13" s="7">
        <f>+'Puente Olive'!D13</f>
        <v>3.1666666666666669E-2</v>
      </c>
      <c r="E13" s="8">
        <f>+D13*Hoja1!$B$9</f>
        <v>120840.00000000001</v>
      </c>
    </row>
    <row r="14" spans="1:5" x14ac:dyDescent="0.25">
      <c r="A14" s="6">
        <f>+'Puente Olive'!A14</f>
        <v>45120</v>
      </c>
      <c r="B14" s="6" t="s">
        <v>28</v>
      </c>
      <c r="C14" t="str">
        <f t="shared" si="0"/>
        <v>jueves</v>
      </c>
      <c r="D14" s="7">
        <f>+'Puente Olive'!D14</f>
        <v>3.8666666666666669E-2</v>
      </c>
      <c r="E14" s="8">
        <f>+D14*Hoja1!$B$9</f>
        <v>147552</v>
      </c>
    </row>
    <row r="15" spans="1:5" x14ac:dyDescent="0.25">
      <c r="A15" s="6">
        <f>+'Puente Olive'!A15</f>
        <v>45121</v>
      </c>
      <c r="B15" s="6" t="s">
        <v>28</v>
      </c>
      <c r="C15" t="str">
        <f t="shared" si="0"/>
        <v>viernes</v>
      </c>
      <c r="D15" s="7">
        <f>+'Puente Olive'!D15</f>
        <v>4.1000000000000002E-2</v>
      </c>
      <c r="E15" s="8">
        <f>+D15*Hoja1!$B$9</f>
        <v>156456</v>
      </c>
    </row>
    <row r="16" spans="1:5" x14ac:dyDescent="0.25">
      <c r="A16" s="6">
        <f>+'Puente Olive'!A16</f>
        <v>45122</v>
      </c>
      <c r="B16" s="6" t="s">
        <v>28</v>
      </c>
      <c r="C16" t="str">
        <f t="shared" si="0"/>
        <v>sábado</v>
      </c>
      <c r="D16" s="7">
        <f>+'Puente Olive'!D16</f>
        <v>2.8750000000000001E-2</v>
      </c>
      <c r="E16" s="8">
        <f>+D16*Hoja1!$B$9</f>
        <v>109710</v>
      </c>
    </row>
    <row r="17" spans="1:5" x14ac:dyDescent="0.25">
      <c r="A17" s="6">
        <f>+'Puente Olive'!A17</f>
        <v>45123</v>
      </c>
      <c r="B17" s="6" t="s">
        <v>28</v>
      </c>
      <c r="C17" t="str">
        <f t="shared" si="0"/>
        <v>domingo</v>
      </c>
      <c r="D17" s="7">
        <f>+'Puente Olive'!D17</f>
        <v>2.8750000000000001E-2</v>
      </c>
      <c r="E17" s="8">
        <f>+D17*Hoja1!$B$9</f>
        <v>109710</v>
      </c>
    </row>
    <row r="18" spans="1:5" x14ac:dyDescent="0.25">
      <c r="A18" s="6">
        <f>+'Puente Olive'!A18</f>
        <v>45124</v>
      </c>
      <c r="B18" s="6" t="s">
        <v>28</v>
      </c>
      <c r="C18" t="str">
        <f t="shared" si="0"/>
        <v>lunes</v>
      </c>
      <c r="D18" s="7">
        <f>+'Puente Olive'!D18</f>
        <v>2.8750000000000001E-2</v>
      </c>
      <c r="E18" s="8">
        <f>+D18*Hoja1!$B$9</f>
        <v>109710</v>
      </c>
    </row>
    <row r="19" spans="1:5" x14ac:dyDescent="0.25">
      <c r="A19" s="6">
        <f>+'Puente Olive'!A19</f>
        <v>45125</v>
      </c>
      <c r="B19" s="6" t="s">
        <v>28</v>
      </c>
      <c r="C19" t="str">
        <f t="shared" si="0"/>
        <v>martes</v>
      </c>
      <c r="D19" s="7">
        <f>+'Puente Olive'!D19</f>
        <v>2.8750000000000001E-2</v>
      </c>
      <c r="E19" s="8">
        <f>+D19*Hoja1!$B$9</f>
        <v>109710</v>
      </c>
    </row>
    <row r="20" spans="1:5" x14ac:dyDescent="0.25">
      <c r="A20" s="6">
        <f>+'Puente Olive'!A20</f>
        <v>45126</v>
      </c>
      <c r="B20" s="6" t="s">
        <v>28</v>
      </c>
      <c r="C20" t="str">
        <f t="shared" si="0"/>
        <v>miércoles</v>
      </c>
      <c r="D20" s="7">
        <f>+'Puente Olive'!D20</f>
        <v>3.1666666666666669E-2</v>
      </c>
      <c r="E20" s="8">
        <f>+D20*Hoja1!$B$9</f>
        <v>120840.00000000001</v>
      </c>
    </row>
    <row r="21" spans="1:5" x14ac:dyDescent="0.25">
      <c r="A21" s="6">
        <f>+'Puente Olive'!A21</f>
        <v>45127</v>
      </c>
      <c r="B21" s="6" t="s">
        <v>28</v>
      </c>
      <c r="C21" t="str">
        <f t="shared" si="0"/>
        <v>jueves</v>
      </c>
      <c r="D21" s="7">
        <f>+'Puente Olive'!D21</f>
        <v>3.8666666666666669E-2</v>
      </c>
      <c r="E21" s="8">
        <f>+D21*Hoja1!$B$9</f>
        <v>147552</v>
      </c>
    </row>
    <row r="22" spans="1:5" x14ac:dyDescent="0.25">
      <c r="A22" s="6">
        <f>+'Puente Olive'!A22</f>
        <v>45128</v>
      </c>
      <c r="B22" s="6" t="s">
        <v>28</v>
      </c>
      <c r="C22" t="str">
        <f t="shared" si="0"/>
        <v>viernes</v>
      </c>
      <c r="D22" s="7">
        <f>+'Puente Olive'!D22</f>
        <v>4.1000000000000002E-2</v>
      </c>
      <c r="E22" s="8">
        <f>+D22*Hoja1!$B$9</f>
        <v>156456</v>
      </c>
    </row>
    <row r="23" spans="1:5" x14ac:dyDescent="0.25">
      <c r="A23" s="6">
        <f>+'Puente Olive'!A23</f>
        <v>45129</v>
      </c>
      <c r="B23" s="6" t="s">
        <v>28</v>
      </c>
      <c r="C23" t="str">
        <f t="shared" si="0"/>
        <v>sábado</v>
      </c>
      <c r="D23" s="7">
        <f>+'Puente Olive'!D23</f>
        <v>2.8750000000000001E-2</v>
      </c>
      <c r="E23" s="8">
        <f>+D23*Hoja1!$B$9</f>
        <v>109710</v>
      </c>
    </row>
    <row r="24" spans="1:5" x14ac:dyDescent="0.25">
      <c r="A24" s="6">
        <f>+'Puente Olive'!A24</f>
        <v>45130</v>
      </c>
      <c r="B24" s="6" t="s">
        <v>28</v>
      </c>
      <c r="C24" t="str">
        <f t="shared" si="0"/>
        <v>domingo</v>
      </c>
      <c r="D24" s="7">
        <f>+'Puente Olive'!D24</f>
        <v>2.8750000000000001E-2</v>
      </c>
      <c r="E24" s="8">
        <f>+D24*Hoja1!$B$9</f>
        <v>109710</v>
      </c>
    </row>
    <row r="25" spans="1:5" x14ac:dyDescent="0.25">
      <c r="A25" s="6">
        <f>+'Puente Olive'!A25</f>
        <v>45131</v>
      </c>
      <c r="B25" s="6" t="s">
        <v>28</v>
      </c>
      <c r="C25" t="str">
        <f t="shared" si="0"/>
        <v>lunes</v>
      </c>
      <c r="D25" s="7">
        <f>+'Puente Olive'!D25</f>
        <v>2.8750000000000001E-2</v>
      </c>
      <c r="E25" s="8">
        <f>+D25*Hoja1!$B$9</f>
        <v>109710</v>
      </c>
    </row>
    <row r="26" spans="1:5" x14ac:dyDescent="0.25">
      <c r="A26" s="6">
        <f>+'Puente Olive'!A26</f>
        <v>45132</v>
      </c>
      <c r="B26" s="6" t="s">
        <v>28</v>
      </c>
      <c r="C26" t="str">
        <f t="shared" si="0"/>
        <v>martes</v>
      </c>
      <c r="D26" s="7">
        <f>+'Puente Olive'!D26</f>
        <v>2.8750000000000001E-2</v>
      </c>
      <c r="E26" s="8">
        <f>+D26*Hoja1!$B$9</f>
        <v>109710</v>
      </c>
    </row>
    <row r="27" spans="1:5" x14ac:dyDescent="0.25">
      <c r="A27" s="6">
        <f>+'Puente Olive'!A27</f>
        <v>45133</v>
      </c>
      <c r="B27" s="6" t="s">
        <v>28</v>
      </c>
      <c r="C27" t="str">
        <f t="shared" si="0"/>
        <v>miércoles</v>
      </c>
      <c r="D27" s="7">
        <f>+'Puente Olive'!D27</f>
        <v>3.1666666666666669E-2</v>
      </c>
      <c r="E27" s="8">
        <f>+D27*Hoja1!$B$9</f>
        <v>120840.00000000001</v>
      </c>
    </row>
    <row r="28" spans="1:5" x14ac:dyDescent="0.25">
      <c r="A28" s="6">
        <f>+'Puente Olive'!A28</f>
        <v>45134</v>
      </c>
      <c r="B28" s="6" t="s">
        <v>28</v>
      </c>
      <c r="C28" t="str">
        <f t="shared" si="0"/>
        <v>jueves</v>
      </c>
      <c r="D28" s="7">
        <f>+'Puente Olive'!D28</f>
        <v>3.8666666666666669E-2</v>
      </c>
      <c r="E28" s="8">
        <f>+D28*Hoja1!$B$9</f>
        <v>147552</v>
      </c>
    </row>
    <row r="29" spans="1:5" x14ac:dyDescent="0.25">
      <c r="A29" s="6">
        <f>+'Puente Olive'!A29</f>
        <v>45135</v>
      </c>
      <c r="B29" s="6" t="s">
        <v>28</v>
      </c>
      <c r="C29" t="str">
        <f t="shared" si="0"/>
        <v>viernes</v>
      </c>
      <c r="D29" s="7">
        <f>+'Puente Olive'!D29</f>
        <v>4.1000000000000002E-2</v>
      </c>
      <c r="E29" s="8">
        <f>+D29*Hoja1!$B$9</f>
        <v>156456</v>
      </c>
    </row>
    <row r="30" spans="1:5" x14ac:dyDescent="0.25">
      <c r="A30" s="6">
        <f>+'Puente Olive'!A30</f>
        <v>45136</v>
      </c>
      <c r="B30" s="6" t="s">
        <v>28</v>
      </c>
      <c r="C30" t="str">
        <f t="shared" si="0"/>
        <v>sábado</v>
      </c>
      <c r="D30" s="7">
        <f>+'Puente Olive'!D30</f>
        <v>3.7166666666700002E-2</v>
      </c>
      <c r="E30" s="8">
        <f>+D30*Hoja1!$B$9</f>
        <v>141828.00000012721</v>
      </c>
    </row>
    <row r="31" spans="1:5" x14ac:dyDescent="0.25">
      <c r="A31" s="6">
        <f>+'Puente Olive'!A31</f>
        <v>45137</v>
      </c>
      <c r="B31" s="6" t="s">
        <v>28</v>
      </c>
      <c r="C31" t="str">
        <f t="shared" si="0"/>
        <v>domingo</v>
      </c>
      <c r="D31" s="7">
        <f>+'Puente Olive'!D31</f>
        <v>2.8750000000000001E-2</v>
      </c>
      <c r="E31" s="8">
        <f>+D31*Hoja1!$B$9</f>
        <v>109710</v>
      </c>
    </row>
    <row r="32" spans="1:5" x14ac:dyDescent="0.25">
      <c r="A32" s="6">
        <f>+'Puente Olive'!A32</f>
        <v>45138</v>
      </c>
      <c r="B32" s="6" t="s">
        <v>28</v>
      </c>
      <c r="C32" t="str">
        <f t="shared" ref="C32" si="1">TEXT(A32,"dddd")</f>
        <v>lunes</v>
      </c>
      <c r="D32" s="7">
        <f>+'Puente Olive'!D32</f>
        <v>2.8750000000000001E-2</v>
      </c>
      <c r="E32" s="8">
        <f>+D32*Hoja1!$B$9</f>
        <v>109710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2" sqref="B2:B9"/>
    </sheetView>
  </sheetViews>
  <sheetFormatPr baseColWidth="10" defaultRowHeight="15" x14ac:dyDescent="0.25"/>
  <cols>
    <col min="2" max="2" width="20.28515625" bestFit="1" customWidth="1"/>
  </cols>
  <sheetData>
    <row r="1" spans="1:2" x14ac:dyDescent="0.25">
      <c r="A1" t="s">
        <v>13</v>
      </c>
      <c r="B1" t="s">
        <v>26</v>
      </c>
    </row>
    <row r="2" spans="1:2" x14ac:dyDescent="0.25">
      <c r="A2" t="s">
        <v>35</v>
      </c>
      <c r="B2" s="51">
        <f>+VLOOKUP(A2,[1]Hoja2!B$22:C$28,2,FALSE)</f>
        <v>12434000</v>
      </c>
    </row>
    <row r="3" spans="1:2" x14ac:dyDescent="0.25">
      <c r="A3" s="6" t="s">
        <v>30</v>
      </c>
      <c r="B3" s="51">
        <v>0</v>
      </c>
    </row>
    <row r="4" spans="1:2" x14ac:dyDescent="0.25">
      <c r="A4" t="s">
        <v>31</v>
      </c>
      <c r="B4" s="51">
        <f>+VLOOKUP(A4,[1]Hoja2!B$22:C$28,2,FALSE)</f>
        <v>24943000</v>
      </c>
    </row>
    <row r="5" spans="1:2" x14ac:dyDescent="0.25">
      <c r="A5" t="s">
        <v>34</v>
      </c>
      <c r="B5" s="51">
        <f>+VLOOKUP(A5,[1]Hoja2!B$22:C$28,2,FALSE)</f>
        <v>5466000</v>
      </c>
    </row>
    <row r="6" spans="1:2" x14ac:dyDescent="0.25">
      <c r="A6" t="s">
        <v>29</v>
      </c>
      <c r="B6" s="51">
        <f>+VLOOKUP(A6,[1]Hoja2!B$22:C$28,2,FALSE)</f>
        <v>4454000</v>
      </c>
    </row>
    <row r="7" spans="1:2" x14ac:dyDescent="0.25">
      <c r="A7" t="s">
        <v>33</v>
      </c>
      <c r="B7" s="51">
        <f>+VLOOKUP(A7,[1]Hoja2!B$22:C$28,2,FALSE)</f>
        <v>6337000</v>
      </c>
    </row>
    <row r="8" spans="1:2" x14ac:dyDescent="0.25">
      <c r="A8" t="s">
        <v>32</v>
      </c>
      <c r="B8" s="51">
        <f>+VLOOKUP(A8,[1]Hoja2!B$22:C$28,2,FALSE)</f>
        <v>5024000</v>
      </c>
    </row>
    <row r="9" spans="1:2" x14ac:dyDescent="0.25">
      <c r="A9" s="6" t="s">
        <v>28</v>
      </c>
      <c r="B9" s="51">
        <f>+VLOOKUP(A9,[1]Hoja2!B$22:C$28,2,FALSE)</f>
        <v>3816000</v>
      </c>
    </row>
    <row r="10" spans="1:2" x14ac:dyDescent="0.25">
      <c r="B10" s="51"/>
    </row>
    <row r="11" spans="1:2" x14ac:dyDescent="0.25">
      <c r="B11" s="51"/>
    </row>
    <row r="12" spans="1:2" x14ac:dyDescent="0.25">
      <c r="B12" s="51"/>
    </row>
    <row r="13" spans="1:2" x14ac:dyDescent="0.25">
      <c r="B13" s="51"/>
    </row>
    <row r="14" spans="1:2" x14ac:dyDescent="0.25">
      <c r="B14" s="51"/>
    </row>
    <row r="15" spans="1:2" x14ac:dyDescent="0.25">
      <c r="A15" s="6"/>
      <c r="B15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topLeftCell="A10" workbookViewId="0">
      <selection activeCell="A32" sqref="A32:E32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5" x14ac:dyDescent="0.25">
      <c r="A2" s="6">
        <v>44896</v>
      </c>
      <c r="B2" s="6" t="s">
        <v>14</v>
      </c>
      <c r="C2" t="str">
        <f t="shared" ref="C2:C32" si="0">TEXT(A2,"dddd")</f>
        <v>jueves</v>
      </c>
      <c r="D2" s="7">
        <v>3.5349999999999999E-2</v>
      </c>
      <c r="E2" s="8">
        <f>+D2*Hoja2!$B$5</f>
        <v>0</v>
      </c>
    </row>
    <row r="3" spans="1:5" x14ac:dyDescent="0.25">
      <c r="A3" s="6">
        <v>44897</v>
      </c>
      <c r="B3" s="6" t="s">
        <v>14</v>
      </c>
      <c r="C3" t="str">
        <f t="shared" si="0"/>
        <v>viernes</v>
      </c>
      <c r="D3" s="7">
        <v>3.8266666666666671E-2</v>
      </c>
      <c r="E3" s="8">
        <f>+D3*Hoja2!$B$5</f>
        <v>0</v>
      </c>
    </row>
    <row r="4" spans="1:5" x14ac:dyDescent="0.25">
      <c r="A4" s="6">
        <v>44898</v>
      </c>
      <c r="B4" s="6" t="s">
        <v>14</v>
      </c>
      <c r="C4" t="str">
        <f t="shared" si="0"/>
        <v>sábado</v>
      </c>
      <c r="D4" s="7">
        <v>2.8000000000000001E-2</v>
      </c>
      <c r="E4" s="8">
        <f>+D4*Hoja2!$B$5</f>
        <v>0</v>
      </c>
    </row>
    <row r="5" spans="1:5" x14ac:dyDescent="0.25">
      <c r="A5" s="6">
        <v>44899</v>
      </c>
      <c r="B5" s="6" t="s">
        <v>14</v>
      </c>
      <c r="C5" t="str">
        <f t="shared" si="0"/>
        <v>domingo</v>
      </c>
      <c r="D5" s="7">
        <v>2.5666666666666667E-2</v>
      </c>
      <c r="E5" s="8">
        <f>+D5*Hoja2!$B$5</f>
        <v>0</v>
      </c>
    </row>
    <row r="6" spans="1:5" x14ac:dyDescent="0.25">
      <c r="A6" s="6">
        <v>44900</v>
      </c>
      <c r="B6" s="6" t="s">
        <v>14</v>
      </c>
      <c r="C6" t="str">
        <f t="shared" si="0"/>
        <v>lunes</v>
      </c>
      <c r="D6" s="7">
        <v>3.5349999999999999E-2</v>
      </c>
      <c r="E6" s="8">
        <f>+D6*Hoja2!$B$5</f>
        <v>0</v>
      </c>
    </row>
    <row r="7" spans="1:5" x14ac:dyDescent="0.25">
      <c r="A7" s="6">
        <v>44901</v>
      </c>
      <c r="B7" s="6" t="s">
        <v>14</v>
      </c>
      <c r="C7" t="str">
        <f t="shared" si="0"/>
        <v>martes</v>
      </c>
      <c r="D7" s="7">
        <v>3.5349999999999999E-2</v>
      </c>
      <c r="E7" s="8">
        <f>+D7*Hoja2!$B$5</f>
        <v>0</v>
      </c>
    </row>
    <row r="8" spans="1:5" x14ac:dyDescent="0.25">
      <c r="A8" s="6">
        <v>44902</v>
      </c>
      <c r="B8" s="6" t="s">
        <v>14</v>
      </c>
      <c r="C8" t="str">
        <f t="shared" si="0"/>
        <v>miércoles</v>
      </c>
      <c r="D8" s="7">
        <v>3.5349999999999999E-2</v>
      </c>
      <c r="E8" s="8">
        <f>+D8*Hoja2!$B$5</f>
        <v>0</v>
      </c>
    </row>
    <row r="9" spans="1:5" x14ac:dyDescent="0.25">
      <c r="A9" s="6">
        <v>44903</v>
      </c>
      <c r="B9" s="6" t="s">
        <v>14</v>
      </c>
      <c r="C9" t="str">
        <f t="shared" si="0"/>
        <v>jueves</v>
      </c>
      <c r="D9" s="7">
        <v>3.5349999999999999E-2</v>
      </c>
      <c r="E9" s="8">
        <f>+D9*Hoja2!$B$5</f>
        <v>0</v>
      </c>
    </row>
    <row r="10" spans="1:5" x14ac:dyDescent="0.25">
      <c r="A10" s="6">
        <v>44904</v>
      </c>
      <c r="B10" s="6" t="s">
        <v>14</v>
      </c>
      <c r="C10" t="str">
        <f t="shared" si="0"/>
        <v>viernes</v>
      </c>
      <c r="D10" s="7">
        <v>3.8266666666666671E-2</v>
      </c>
      <c r="E10" s="8">
        <f>+D10*Hoja2!$B$5</f>
        <v>0</v>
      </c>
    </row>
    <row r="11" spans="1:5" x14ac:dyDescent="0.25">
      <c r="A11" s="6">
        <v>44905</v>
      </c>
      <c r="B11" s="6" t="s">
        <v>14</v>
      </c>
      <c r="C11" t="str">
        <f t="shared" si="0"/>
        <v>sábado</v>
      </c>
      <c r="D11" s="7">
        <v>2.8000000000000001E-2</v>
      </c>
      <c r="E11" s="8">
        <f>+D11*Hoja2!$B$5</f>
        <v>0</v>
      </c>
    </row>
    <row r="12" spans="1:5" x14ac:dyDescent="0.25">
      <c r="A12" s="6">
        <v>44906</v>
      </c>
      <c r="B12" s="6" t="s">
        <v>14</v>
      </c>
      <c r="C12" t="str">
        <f t="shared" si="0"/>
        <v>domingo</v>
      </c>
      <c r="D12" s="7">
        <v>2.5666666666666667E-2</v>
      </c>
      <c r="E12" s="8">
        <f>+D12*Hoja2!$B$5</f>
        <v>0</v>
      </c>
    </row>
    <row r="13" spans="1:5" x14ac:dyDescent="0.25">
      <c r="A13" s="6">
        <v>44907</v>
      </c>
      <c r="B13" s="6" t="s">
        <v>14</v>
      </c>
      <c r="C13" t="str">
        <f t="shared" si="0"/>
        <v>lunes</v>
      </c>
      <c r="D13" s="7">
        <v>3.5349999999999999E-2</v>
      </c>
      <c r="E13" s="8">
        <f>+D13*Hoja2!$B$5</f>
        <v>0</v>
      </c>
    </row>
    <row r="14" spans="1:5" x14ac:dyDescent="0.25">
      <c r="A14" s="6">
        <v>44908</v>
      </c>
      <c r="B14" s="6" t="s">
        <v>14</v>
      </c>
      <c r="C14" t="str">
        <f t="shared" si="0"/>
        <v>martes</v>
      </c>
      <c r="D14" s="7">
        <v>3.5349999999999999E-2</v>
      </c>
      <c r="E14" s="8">
        <f>+D14*Hoja2!$B$5</f>
        <v>0</v>
      </c>
    </row>
    <row r="15" spans="1:5" x14ac:dyDescent="0.25">
      <c r="A15" s="6">
        <v>44909</v>
      </c>
      <c r="B15" s="6" t="s">
        <v>14</v>
      </c>
      <c r="C15" t="str">
        <f t="shared" si="0"/>
        <v>miércoles</v>
      </c>
      <c r="D15" s="7">
        <v>3.5349999999999999E-2</v>
      </c>
      <c r="E15" s="8">
        <f>+D15*Hoja2!$B$5</f>
        <v>0</v>
      </c>
    </row>
    <row r="16" spans="1:5" x14ac:dyDescent="0.25">
      <c r="A16" s="6">
        <v>44910</v>
      </c>
      <c r="B16" s="6" t="s">
        <v>14</v>
      </c>
      <c r="C16" t="str">
        <f t="shared" si="0"/>
        <v>jueves</v>
      </c>
      <c r="D16" s="7">
        <v>3.5349999999999999E-2</v>
      </c>
      <c r="E16" s="8">
        <f>+D16*Hoja2!$B$5</f>
        <v>0</v>
      </c>
    </row>
    <row r="17" spans="1:5" x14ac:dyDescent="0.25">
      <c r="A17" s="6">
        <v>44911</v>
      </c>
      <c r="B17" s="6" t="s">
        <v>14</v>
      </c>
      <c r="C17" t="str">
        <f t="shared" si="0"/>
        <v>viernes</v>
      </c>
      <c r="D17" s="7">
        <v>3.8266666666666671E-2</v>
      </c>
      <c r="E17" s="8">
        <f>+D17*Hoja2!$B$5</f>
        <v>0</v>
      </c>
    </row>
    <row r="18" spans="1:5" x14ac:dyDescent="0.25">
      <c r="A18" s="6">
        <v>44912</v>
      </c>
      <c r="B18" s="6" t="s">
        <v>14</v>
      </c>
      <c r="C18" t="str">
        <f t="shared" si="0"/>
        <v>sábado</v>
      </c>
      <c r="D18" s="7">
        <v>2.8000000000000001E-2</v>
      </c>
      <c r="E18" s="8">
        <f>+D18*Hoja2!$B$5</f>
        <v>0</v>
      </c>
    </row>
    <row r="19" spans="1:5" x14ac:dyDescent="0.25">
      <c r="A19" s="6">
        <v>44913</v>
      </c>
      <c r="B19" s="6" t="s">
        <v>14</v>
      </c>
      <c r="C19" t="str">
        <f t="shared" si="0"/>
        <v>domingo</v>
      </c>
      <c r="D19" s="7">
        <v>2.5666666666666667E-2</v>
      </c>
      <c r="E19" s="8">
        <f>+D19*Hoja2!$B$5</f>
        <v>0</v>
      </c>
    </row>
    <row r="20" spans="1:5" x14ac:dyDescent="0.25">
      <c r="A20" s="6">
        <v>44914</v>
      </c>
      <c r="B20" s="6" t="s">
        <v>14</v>
      </c>
      <c r="C20" t="str">
        <f t="shared" si="0"/>
        <v>lunes</v>
      </c>
      <c r="D20" s="7">
        <v>3.5349999999999999E-2</v>
      </c>
      <c r="E20" s="8">
        <f>+D20*Hoja2!$B$5</f>
        <v>0</v>
      </c>
    </row>
    <row r="21" spans="1:5" x14ac:dyDescent="0.25">
      <c r="A21" s="6">
        <v>44915</v>
      </c>
      <c r="B21" s="6" t="s">
        <v>14</v>
      </c>
      <c r="C21" t="str">
        <f t="shared" si="0"/>
        <v>martes</v>
      </c>
      <c r="D21" s="7">
        <v>3.5349999999999999E-2</v>
      </c>
      <c r="E21" s="8">
        <f>+D21*Hoja2!$B$5</f>
        <v>0</v>
      </c>
    </row>
    <row r="22" spans="1:5" x14ac:dyDescent="0.25">
      <c r="A22" s="6">
        <v>44916</v>
      </c>
      <c r="B22" s="6" t="s">
        <v>14</v>
      </c>
      <c r="C22" t="str">
        <f t="shared" si="0"/>
        <v>miércoles</v>
      </c>
      <c r="D22" s="7">
        <v>3.5349999999999999E-2</v>
      </c>
      <c r="E22" s="8">
        <f>+D22*Hoja2!$B$5</f>
        <v>0</v>
      </c>
    </row>
    <row r="23" spans="1:5" x14ac:dyDescent="0.25">
      <c r="A23" s="6">
        <v>44917</v>
      </c>
      <c r="B23" s="6" t="s">
        <v>14</v>
      </c>
      <c r="C23" t="str">
        <f t="shared" si="0"/>
        <v>jueves</v>
      </c>
      <c r="D23" s="7">
        <v>3.5349999999999999E-2</v>
      </c>
      <c r="E23" s="8">
        <f>+D23*Hoja2!$B$5</f>
        <v>0</v>
      </c>
    </row>
    <row r="24" spans="1:5" x14ac:dyDescent="0.25">
      <c r="A24" s="6">
        <v>44918</v>
      </c>
      <c r="B24" s="6" t="s">
        <v>14</v>
      </c>
      <c r="C24" t="str">
        <f t="shared" si="0"/>
        <v>viernes</v>
      </c>
      <c r="D24" s="7">
        <v>3.8266666666666671E-2</v>
      </c>
      <c r="E24" s="8">
        <f>+D24*Hoja2!$B$5</f>
        <v>0</v>
      </c>
    </row>
    <row r="25" spans="1:5" x14ac:dyDescent="0.25">
      <c r="A25" s="6">
        <v>44919</v>
      </c>
      <c r="B25" s="6" t="s">
        <v>14</v>
      </c>
      <c r="C25" t="str">
        <f t="shared" si="0"/>
        <v>sábado</v>
      </c>
      <c r="D25" s="7">
        <v>1.7999999999999999E-2</v>
      </c>
      <c r="E25" s="8">
        <f>+D25*Hoja2!$B$5</f>
        <v>0</v>
      </c>
    </row>
    <row r="26" spans="1:5" x14ac:dyDescent="0.25">
      <c r="A26" s="6">
        <v>44920</v>
      </c>
      <c r="B26" s="6" t="s">
        <v>14</v>
      </c>
      <c r="C26" t="str">
        <f t="shared" si="0"/>
        <v>domingo</v>
      </c>
      <c r="D26" s="7">
        <v>1.2E-2</v>
      </c>
      <c r="E26" s="8">
        <f>+D26*Hoja2!$B$5</f>
        <v>0</v>
      </c>
    </row>
    <row r="27" spans="1:5" x14ac:dyDescent="0.25">
      <c r="A27" s="6">
        <v>44921</v>
      </c>
      <c r="B27" s="6" t="s">
        <v>14</v>
      </c>
      <c r="C27" t="str">
        <f t="shared" si="0"/>
        <v>lunes</v>
      </c>
      <c r="D27" s="7">
        <v>3.5349999999999999E-2</v>
      </c>
      <c r="E27" s="8">
        <f>+D27*Hoja2!$B$5</f>
        <v>0</v>
      </c>
    </row>
    <row r="28" spans="1:5" x14ac:dyDescent="0.25">
      <c r="A28" s="6">
        <v>44922</v>
      </c>
      <c r="B28" s="6" t="s">
        <v>14</v>
      </c>
      <c r="C28" t="str">
        <f t="shared" si="0"/>
        <v>martes</v>
      </c>
      <c r="D28" s="7">
        <v>3.5349999999999999E-2</v>
      </c>
      <c r="E28" s="8">
        <f>+D28*Hoja2!$B$5</f>
        <v>0</v>
      </c>
    </row>
    <row r="29" spans="1:5" x14ac:dyDescent="0.25">
      <c r="A29" s="6">
        <v>44923</v>
      </c>
      <c r="B29" s="6" t="s">
        <v>14</v>
      </c>
      <c r="C29" t="str">
        <f t="shared" si="0"/>
        <v>miércoles</v>
      </c>
      <c r="D29" s="7">
        <v>3.5349999999999999E-2</v>
      </c>
      <c r="E29" s="8">
        <f>+D29*Hoja2!$B$5</f>
        <v>0</v>
      </c>
    </row>
    <row r="30" spans="1:5" x14ac:dyDescent="0.25">
      <c r="A30" s="6">
        <v>44924</v>
      </c>
      <c r="B30" s="6" t="s">
        <v>14</v>
      </c>
      <c r="C30" t="str">
        <f t="shared" si="0"/>
        <v>jueves</v>
      </c>
      <c r="D30" s="7">
        <v>3.5349999999999999E-2</v>
      </c>
      <c r="E30" s="8">
        <f>+D30*Hoja2!$B$5</f>
        <v>0</v>
      </c>
    </row>
    <row r="31" spans="1:5" x14ac:dyDescent="0.25">
      <c r="A31" s="6">
        <v>44925</v>
      </c>
      <c r="B31" s="6" t="s">
        <v>14</v>
      </c>
      <c r="C31" t="str">
        <f t="shared" si="0"/>
        <v>viernes</v>
      </c>
      <c r="D31" s="7">
        <v>3.5349999999999999E-2</v>
      </c>
      <c r="E31" s="8">
        <f>+D31*Hoja2!$B$5</f>
        <v>0</v>
      </c>
    </row>
    <row r="32" spans="1:5" x14ac:dyDescent="0.25">
      <c r="A32" s="6">
        <v>44926</v>
      </c>
      <c r="B32" s="6" t="s">
        <v>14</v>
      </c>
      <c r="C32" t="str">
        <f t="shared" si="0"/>
        <v>sábado</v>
      </c>
      <c r="D32" s="7">
        <v>1.9633333333333367E-2</v>
      </c>
      <c r="E3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opLeftCell="A22" workbookViewId="0">
      <selection activeCell="E36" sqref="E36"/>
    </sheetView>
  </sheetViews>
  <sheetFormatPr baseColWidth="10" defaultRowHeight="15" x14ac:dyDescent="0.25"/>
  <cols>
    <col min="5" max="5" width="15.7109375" customWidth="1"/>
  </cols>
  <sheetData>
    <row r="1" spans="1:8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8" x14ac:dyDescent="0.25">
      <c r="A2" s="6">
        <v>44896</v>
      </c>
      <c r="B2" s="6" t="s">
        <v>15</v>
      </c>
      <c r="C2" t="str">
        <f t="shared" ref="C2:C31" si="0">TEXT(A2,"dddd")</f>
        <v>jueves</v>
      </c>
      <c r="D2" s="7">
        <v>3.5349999999999999E-2</v>
      </c>
      <c r="E2" s="8">
        <f>+D2*Hoja2!$B$4</f>
        <v>0</v>
      </c>
      <c r="F2" s="8"/>
      <c r="G2" s="8"/>
      <c r="H2" s="8"/>
    </row>
    <row r="3" spans="1:8" x14ac:dyDescent="0.25">
      <c r="A3" s="6">
        <v>44897</v>
      </c>
      <c r="B3" s="6" t="s">
        <v>15</v>
      </c>
      <c r="C3" t="str">
        <f t="shared" si="0"/>
        <v>viernes</v>
      </c>
      <c r="D3" s="7">
        <v>3.8266666666666671E-2</v>
      </c>
      <c r="E3" s="8">
        <f>+D3*Hoja2!$B$4</f>
        <v>0</v>
      </c>
      <c r="F3" s="8"/>
      <c r="G3" s="8"/>
      <c r="H3" s="8"/>
    </row>
    <row r="4" spans="1:8" x14ac:dyDescent="0.25">
      <c r="A4" s="6">
        <v>44898</v>
      </c>
      <c r="B4" s="6" t="s">
        <v>15</v>
      </c>
      <c r="C4" t="str">
        <f t="shared" si="0"/>
        <v>sábado</v>
      </c>
      <c r="D4" s="7">
        <v>2.8000000000000001E-2</v>
      </c>
      <c r="E4" s="8">
        <f>+D4*Hoja2!$B$4</f>
        <v>0</v>
      </c>
      <c r="F4" s="8"/>
      <c r="G4" s="8"/>
      <c r="H4" s="8"/>
    </row>
    <row r="5" spans="1:8" x14ac:dyDescent="0.25">
      <c r="A5" s="6">
        <v>44899</v>
      </c>
      <c r="B5" s="6" t="s">
        <v>15</v>
      </c>
      <c r="C5" t="str">
        <f t="shared" si="0"/>
        <v>domingo</v>
      </c>
      <c r="D5" s="7">
        <v>2.5666666666666667E-2</v>
      </c>
      <c r="E5" s="8">
        <f>+D5*Hoja2!$B$4</f>
        <v>0</v>
      </c>
      <c r="F5" s="8"/>
      <c r="G5" s="8"/>
      <c r="H5" s="8"/>
    </row>
    <row r="6" spans="1:8" x14ac:dyDescent="0.25">
      <c r="A6" s="6">
        <v>44900</v>
      </c>
      <c r="B6" s="6" t="s">
        <v>15</v>
      </c>
      <c r="C6" t="str">
        <f t="shared" si="0"/>
        <v>lunes</v>
      </c>
      <c r="D6" s="7">
        <v>3.5349999999999999E-2</v>
      </c>
      <c r="E6" s="8">
        <f>+D6*Hoja2!$B$4</f>
        <v>0</v>
      </c>
      <c r="F6" s="8"/>
      <c r="G6" s="8"/>
      <c r="H6" s="8"/>
    </row>
    <row r="7" spans="1:8" x14ac:dyDescent="0.25">
      <c r="A7" s="6">
        <v>44901</v>
      </c>
      <c r="B7" s="6" t="s">
        <v>15</v>
      </c>
      <c r="C7" t="str">
        <f t="shared" si="0"/>
        <v>martes</v>
      </c>
      <c r="D7" s="7">
        <v>3.5349999999999999E-2</v>
      </c>
      <c r="E7" s="8">
        <f>+D7*Hoja2!$B$4</f>
        <v>0</v>
      </c>
      <c r="F7" s="8"/>
      <c r="G7" s="8"/>
      <c r="H7" s="8"/>
    </row>
    <row r="8" spans="1:8" x14ac:dyDescent="0.25">
      <c r="A8" s="6">
        <v>44902</v>
      </c>
      <c r="B8" s="6" t="s">
        <v>15</v>
      </c>
      <c r="C8" t="str">
        <f t="shared" si="0"/>
        <v>miércoles</v>
      </c>
      <c r="D8" s="7">
        <v>3.5349999999999999E-2</v>
      </c>
      <c r="E8" s="8">
        <f>+D8*Hoja2!$B$4</f>
        <v>0</v>
      </c>
      <c r="F8" s="8"/>
      <c r="G8" s="8"/>
      <c r="H8" s="8"/>
    </row>
    <row r="9" spans="1:8" x14ac:dyDescent="0.25">
      <c r="A9" s="6">
        <v>44903</v>
      </c>
      <c r="B9" s="6" t="s">
        <v>15</v>
      </c>
      <c r="C9" t="str">
        <f t="shared" si="0"/>
        <v>jueves</v>
      </c>
      <c r="D9" s="7">
        <v>3.5349999999999999E-2</v>
      </c>
      <c r="E9" s="8">
        <f>+D9*Hoja2!$B$4</f>
        <v>0</v>
      </c>
      <c r="F9" s="8"/>
      <c r="G9" s="8"/>
      <c r="H9" s="8"/>
    </row>
    <row r="10" spans="1:8" x14ac:dyDescent="0.25">
      <c r="A10" s="6">
        <v>44904</v>
      </c>
      <c r="B10" s="6" t="s">
        <v>15</v>
      </c>
      <c r="C10" t="str">
        <f t="shared" si="0"/>
        <v>viernes</v>
      </c>
      <c r="D10" s="7">
        <v>3.8266666666666671E-2</v>
      </c>
      <c r="E10" s="8">
        <f>+D10*Hoja2!$B$4</f>
        <v>0</v>
      </c>
      <c r="F10" s="8"/>
      <c r="G10" s="8"/>
      <c r="H10" s="8"/>
    </row>
    <row r="11" spans="1:8" x14ac:dyDescent="0.25">
      <c r="A11" s="6">
        <v>44905</v>
      </c>
      <c r="B11" s="6" t="s">
        <v>15</v>
      </c>
      <c r="C11" t="str">
        <f t="shared" si="0"/>
        <v>sábado</v>
      </c>
      <c r="D11" s="7">
        <v>2.8000000000000001E-2</v>
      </c>
      <c r="E11" s="8">
        <f>+D11*Hoja2!$B$4</f>
        <v>0</v>
      </c>
      <c r="F11" s="8"/>
      <c r="G11" s="8"/>
      <c r="H11" s="8"/>
    </row>
    <row r="12" spans="1:8" x14ac:dyDescent="0.25">
      <c r="A12" s="6">
        <v>44906</v>
      </c>
      <c r="B12" s="6" t="s">
        <v>15</v>
      </c>
      <c r="C12" t="str">
        <f t="shared" si="0"/>
        <v>domingo</v>
      </c>
      <c r="D12" s="7">
        <v>2.5666666666666667E-2</v>
      </c>
      <c r="E12" s="8">
        <f>+D12*Hoja2!$B$4</f>
        <v>0</v>
      </c>
      <c r="F12" s="8"/>
      <c r="G12" s="8"/>
      <c r="H12" s="8"/>
    </row>
    <row r="13" spans="1:8" x14ac:dyDescent="0.25">
      <c r="A13" s="6">
        <v>44907</v>
      </c>
      <c r="B13" s="6" t="s">
        <v>15</v>
      </c>
      <c r="C13" t="str">
        <f t="shared" si="0"/>
        <v>lunes</v>
      </c>
      <c r="D13" s="7">
        <v>3.5349999999999999E-2</v>
      </c>
      <c r="E13" s="8">
        <f>+D13*Hoja2!$B$4</f>
        <v>0</v>
      </c>
      <c r="F13" s="8"/>
      <c r="G13" s="8"/>
      <c r="H13" s="8"/>
    </row>
    <row r="14" spans="1:8" x14ac:dyDescent="0.25">
      <c r="A14" s="6">
        <v>44908</v>
      </c>
      <c r="B14" s="6" t="s">
        <v>15</v>
      </c>
      <c r="C14" t="str">
        <f t="shared" si="0"/>
        <v>martes</v>
      </c>
      <c r="D14" s="7">
        <v>3.5349999999999999E-2</v>
      </c>
      <c r="E14" s="8">
        <f>+D14*Hoja2!$B$4</f>
        <v>0</v>
      </c>
      <c r="F14" s="8"/>
      <c r="G14" s="8"/>
      <c r="H14" s="8"/>
    </row>
    <row r="15" spans="1:8" x14ac:dyDescent="0.25">
      <c r="A15" s="6">
        <v>44909</v>
      </c>
      <c r="B15" s="6" t="s">
        <v>15</v>
      </c>
      <c r="C15" t="str">
        <f t="shared" si="0"/>
        <v>miércoles</v>
      </c>
      <c r="D15" s="7">
        <v>3.5349999999999999E-2</v>
      </c>
      <c r="E15" s="8">
        <f>+D15*Hoja2!$B$4</f>
        <v>0</v>
      </c>
      <c r="F15" s="8"/>
      <c r="G15" s="8"/>
      <c r="H15" s="8"/>
    </row>
    <row r="16" spans="1:8" x14ac:dyDescent="0.25">
      <c r="A16" s="6">
        <v>44910</v>
      </c>
      <c r="B16" s="6" t="s">
        <v>15</v>
      </c>
      <c r="C16" t="str">
        <f t="shared" si="0"/>
        <v>jueves</v>
      </c>
      <c r="D16" s="7">
        <v>3.5349999999999999E-2</v>
      </c>
      <c r="E16" s="8">
        <f>+D16*Hoja2!$B$4</f>
        <v>0</v>
      </c>
      <c r="F16" s="8"/>
      <c r="G16" s="8"/>
      <c r="H16" s="8"/>
    </row>
    <row r="17" spans="1:13" x14ac:dyDescent="0.25">
      <c r="A17" s="6">
        <v>44911</v>
      </c>
      <c r="B17" s="6" t="s">
        <v>15</v>
      </c>
      <c r="C17" t="str">
        <f t="shared" si="0"/>
        <v>viernes</v>
      </c>
      <c r="D17" s="7">
        <v>3.8266666666666671E-2</v>
      </c>
      <c r="E17" s="8">
        <f>+D17*Hoja2!$B$4</f>
        <v>0</v>
      </c>
      <c r="F17" s="8"/>
      <c r="G17" s="8"/>
      <c r="H17" s="8"/>
    </row>
    <row r="18" spans="1:13" x14ac:dyDescent="0.25">
      <c r="A18" s="6">
        <v>44912</v>
      </c>
      <c r="B18" s="6" t="s">
        <v>15</v>
      </c>
      <c r="C18" t="str">
        <f t="shared" si="0"/>
        <v>sábado</v>
      </c>
      <c r="D18" s="7">
        <v>2.8000000000000001E-2</v>
      </c>
      <c r="E18" s="8">
        <f>+D18*Hoja2!$B$4</f>
        <v>0</v>
      </c>
      <c r="F18" s="8"/>
      <c r="G18" s="8"/>
      <c r="H18" s="8"/>
    </row>
    <row r="19" spans="1:13" x14ac:dyDescent="0.25">
      <c r="A19" s="6">
        <v>44913</v>
      </c>
      <c r="B19" s="6" t="s">
        <v>15</v>
      </c>
      <c r="C19" t="str">
        <f t="shared" si="0"/>
        <v>domingo</v>
      </c>
      <c r="D19" s="7">
        <v>2.5666666666666667E-2</v>
      </c>
      <c r="E19" s="8">
        <f>+D19*Hoja2!$B$4</f>
        <v>0</v>
      </c>
      <c r="F19" s="8"/>
      <c r="G19" s="8"/>
      <c r="H19" s="8"/>
    </row>
    <row r="20" spans="1:13" x14ac:dyDescent="0.25">
      <c r="A20" s="6">
        <v>44914</v>
      </c>
      <c r="B20" s="6" t="s">
        <v>15</v>
      </c>
      <c r="C20" t="str">
        <f t="shared" si="0"/>
        <v>lunes</v>
      </c>
      <c r="D20" s="7">
        <v>3.5349999999999999E-2</v>
      </c>
      <c r="E20" s="8">
        <f>+D20*Hoja2!$B$4</f>
        <v>0</v>
      </c>
      <c r="F20" s="8"/>
      <c r="G20" s="8"/>
      <c r="H20" s="8"/>
    </row>
    <row r="21" spans="1:13" x14ac:dyDescent="0.25">
      <c r="A21" s="6">
        <v>44915</v>
      </c>
      <c r="B21" s="6" t="s">
        <v>15</v>
      </c>
      <c r="C21" t="str">
        <f t="shared" si="0"/>
        <v>martes</v>
      </c>
      <c r="D21" s="7">
        <v>3.5349999999999999E-2</v>
      </c>
      <c r="E21" s="8">
        <f>+D21*Hoja2!$B$4</f>
        <v>0</v>
      </c>
      <c r="F21" s="8"/>
      <c r="G21" s="8"/>
      <c r="H21" s="8"/>
    </row>
    <row r="22" spans="1:13" x14ac:dyDescent="0.25">
      <c r="A22" s="6">
        <v>44916</v>
      </c>
      <c r="B22" s="6" t="s">
        <v>15</v>
      </c>
      <c r="C22" t="str">
        <f t="shared" si="0"/>
        <v>miércoles</v>
      </c>
      <c r="D22" s="7">
        <v>3.5349999999999999E-2</v>
      </c>
      <c r="E22" s="8">
        <f>+D22*Hoja2!$B$4</f>
        <v>0</v>
      </c>
      <c r="F22" s="8"/>
      <c r="G22" s="8"/>
      <c r="H22" s="8"/>
    </row>
    <row r="23" spans="1:13" x14ac:dyDescent="0.25">
      <c r="A23" s="6">
        <v>44917</v>
      </c>
      <c r="B23" s="6" t="s">
        <v>15</v>
      </c>
      <c r="C23" t="str">
        <f t="shared" si="0"/>
        <v>jueves</v>
      </c>
      <c r="D23" s="7">
        <v>3.5349999999999999E-2</v>
      </c>
      <c r="E23" s="8">
        <f>+D23*Hoja2!$B$4</f>
        <v>0</v>
      </c>
      <c r="F23" s="8"/>
      <c r="G23" s="8"/>
      <c r="H23" s="8"/>
    </row>
    <row r="24" spans="1:13" x14ac:dyDescent="0.25">
      <c r="A24" s="6">
        <v>44918</v>
      </c>
      <c r="B24" s="6" t="s">
        <v>15</v>
      </c>
      <c r="C24" t="str">
        <f t="shared" si="0"/>
        <v>viernes</v>
      </c>
      <c r="D24" s="7">
        <v>3.8266666666666671E-2</v>
      </c>
      <c r="E24" s="8">
        <f>+D24*Hoja2!$B$4</f>
        <v>0</v>
      </c>
      <c r="F24" s="8"/>
      <c r="G24" s="8"/>
      <c r="H24" s="8"/>
    </row>
    <row r="25" spans="1:13" x14ac:dyDescent="0.25">
      <c r="A25" s="6">
        <v>44919</v>
      </c>
      <c r="B25" s="6" t="s">
        <v>15</v>
      </c>
      <c r="C25" t="str">
        <f t="shared" si="0"/>
        <v>sábado</v>
      </c>
      <c r="D25" s="7">
        <v>1.7999999999999999E-2</v>
      </c>
      <c r="E25" s="8">
        <f>+D25*Hoja2!$B$4</f>
        <v>0</v>
      </c>
      <c r="F25" s="8"/>
      <c r="G25" s="8"/>
      <c r="H25" s="8"/>
    </row>
    <row r="26" spans="1:13" x14ac:dyDescent="0.25">
      <c r="A26" s="6">
        <v>44920</v>
      </c>
      <c r="B26" s="6" t="s">
        <v>15</v>
      </c>
      <c r="C26" t="str">
        <f t="shared" si="0"/>
        <v>domingo</v>
      </c>
      <c r="D26" s="7">
        <v>1.2E-2</v>
      </c>
      <c r="E26" s="8">
        <f>+D26*Hoja2!$B$4</f>
        <v>0</v>
      </c>
      <c r="F26" s="8"/>
      <c r="G26" s="8"/>
      <c r="H26" s="8"/>
    </row>
    <row r="27" spans="1:13" x14ac:dyDescent="0.25">
      <c r="A27" s="6">
        <v>44921</v>
      </c>
      <c r="B27" s="6" t="s">
        <v>15</v>
      </c>
      <c r="C27" t="str">
        <f t="shared" si="0"/>
        <v>lunes</v>
      </c>
      <c r="D27" s="7">
        <v>3.5349999999999999E-2</v>
      </c>
      <c r="E27" s="8">
        <f>+D27*Hoja2!$B$4</f>
        <v>0</v>
      </c>
      <c r="F27" s="8"/>
      <c r="G27" s="8"/>
      <c r="H27" s="8"/>
    </row>
    <row r="28" spans="1:13" x14ac:dyDescent="0.25">
      <c r="A28" s="6">
        <v>44922</v>
      </c>
      <c r="B28" s="6" t="s">
        <v>15</v>
      </c>
      <c r="C28" t="str">
        <f t="shared" si="0"/>
        <v>martes</v>
      </c>
      <c r="D28" s="7">
        <v>3.5349999999999999E-2</v>
      </c>
      <c r="E28" s="8">
        <f>+D28*Hoja2!$B$4</f>
        <v>0</v>
      </c>
      <c r="F28" s="8"/>
      <c r="G28" s="8"/>
      <c r="H28" s="8"/>
    </row>
    <row r="29" spans="1:13" x14ac:dyDescent="0.25">
      <c r="A29" s="6">
        <v>44923</v>
      </c>
      <c r="B29" s="6" t="s">
        <v>15</v>
      </c>
      <c r="C29" t="str">
        <f t="shared" si="0"/>
        <v>miércoles</v>
      </c>
      <c r="D29" s="7">
        <v>3.5349999999999999E-2</v>
      </c>
      <c r="E29" s="8">
        <f>+D29*Hoja2!$B$4</f>
        <v>0</v>
      </c>
      <c r="F29" s="8"/>
      <c r="G29" s="8"/>
      <c r="H29" s="8"/>
    </row>
    <row r="30" spans="1:13" x14ac:dyDescent="0.25">
      <c r="A30" s="6">
        <v>44924</v>
      </c>
      <c r="B30" s="6" t="s">
        <v>15</v>
      </c>
      <c r="C30" t="str">
        <f t="shared" si="0"/>
        <v>jueves</v>
      </c>
      <c r="D30" s="7">
        <v>3.5349999999999999E-2</v>
      </c>
      <c r="E30" s="8">
        <f>+D30*Hoja2!$B$4</f>
        <v>0</v>
      </c>
      <c r="F30" s="8"/>
      <c r="G30" s="8"/>
      <c r="H30" s="8"/>
      <c r="L30" s="7"/>
      <c r="M30" s="9"/>
    </row>
    <row r="31" spans="1:13" x14ac:dyDescent="0.25">
      <c r="A31" s="6">
        <v>44925</v>
      </c>
      <c r="B31" s="6" t="s">
        <v>15</v>
      </c>
      <c r="C31" t="str">
        <f t="shared" si="0"/>
        <v>viernes</v>
      </c>
      <c r="D31" s="7">
        <v>3.5349999999999999E-2</v>
      </c>
      <c r="E31" s="8">
        <f>+D31*Hoja2!$B$4</f>
        <v>0</v>
      </c>
      <c r="F31" s="8"/>
      <c r="G31" s="8"/>
      <c r="H31" s="8"/>
      <c r="L31" s="7"/>
      <c r="M31" s="9"/>
    </row>
    <row r="32" spans="1:13" x14ac:dyDescent="0.25">
      <c r="A32" s="6">
        <v>44926</v>
      </c>
      <c r="B32" s="6" t="s">
        <v>15</v>
      </c>
      <c r="C32" t="str">
        <f t="shared" ref="C32" si="1">TEXT(A32,"dddd")</f>
        <v>sábado</v>
      </c>
      <c r="D32" s="7">
        <v>1.9633333333333367E-2</v>
      </c>
      <c r="E32" s="8">
        <f>+D32*Hoja2!$B$4</f>
        <v>0</v>
      </c>
      <c r="F32" s="11"/>
      <c r="G32" s="11"/>
      <c r="H32" s="11"/>
      <c r="L32" s="7"/>
      <c r="M32" s="9"/>
    </row>
    <row r="33" spans="4:13" x14ac:dyDescent="0.25">
      <c r="D33" s="12"/>
      <c r="L33" s="7"/>
      <c r="M33" s="9"/>
    </row>
    <row r="34" spans="4:13" x14ac:dyDescent="0.25">
      <c r="L34" s="7"/>
      <c r="M34" s="9"/>
    </row>
    <row r="35" spans="4:13" x14ac:dyDescent="0.25">
      <c r="D35" s="12"/>
      <c r="L35" s="7"/>
      <c r="M3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9" workbookViewId="0">
      <selection activeCell="C34" sqref="C34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5" x14ac:dyDescent="0.25">
      <c r="A2" s="6">
        <v>44896</v>
      </c>
      <c r="B2" s="6" t="s">
        <v>16</v>
      </c>
      <c r="C2" t="str">
        <f t="shared" ref="C2:C32" si="0">TEXT(A2,"dddd")</f>
        <v>jueves</v>
      </c>
      <c r="D2" s="7">
        <v>3.5349999999999999E-2</v>
      </c>
      <c r="E2" s="8">
        <f>+D2*Hoja2!$B$6</f>
        <v>0</v>
      </c>
    </row>
    <row r="3" spans="1:5" x14ac:dyDescent="0.25">
      <c r="A3" s="6">
        <v>44897</v>
      </c>
      <c r="B3" s="6" t="s">
        <v>16</v>
      </c>
      <c r="C3" t="str">
        <f t="shared" si="0"/>
        <v>viernes</v>
      </c>
      <c r="D3" s="7">
        <v>3.8266666666666671E-2</v>
      </c>
      <c r="E3" s="8">
        <f>+D3*Hoja2!$B$6</f>
        <v>0</v>
      </c>
    </row>
    <row r="4" spans="1:5" x14ac:dyDescent="0.25">
      <c r="A4" s="6">
        <v>44898</v>
      </c>
      <c r="B4" s="6" t="s">
        <v>16</v>
      </c>
      <c r="C4" t="str">
        <f t="shared" si="0"/>
        <v>sábado</v>
      </c>
      <c r="D4" s="7">
        <v>2.8000000000000001E-2</v>
      </c>
      <c r="E4" s="8">
        <f>+D4*Hoja2!$B$6</f>
        <v>0</v>
      </c>
    </row>
    <row r="5" spans="1:5" x14ac:dyDescent="0.25">
      <c r="A5" s="6">
        <v>44899</v>
      </c>
      <c r="B5" s="6" t="s">
        <v>16</v>
      </c>
      <c r="C5" t="str">
        <f t="shared" si="0"/>
        <v>domingo</v>
      </c>
      <c r="D5" s="7">
        <v>2.5666666666666667E-2</v>
      </c>
      <c r="E5" s="8">
        <f>+D5*Hoja2!$B$6</f>
        <v>0</v>
      </c>
    </row>
    <row r="6" spans="1:5" x14ac:dyDescent="0.25">
      <c r="A6" s="6">
        <v>44900</v>
      </c>
      <c r="B6" s="6" t="s">
        <v>16</v>
      </c>
      <c r="C6" t="str">
        <f t="shared" si="0"/>
        <v>lunes</v>
      </c>
      <c r="D6" s="7">
        <v>3.5349999999999999E-2</v>
      </c>
      <c r="E6" s="8">
        <f>+D6*Hoja2!$B$6</f>
        <v>0</v>
      </c>
    </row>
    <row r="7" spans="1:5" x14ac:dyDescent="0.25">
      <c r="A7" s="6">
        <v>44901</v>
      </c>
      <c r="B7" s="6" t="s">
        <v>16</v>
      </c>
      <c r="C7" t="str">
        <f t="shared" si="0"/>
        <v>martes</v>
      </c>
      <c r="D7" s="7">
        <v>3.5349999999999999E-2</v>
      </c>
      <c r="E7" s="8">
        <f>+D7*Hoja2!$B$6</f>
        <v>0</v>
      </c>
    </row>
    <row r="8" spans="1:5" x14ac:dyDescent="0.25">
      <c r="A8" s="6">
        <v>44902</v>
      </c>
      <c r="B8" s="6" t="s">
        <v>16</v>
      </c>
      <c r="C8" t="str">
        <f t="shared" si="0"/>
        <v>miércoles</v>
      </c>
      <c r="D8" s="7">
        <v>3.5349999999999999E-2</v>
      </c>
      <c r="E8" s="8">
        <f>+D8*Hoja2!$B$6</f>
        <v>0</v>
      </c>
    </row>
    <row r="9" spans="1:5" x14ac:dyDescent="0.25">
      <c r="A9" s="6">
        <v>44903</v>
      </c>
      <c r="B9" s="6" t="s">
        <v>16</v>
      </c>
      <c r="C9" t="str">
        <f t="shared" si="0"/>
        <v>jueves</v>
      </c>
      <c r="D9" s="7">
        <v>3.5349999999999999E-2</v>
      </c>
      <c r="E9" s="8">
        <f>+D9*Hoja2!$B$6</f>
        <v>0</v>
      </c>
    </row>
    <row r="10" spans="1:5" x14ac:dyDescent="0.25">
      <c r="A10" s="6">
        <v>44904</v>
      </c>
      <c r="B10" s="6" t="s">
        <v>16</v>
      </c>
      <c r="C10" t="str">
        <f t="shared" si="0"/>
        <v>viernes</v>
      </c>
      <c r="D10" s="7">
        <v>3.8266666666666671E-2</v>
      </c>
      <c r="E10" s="8">
        <f>+D10*Hoja2!$B$6</f>
        <v>0</v>
      </c>
    </row>
    <row r="11" spans="1:5" x14ac:dyDescent="0.25">
      <c r="A11" s="6">
        <v>44905</v>
      </c>
      <c r="B11" s="6" t="s">
        <v>16</v>
      </c>
      <c r="C11" t="str">
        <f t="shared" si="0"/>
        <v>sábado</v>
      </c>
      <c r="D11" s="7">
        <v>2.8000000000000001E-2</v>
      </c>
      <c r="E11" s="8">
        <f>+D11*Hoja2!$B$6</f>
        <v>0</v>
      </c>
    </row>
    <row r="12" spans="1:5" x14ac:dyDescent="0.25">
      <c r="A12" s="6">
        <v>44906</v>
      </c>
      <c r="B12" s="6" t="s">
        <v>16</v>
      </c>
      <c r="C12" t="str">
        <f t="shared" si="0"/>
        <v>domingo</v>
      </c>
      <c r="D12" s="7">
        <v>2.5666666666666667E-2</v>
      </c>
      <c r="E12" s="8">
        <f>+D12*Hoja2!$B$6</f>
        <v>0</v>
      </c>
    </row>
    <row r="13" spans="1:5" x14ac:dyDescent="0.25">
      <c r="A13" s="6">
        <v>44907</v>
      </c>
      <c r="B13" s="6" t="s">
        <v>16</v>
      </c>
      <c r="C13" t="str">
        <f t="shared" si="0"/>
        <v>lunes</v>
      </c>
      <c r="D13" s="7">
        <v>3.5349999999999999E-2</v>
      </c>
      <c r="E13" s="8">
        <f>+D13*Hoja2!$B$6</f>
        <v>0</v>
      </c>
    </row>
    <row r="14" spans="1:5" x14ac:dyDescent="0.25">
      <c r="A14" s="6">
        <v>44908</v>
      </c>
      <c r="B14" s="6" t="s">
        <v>16</v>
      </c>
      <c r="C14" t="str">
        <f t="shared" si="0"/>
        <v>martes</v>
      </c>
      <c r="D14" s="7">
        <v>3.5349999999999999E-2</v>
      </c>
      <c r="E14" s="8">
        <f>+D14*Hoja2!$B$6</f>
        <v>0</v>
      </c>
    </row>
    <row r="15" spans="1:5" x14ac:dyDescent="0.25">
      <c r="A15" s="6">
        <v>44909</v>
      </c>
      <c r="B15" s="6" t="s">
        <v>16</v>
      </c>
      <c r="C15" t="str">
        <f t="shared" si="0"/>
        <v>miércoles</v>
      </c>
      <c r="D15" s="7">
        <v>3.5349999999999999E-2</v>
      </c>
      <c r="E15" s="8">
        <f>+D15*Hoja2!$B$6</f>
        <v>0</v>
      </c>
    </row>
    <row r="16" spans="1:5" x14ac:dyDescent="0.25">
      <c r="A16" s="6">
        <v>44910</v>
      </c>
      <c r="B16" s="6" t="s">
        <v>16</v>
      </c>
      <c r="C16" t="str">
        <f t="shared" si="0"/>
        <v>jueves</v>
      </c>
      <c r="D16" s="7">
        <v>3.5349999999999999E-2</v>
      </c>
      <c r="E16" s="8">
        <f>+D16*Hoja2!$B$6</f>
        <v>0</v>
      </c>
    </row>
    <row r="17" spans="1:5" x14ac:dyDescent="0.25">
      <c r="A17" s="6">
        <v>44911</v>
      </c>
      <c r="B17" s="6" t="s">
        <v>16</v>
      </c>
      <c r="C17" t="str">
        <f t="shared" si="0"/>
        <v>viernes</v>
      </c>
      <c r="D17" s="7">
        <v>3.8266666666666671E-2</v>
      </c>
      <c r="E17" s="8">
        <f>+D17*Hoja2!$B$6</f>
        <v>0</v>
      </c>
    </row>
    <row r="18" spans="1:5" x14ac:dyDescent="0.25">
      <c r="A18" s="6">
        <v>44912</v>
      </c>
      <c r="B18" s="6" t="s">
        <v>16</v>
      </c>
      <c r="C18" t="str">
        <f t="shared" si="0"/>
        <v>sábado</v>
      </c>
      <c r="D18" s="7">
        <v>2.8000000000000001E-2</v>
      </c>
      <c r="E18" s="8">
        <f>+D18*Hoja2!$B$6</f>
        <v>0</v>
      </c>
    </row>
    <row r="19" spans="1:5" x14ac:dyDescent="0.25">
      <c r="A19" s="6">
        <v>44913</v>
      </c>
      <c r="B19" s="6" t="s">
        <v>16</v>
      </c>
      <c r="C19" t="str">
        <f t="shared" si="0"/>
        <v>domingo</v>
      </c>
      <c r="D19" s="7">
        <v>2.5666666666666667E-2</v>
      </c>
      <c r="E19" s="8">
        <f>+D19*Hoja2!$B$6</f>
        <v>0</v>
      </c>
    </row>
    <row r="20" spans="1:5" x14ac:dyDescent="0.25">
      <c r="A20" s="6">
        <v>44914</v>
      </c>
      <c r="B20" s="6" t="s">
        <v>16</v>
      </c>
      <c r="C20" t="str">
        <f t="shared" si="0"/>
        <v>lunes</v>
      </c>
      <c r="D20" s="7">
        <v>3.5349999999999999E-2</v>
      </c>
      <c r="E20" s="8">
        <f>+D20*Hoja2!$B$6</f>
        <v>0</v>
      </c>
    </row>
    <row r="21" spans="1:5" x14ac:dyDescent="0.25">
      <c r="A21" s="6">
        <v>44915</v>
      </c>
      <c r="B21" s="6" t="s">
        <v>16</v>
      </c>
      <c r="C21" t="str">
        <f t="shared" si="0"/>
        <v>martes</v>
      </c>
      <c r="D21" s="7">
        <v>3.5349999999999999E-2</v>
      </c>
      <c r="E21" s="8">
        <f>+D21*Hoja2!$B$6</f>
        <v>0</v>
      </c>
    </row>
    <row r="22" spans="1:5" x14ac:dyDescent="0.25">
      <c r="A22" s="6">
        <v>44916</v>
      </c>
      <c r="B22" s="6" t="s">
        <v>16</v>
      </c>
      <c r="C22" t="str">
        <f t="shared" si="0"/>
        <v>miércoles</v>
      </c>
      <c r="D22" s="7">
        <v>3.5349999999999999E-2</v>
      </c>
      <c r="E22" s="8">
        <f>+D22*Hoja2!$B$6</f>
        <v>0</v>
      </c>
    </row>
    <row r="23" spans="1:5" x14ac:dyDescent="0.25">
      <c r="A23" s="6">
        <v>44917</v>
      </c>
      <c r="B23" s="6" t="s">
        <v>16</v>
      </c>
      <c r="C23" t="str">
        <f t="shared" si="0"/>
        <v>jueves</v>
      </c>
      <c r="D23" s="7">
        <v>3.5349999999999999E-2</v>
      </c>
      <c r="E23" s="8">
        <f>+D23*Hoja2!$B$6</f>
        <v>0</v>
      </c>
    </row>
    <row r="24" spans="1:5" x14ac:dyDescent="0.25">
      <c r="A24" s="6">
        <v>44918</v>
      </c>
      <c r="B24" s="6" t="s">
        <v>16</v>
      </c>
      <c r="C24" t="str">
        <f t="shared" si="0"/>
        <v>viernes</v>
      </c>
      <c r="D24" s="7">
        <v>3.8266666666666671E-2</v>
      </c>
      <c r="E24" s="8">
        <f>+D24*Hoja2!$B$6</f>
        <v>0</v>
      </c>
    </row>
    <row r="25" spans="1:5" x14ac:dyDescent="0.25">
      <c r="A25" s="6">
        <v>44919</v>
      </c>
      <c r="B25" s="6" t="s">
        <v>16</v>
      </c>
      <c r="C25" t="str">
        <f t="shared" si="0"/>
        <v>sábado</v>
      </c>
      <c r="D25" s="7">
        <v>1.7999999999999999E-2</v>
      </c>
      <c r="E25" s="8">
        <f>+D25*Hoja2!$B$6</f>
        <v>0</v>
      </c>
    </row>
    <row r="26" spans="1:5" x14ac:dyDescent="0.25">
      <c r="A26" s="6">
        <v>44920</v>
      </c>
      <c r="B26" s="6" t="s">
        <v>16</v>
      </c>
      <c r="C26" t="str">
        <f t="shared" si="0"/>
        <v>domingo</v>
      </c>
      <c r="D26" s="7">
        <v>1.2E-2</v>
      </c>
      <c r="E26" s="8">
        <f>+D26*Hoja2!$B$6</f>
        <v>0</v>
      </c>
    </row>
    <row r="27" spans="1:5" x14ac:dyDescent="0.25">
      <c r="A27" s="6">
        <v>44921</v>
      </c>
      <c r="B27" s="6" t="s">
        <v>16</v>
      </c>
      <c r="C27" t="str">
        <f t="shared" si="0"/>
        <v>lunes</v>
      </c>
      <c r="D27" s="7">
        <v>3.5349999999999999E-2</v>
      </c>
      <c r="E27" s="8">
        <f>+D27*Hoja2!$B$6</f>
        <v>0</v>
      </c>
    </row>
    <row r="28" spans="1:5" x14ac:dyDescent="0.25">
      <c r="A28" s="6">
        <v>44922</v>
      </c>
      <c r="B28" s="6" t="s">
        <v>16</v>
      </c>
      <c r="C28" t="str">
        <f t="shared" si="0"/>
        <v>martes</v>
      </c>
      <c r="D28" s="7">
        <v>3.5349999999999999E-2</v>
      </c>
      <c r="E28" s="8">
        <f>+D28*Hoja2!$B$6</f>
        <v>0</v>
      </c>
    </row>
    <row r="29" spans="1:5" x14ac:dyDescent="0.25">
      <c r="A29" s="6">
        <v>44923</v>
      </c>
      <c r="B29" s="6" t="s">
        <v>16</v>
      </c>
      <c r="C29" t="str">
        <f t="shared" si="0"/>
        <v>miércoles</v>
      </c>
      <c r="D29" s="7">
        <v>3.5349999999999999E-2</v>
      </c>
      <c r="E29" s="8">
        <f>+D29*Hoja2!$B$6</f>
        <v>0</v>
      </c>
    </row>
    <row r="30" spans="1:5" x14ac:dyDescent="0.25">
      <c r="A30" s="6">
        <v>44924</v>
      </c>
      <c r="B30" s="6" t="s">
        <v>16</v>
      </c>
      <c r="C30" t="str">
        <f t="shared" si="0"/>
        <v>jueves</v>
      </c>
      <c r="D30" s="7">
        <v>3.5349999999999999E-2</v>
      </c>
      <c r="E30" s="8">
        <f>+D30*Hoja2!$B$6</f>
        <v>0</v>
      </c>
    </row>
    <row r="31" spans="1:5" x14ac:dyDescent="0.25">
      <c r="A31" s="6">
        <v>44925</v>
      </c>
      <c r="B31" s="6" t="s">
        <v>16</v>
      </c>
      <c r="C31" t="str">
        <f t="shared" si="0"/>
        <v>viernes</v>
      </c>
      <c r="D31" s="7">
        <v>3.5349999999999999E-2</v>
      </c>
      <c r="E31" s="8">
        <f>+D31*Hoja2!$B$6</f>
        <v>0</v>
      </c>
    </row>
    <row r="32" spans="1:5" x14ac:dyDescent="0.25">
      <c r="A32" s="6">
        <v>44926</v>
      </c>
      <c r="B32" s="6" t="s">
        <v>16</v>
      </c>
      <c r="C32" t="str">
        <f t="shared" si="0"/>
        <v>sábado</v>
      </c>
      <c r="D32" s="7">
        <v>1.9633333333333367E-2</v>
      </c>
      <c r="E32" s="8">
        <f>+D32*Hoja2!$B$6</f>
        <v>0</v>
      </c>
    </row>
    <row r="33" spans="5:5" x14ac:dyDescent="0.25">
      <c r="E3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6" workbookViewId="0">
      <selection activeCell="D2" sqref="D2:D31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5" x14ac:dyDescent="0.25">
      <c r="A2" s="6">
        <v>44896</v>
      </c>
      <c r="B2" s="6" t="s">
        <v>17</v>
      </c>
      <c r="C2" t="str">
        <f t="shared" ref="C2:C32" si="0">TEXT(A2,"dddd")</f>
        <v>jueves</v>
      </c>
      <c r="D2" s="7">
        <v>3.5349999999999999E-2</v>
      </c>
      <c r="E2" s="8">
        <f>+D2*Hoja2!$B$7</f>
        <v>0</v>
      </c>
    </row>
    <row r="3" spans="1:5" x14ac:dyDescent="0.25">
      <c r="A3" s="6">
        <v>44897</v>
      </c>
      <c r="B3" s="6" t="s">
        <v>17</v>
      </c>
      <c r="C3" t="str">
        <f t="shared" si="0"/>
        <v>viernes</v>
      </c>
      <c r="D3" s="7">
        <v>3.8266666666666671E-2</v>
      </c>
      <c r="E3" s="8">
        <f>+D3*Hoja2!$B$7</f>
        <v>0</v>
      </c>
    </row>
    <row r="4" spans="1:5" x14ac:dyDescent="0.25">
      <c r="A4" s="6">
        <v>44898</v>
      </c>
      <c r="B4" s="6" t="s">
        <v>17</v>
      </c>
      <c r="C4" t="str">
        <f t="shared" si="0"/>
        <v>sábado</v>
      </c>
      <c r="D4" s="7">
        <v>2.8000000000000001E-2</v>
      </c>
      <c r="E4" s="8">
        <f>+D4*Hoja2!$B$7</f>
        <v>0</v>
      </c>
    </row>
    <row r="5" spans="1:5" x14ac:dyDescent="0.25">
      <c r="A5" s="6">
        <v>44899</v>
      </c>
      <c r="B5" s="6" t="s">
        <v>17</v>
      </c>
      <c r="C5" t="str">
        <f t="shared" si="0"/>
        <v>domingo</v>
      </c>
      <c r="D5" s="7">
        <v>2.5666666666666667E-2</v>
      </c>
      <c r="E5" s="8">
        <f>+D5*Hoja2!$B$7</f>
        <v>0</v>
      </c>
    </row>
    <row r="6" spans="1:5" x14ac:dyDescent="0.25">
      <c r="A6" s="6">
        <v>44900</v>
      </c>
      <c r="B6" s="6" t="s">
        <v>17</v>
      </c>
      <c r="C6" t="str">
        <f t="shared" si="0"/>
        <v>lunes</v>
      </c>
      <c r="D6" s="7">
        <v>3.5349999999999999E-2</v>
      </c>
      <c r="E6" s="8">
        <f>+D6*Hoja2!$B$7</f>
        <v>0</v>
      </c>
    </row>
    <row r="7" spans="1:5" x14ac:dyDescent="0.25">
      <c r="A7" s="6">
        <v>44901</v>
      </c>
      <c r="B7" s="6" t="s">
        <v>17</v>
      </c>
      <c r="C7" t="str">
        <f t="shared" si="0"/>
        <v>martes</v>
      </c>
      <c r="D7" s="7">
        <v>3.5349999999999999E-2</v>
      </c>
      <c r="E7" s="8">
        <f>+D7*Hoja2!$B$7</f>
        <v>0</v>
      </c>
    </row>
    <row r="8" spans="1:5" x14ac:dyDescent="0.25">
      <c r="A8" s="6">
        <v>44902</v>
      </c>
      <c r="B8" s="6" t="s">
        <v>17</v>
      </c>
      <c r="C8" t="str">
        <f t="shared" si="0"/>
        <v>miércoles</v>
      </c>
      <c r="D8" s="7">
        <v>3.5349999999999999E-2</v>
      </c>
      <c r="E8" s="8">
        <f>+D8*Hoja2!$B$7</f>
        <v>0</v>
      </c>
    </row>
    <row r="9" spans="1:5" x14ac:dyDescent="0.25">
      <c r="A9" s="6">
        <v>44903</v>
      </c>
      <c r="B9" s="6" t="s">
        <v>17</v>
      </c>
      <c r="C9" t="str">
        <f t="shared" si="0"/>
        <v>jueves</v>
      </c>
      <c r="D9" s="7">
        <v>3.5349999999999999E-2</v>
      </c>
      <c r="E9" s="8">
        <f>+D9*Hoja2!$B$7</f>
        <v>0</v>
      </c>
    </row>
    <row r="10" spans="1:5" x14ac:dyDescent="0.25">
      <c r="A10" s="6">
        <v>44904</v>
      </c>
      <c r="B10" s="6" t="s">
        <v>17</v>
      </c>
      <c r="C10" t="str">
        <f t="shared" si="0"/>
        <v>viernes</v>
      </c>
      <c r="D10" s="7">
        <v>3.8266666666666671E-2</v>
      </c>
      <c r="E10" s="8">
        <f>+D10*Hoja2!$B$7</f>
        <v>0</v>
      </c>
    </row>
    <row r="11" spans="1:5" x14ac:dyDescent="0.25">
      <c r="A11" s="6">
        <v>44905</v>
      </c>
      <c r="B11" s="6" t="s">
        <v>17</v>
      </c>
      <c r="C11" t="str">
        <f t="shared" si="0"/>
        <v>sábado</v>
      </c>
      <c r="D11" s="7">
        <v>2.8000000000000001E-2</v>
      </c>
      <c r="E11" s="8">
        <f>+D11*Hoja2!$B$7</f>
        <v>0</v>
      </c>
    </row>
    <row r="12" spans="1:5" x14ac:dyDescent="0.25">
      <c r="A12" s="6">
        <v>44906</v>
      </c>
      <c r="B12" s="6" t="s">
        <v>17</v>
      </c>
      <c r="C12" t="str">
        <f t="shared" si="0"/>
        <v>domingo</v>
      </c>
      <c r="D12" s="7">
        <v>2.5666666666666667E-2</v>
      </c>
      <c r="E12" s="8">
        <f>+D12*Hoja2!$B$7</f>
        <v>0</v>
      </c>
    </row>
    <row r="13" spans="1:5" x14ac:dyDescent="0.25">
      <c r="A13" s="6">
        <v>44907</v>
      </c>
      <c r="B13" s="6" t="s">
        <v>17</v>
      </c>
      <c r="C13" t="str">
        <f t="shared" si="0"/>
        <v>lunes</v>
      </c>
      <c r="D13" s="7">
        <v>3.5349999999999999E-2</v>
      </c>
      <c r="E13" s="8">
        <f>+D13*Hoja2!$B$7</f>
        <v>0</v>
      </c>
    </row>
    <row r="14" spans="1:5" x14ac:dyDescent="0.25">
      <c r="A14" s="6">
        <v>44908</v>
      </c>
      <c r="B14" s="6" t="s">
        <v>17</v>
      </c>
      <c r="C14" t="str">
        <f t="shared" si="0"/>
        <v>martes</v>
      </c>
      <c r="D14" s="7">
        <v>3.5349999999999999E-2</v>
      </c>
      <c r="E14" s="8">
        <f>+D14*Hoja2!$B$7</f>
        <v>0</v>
      </c>
    </row>
    <row r="15" spans="1:5" x14ac:dyDescent="0.25">
      <c r="A15" s="6">
        <v>44909</v>
      </c>
      <c r="B15" s="6" t="s">
        <v>17</v>
      </c>
      <c r="C15" t="str">
        <f t="shared" si="0"/>
        <v>miércoles</v>
      </c>
      <c r="D15" s="7">
        <v>3.5349999999999999E-2</v>
      </c>
      <c r="E15" s="8">
        <f>+D15*Hoja2!$B$7</f>
        <v>0</v>
      </c>
    </row>
    <row r="16" spans="1:5" x14ac:dyDescent="0.25">
      <c r="A16" s="6">
        <v>44910</v>
      </c>
      <c r="B16" s="6" t="s">
        <v>17</v>
      </c>
      <c r="C16" t="str">
        <f t="shared" si="0"/>
        <v>jueves</v>
      </c>
      <c r="D16" s="7">
        <v>3.5349999999999999E-2</v>
      </c>
      <c r="E16" s="8">
        <f>+D16*Hoja2!$B$7</f>
        <v>0</v>
      </c>
    </row>
    <row r="17" spans="1:5" x14ac:dyDescent="0.25">
      <c r="A17" s="6">
        <v>44911</v>
      </c>
      <c r="B17" s="6" t="s">
        <v>17</v>
      </c>
      <c r="C17" t="str">
        <f t="shared" si="0"/>
        <v>viernes</v>
      </c>
      <c r="D17" s="7">
        <v>3.8266666666666671E-2</v>
      </c>
      <c r="E17" s="8">
        <f>+D17*Hoja2!$B$7</f>
        <v>0</v>
      </c>
    </row>
    <row r="18" spans="1:5" x14ac:dyDescent="0.25">
      <c r="A18" s="6">
        <v>44912</v>
      </c>
      <c r="B18" s="6" t="s">
        <v>17</v>
      </c>
      <c r="C18" t="str">
        <f t="shared" si="0"/>
        <v>sábado</v>
      </c>
      <c r="D18" s="7">
        <v>2.8000000000000001E-2</v>
      </c>
      <c r="E18" s="8">
        <f>+D18*Hoja2!$B$7</f>
        <v>0</v>
      </c>
    </row>
    <row r="19" spans="1:5" x14ac:dyDescent="0.25">
      <c r="A19" s="6">
        <v>44913</v>
      </c>
      <c r="B19" s="6" t="s">
        <v>17</v>
      </c>
      <c r="C19" t="str">
        <f t="shared" si="0"/>
        <v>domingo</v>
      </c>
      <c r="D19" s="7">
        <v>2.5666666666666667E-2</v>
      </c>
      <c r="E19" s="8">
        <f>+D19*Hoja2!$B$7</f>
        <v>0</v>
      </c>
    </row>
    <row r="20" spans="1:5" x14ac:dyDescent="0.25">
      <c r="A20" s="6">
        <v>44914</v>
      </c>
      <c r="B20" s="6" t="s">
        <v>17</v>
      </c>
      <c r="C20" t="str">
        <f t="shared" si="0"/>
        <v>lunes</v>
      </c>
      <c r="D20" s="7">
        <v>3.5349999999999999E-2</v>
      </c>
      <c r="E20" s="8">
        <f>+D20*Hoja2!$B$7</f>
        <v>0</v>
      </c>
    </row>
    <row r="21" spans="1:5" x14ac:dyDescent="0.25">
      <c r="A21" s="6">
        <v>44915</v>
      </c>
      <c r="B21" s="6" t="s">
        <v>17</v>
      </c>
      <c r="C21" t="str">
        <f t="shared" si="0"/>
        <v>martes</v>
      </c>
      <c r="D21" s="7">
        <v>3.5349999999999999E-2</v>
      </c>
      <c r="E21" s="8">
        <f>+D21*Hoja2!$B$7</f>
        <v>0</v>
      </c>
    </row>
    <row r="22" spans="1:5" x14ac:dyDescent="0.25">
      <c r="A22" s="6">
        <v>44916</v>
      </c>
      <c r="B22" s="6" t="s">
        <v>17</v>
      </c>
      <c r="C22" t="str">
        <f t="shared" si="0"/>
        <v>miércoles</v>
      </c>
      <c r="D22" s="7">
        <v>3.5349999999999999E-2</v>
      </c>
      <c r="E22" s="8">
        <f>+D22*Hoja2!$B$7</f>
        <v>0</v>
      </c>
    </row>
    <row r="23" spans="1:5" x14ac:dyDescent="0.25">
      <c r="A23" s="6">
        <v>44917</v>
      </c>
      <c r="B23" s="6" t="s">
        <v>17</v>
      </c>
      <c r="C23" t="str">
        <f t="shared" si="0"/>
        <v>jueves</v>
      </c>
      <c r="D23" s="7">
        <v>3.5349999999999999E-2</v>
      </c>
      <c r="E23" s="8">
        <f>+D23*Hoja2!$B$7</f>
        <v>0</v>
      </c>
    </row>
    <row r="24" spans="1:5" x14ac:dyDescent="0.25">
      <c r="A24" s="6">
        <v>44918</v>
      </c>
      <c r="B24" s="6" t="s">
        <v>17</v>
      </c>
      <c r="C24" t="str">
        <f t="shared" si="0"/>
        <v>viernes</v>
      </c>
      <c r="D24" s="7">
        <v>3.8266666666666671E-2</v>
      </c>
      <c r="E24" s="8">
        <f>+D24*Hoja2!$B$7</f>
        <v>0</v>
      </c>
    </row>
    <row r="25" spans="1:5" x14ac:dyDescent="0.25">
      <c r="A25" s="6">
        <v>44919</v>
      </c>
      <c r="B25" s="6" t="s">
        <v>17</v>
      </c>
      <c r="C25" t="str">
        <f t="shared" si="0"/>
        <v>sábado</v>
      </c>
      <c r="D25" s="7">
        <v>1.7999999999999999E-2</v>
      </c>
      <c r="E25" s="8">
        <f>+D25*Hoja2!$B$7</f>
        <v>0</v>
      </c>
    </row>
    <row r="26" spans="1:5" x14ac:dyDescent="0.25">
      <c r="A26" s="6">
        <v>44920</v>
      </c>
      <c r="B26" s="6" t="s">
        <v>17</v>
      </c>
      <c r="C26" t="str">
        <f t="shared" si="0"/>
        <v>domingo</v>
      </c>
      <c r="D26" s="7">
        <v>1.2E-2</v>
      </c>
      <c r="E26" s="8">
        <f>+D26*Hoja2!$B$7</f>
        <v>0</v>
      </c>
    </row>
    <row r="27" spans="1:5" x14ac:dyDescent="0.25">
      <c r="A27" s="6">
        <v>44921</v>
      </c>
      <c r="B27" s="6" t="s">
        <v>17</v>
      </c>
      <c r="C27" t="str">
        <f t="shared" si="0"/>
        <v>lunes</v>
      </c>
      <c r="D27" s="7">
        <v>3.5349999999999999E-2</v>
      </c>
      <c r="E27" s="8">
        <f>+D27*Hoja2!$B$7</f>
        <v>0</v>
      </c>
    </row>
    <row r="28" spans="1:5" x14ac:dyDescent="0.25">
      <c r="A28" s="6">
        <v>44922</v>
      </c>
      <c r="B28" s="6" t="s">
        <v>17</v>
      </c>
      <c r="C28" t="str">
        <f t="shared" si="0"/>
        <v>martes</v>
      </c>
      <c r="D28" s="7">
        <v>3.5349999999999999E-2</v>
      </c>
      <c r="E28" s="8">
        <f>+D28*Hoja2!$B$7</f>
        <v>0</v>
      </c>
    </row>
    <row r="29" spans="1:5" x14ac:dyDescent="0.25">
      <c r="A29" s="6">
        <v>44923</v>
      </c>
      <c r="B29" s="6" t="s">
        <v>17</v>
      </c>
      <c r="C29" t="str">
        <f t="shared" si="0"/>
        <v>miércoles</v>
      </c>
      <c r="D29" s="7">
        <v>3.5349999999999999E-2</v>
      </c>
      <c r="E29" s="8">
        <f>+D29*Hoja2!$B$7</f>
        <v>0</v>
      </c>
    </row>
    <row r="30" spans="1:5" x14ac:dyDescent="0.25">
      <c r="A30" s="6">
        <v>44924</v>
      </c>
      <c r="B30" s="6" t="s">
        <v>17</v>
      </c>
      <c r="C30" t="str">
        <f t="shared" si="0"/>
        <v>jueves</v>
      </c>
      <c r="D30" s="7">
        <v>3.5349999999999999E-2</v>
      </c>
      <c r="E30" s="8">
        <f>+D30*Hoja2!$B$7</f>
        <v>0</v>
      </c>
    </row>
    <row r="31" spans="1:5" x14ac:dyDescent="0.25">
      <c r="A31" s="6">
        <v>44925</v>
      </c>
      <c r="B31" s="6" t="s">
        <v>17</v>
      </c>
      <c r="C31" t="str">
        <f t="shared" si="0"/>
        <v>viernes</v>
      </c>
      <c r="D31" s="7">
        <v>3.5349999999999999E-2</v>
      </c>
      <c r="E31" s="8">
        <f>+D31*Hoja2!$B$7</f>
        <v>0</v>
      </c>
    </row>
    <row r="32" spans="1:5" x14ac:dyDescent="0.25">
      <c r="A32" s="6">
        <v>44926</v>
      </c>
      <c r="B32" s="6" t="s">
        <v>17</v>
      </c>
      <c r="C32" t="str">
        <f t="shared" si="0"/>
        <v>sábado</v>
      </c>
      <c r="D32" s="7">
        <v>1.9633333333333367E-2</v>
      </c>
      <c r="E32" s="8">
        <f>+D32*Hoja2!$B$7</f>
        <v>0</v>
      </c>
    </row>
    <row r="33" spans="5:5" x14ac:dyDescent="0.25">
      <c r="E33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opLeftCell="A25" workbookViewId="0">
      <selection activeCell="D2" sqref="D2:D31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5" x14ac:dyDescent="0.25">
      <c r="A2" s="6">
        <v>44896</v>
      </c>
      <c r="B2" s="6" t="s">
        <v>18</v>
      </c>
      <c r="C2" t="str">
        <f t="shared" ref="C2:C32" si="0">TEXT(A2,"dddd")</f>
        <v>jueves</v>
      </c>
      <c r="D2" s="7">
        <v>3.5349999999999999E-2</v>
      </c>
      <c r="E2" s="8">
        <f>+D2*Hoja2!$B$8</f>
        <v>0</v>
      </c>
    </row>
    <row r="3" spans="1:5" x14ac:dyDescent="0.25">
      <c r="A3" s="6">
        <v>44897</v>
      </c>
      <c r="B3" s="6" t="s">
        <v>18</v>
      </c>
      <c r="C3" t="str">
        <f t="shared" si="0"/>
        <v>viernes</v>
      </c>
      <c r="D3" s="7">
        <v>3.8266666666666671E-2</v>
      </c>
      <c r="E3" s="8">
        <f>+D3*Hoja2!$B$8</f>
        <v>0</v>
      </c>
    </row>
    <row r="4" spans="1:5" x14ac:dyDescent="0.25">
      <c r="A4" s="6">
        <v>44898</v>
      </c>
      <c r="B4" s="6" t="s">
        <v>18</v>
      </c>
      <c r="C4" t="str">
        <f t="shared" si="0"/>
        <v>sábado</v>
      </c>
      <c r="D4" s="7">
        <v>2.8000000000000001E-2</v>
      </c>
      <c r="E4" s="8">
        <f>+D4*Hoja2!$B$8</f>
        <v>0</v>
      </c>
    </row>
    <row r="5" spans="1:5" x14ac:dyDescent="0.25">
      <c r="A5" s="6">
        <v>44899</v>
      </c>
      <c r="B5" s="6" t="s">
        <v>18</v>
      </c>
      <c r="C5" t="str">
        <f t="shared" si="0"/>
        <v>domingo</v>
      </c>
      <c r="D5" s="7">
        <v>2.5666666666666667E-2</v>
      </c>
      <c r="E5" s="8">
        <f>+D5*Hoja2!$B$8</f>
        <v>0</v>
      </c>
    </row>
    <row r="6" spans="1:5" x14ac:dyDescent="0.25">
      <c r="A6" s="6">
        <v>44900</v>
      </c>
      <c r="B6" s="6" t="s">
        <v>18</v>
      </c>
      <c r="C6" t="str">
        <f t="shared" si="0"/>
        <v>lunes</v>
      </c>
      <c r="D6" s="7">
        <v>3.5349999999999999E-2</v>
      </c>
      <c r="E6" s="8">
        <f>+D6*Hoja2!$B$8</f>
        <v>0</v>
      </c>
    </row>
    <row r="7" spans="1:5" x14ac:dyDescent="0.25">
      <c r="A7" s="6">
        <v>44901</v>
      </c>
      <c r="B7" s="6" t="s">
        <v>18</v>
      </c>
      <c r="C7" t="str">
        <f t="shared" si="0"/>
        <v>martes</v>
      </c>
      <c r="D7" s="7">
        <v>3.5349999999999999E-2</v>
      </c>
      <c r="E7" s="8">
        <f>+D7*Hoja2!$B$8</f>
        <v>0</v>
      </c>
    </row>
    <row r="8" spans="1:5" x14ac:dyDescent="0.25">
      <c r="A8" s="6">
        <v>44902</v>
      </c>
      <c r="B8" s="6" t="s">
        <v>18</v>
      </c>
      <c r="C8" t="str">
        <f t="shared" si="0"/>
        <v>miércoles</v>
      </c>
      <c r="D8" s="7">
        <v>3.5349999999999999E-2</v>
      </c>
      <c r="E8" s="8">
        <f>+D8*Hoja2!$B$8</f>
        <v>0</v>
      </c>
    </row>
    <row r="9" spans="1:5" x14ac:dyDescent="0.25">
      <c r="A9" s="6">
        <v>44903</v>
      </c>
      <c r="B9" s="6" t="s">
        <v>18</v>
      </c>
      <c r="C9" t="str">
        <f t="shared" si="0"/>
        <v>jueves</v>
      </c>
      <c r="D9" s="7">
        <v>3.5349999999999999E-2</v>
      </c>
      <c r="E9" s="8">
        <f>+D9*Hoja2!$B$8</f>
        <v>0</v>
      </c>
    </row>
    <row r="10" spans="1:5" x14ac:dyDescent="0.25">
      <c r="A10" s="6">
        <v>44904</v>
      </c>
      <c r="B10" s="6" t="s">
        <v>18</v>
      </c>
      <c r="C10" t="str">
        <f t="shared" si="0"/>
        <v>viernes</v>
      </c>
      <c r="D10" s="7">
        <v>3.8266666666666671E-2</v>
      </c>
      <c r="E10" s="8">
        <f>+D10*Hoja2!$B$8</f>
        <v>0</v>
      </c>
    </row>
    <row r="11" spans="1:5" x14ac:dyDescent="0.25">
      <c r="A11" s="6">
        <v>44905</v>
      </c>
      <c r="B11" s="6" t="s">
        <v>18</v>
      </c>
      <c r="C11" t="str">
        <f t="shared" si="0"/>
        <v>sábado</v>
      </c>
      <c r="D11" s="7">
        <v>2.8000000000000001E-2</v>
      </c>
      <c r="E11" s="8">
        <f>+D11*Hoja2!$B$8</f>
        <v>0</v>
      </c>
    </row>
    <row r="12" spans="1:5" x14ac:dyDescent="0.25">
      <c r="A12" s="6">
        <v>44906</v>
      </c>
      <c r="B12" s="6" t="s">
        <v>18</v>
      </c>
      <c r="C12" t="str">
        <f t="shared" si="0"/>
        <v>domingo</v>
      </c>
      <c r="D12" s="7">
        <v>2.5666666666666667E-2</v>
      </c>
      <c r="E12" s="8">
        <f>+D12*Hoja2!$B$8</f>
        <v>0</v>
      </c>
    </row>
    <row r="13" spans="1:5" x14ac:dyDescent="0.25">
      <c r="A13" s="6">
        <v>44907</v>
      </c>
      <c r="B13" s="6" t="s">
        <v>18</v>
      </c>
      <c r="C13" t="str">
        <f t="shared" si="0"/>
        <v>lunes</v>
      </c>
      <c r="D13" s="7">
        <v>3.5349999999999999E-2</v>
      </c>
      <c r="E13" s="8">
        <f>+D13*Hoja2!$B$8</f>
        <v>0</v>
      </c>
    </row>
    <row r="14" spans="1:5" x14ac:dyDescent="0.25">
      <c r="A14" s="6">
        <v>44908</v>
      </c>
      <c r="B14" s="6" t="s">
        <v>18</v>
      </c>
      <c r="C14" t="str">
        <f t="shared" si="0"/>
        <v>martes</v>
      </c>
      <c r="D14" s="7">
        <v>3.5349999999999999E-2</v>
      </c>
      <c r="E14" s="8">
        <f>+D14*Hoja2!$B$8</f>
        <v>0</v>
      </c>
    </row>
    <row r="15" spans="1:5" x14ac:dyDescent="0.25">
      <c r="A15" s="6">
        <v>44909</v>
      </c>
      <c r="B15" s="6" t="s">
        <v>18</v>
      </c>
      <c r="C15" t="str">
        <f t="shared" si="0"/>
        <v>miércoles</v>
      </c>
      <c r="D15" s="7">
        <v>3.5349999999999999E-2</v>
      </c>
      <c r="E15" s="8">
        <f>+D15*Hoja2!$B$8</f>
        <v>0</v>
      </c>
    </row>
    <row r="16" spans="1:5" x14ac:dyDescent="0.25">
      <c r="A16" s="6">
        <v>44910</v>
      </c>
      <c r="B16" s="6" t="s">
        <v>18</v>
      </c>
      <c r="C16" t="str">
        <f t="shared" si="0"/>
        <v>jueves</v>
      </c>
      <c r="D16" s="7">
        <v>3.5349999999999999E-2</v>
      </c>
      <c r="E16" s="8">
        <f>+D16*Hoja2!$B$8</f>
        <v>0</v>
      </c>
    </row>
    <row r="17" spans="1:5" x14ac:dyDescent="0.25">
      <c r="A17" s="6">
        <v>44911</v>
      </c>
      <c r="B17" s="6" t="s">
        <v>18</v>
      </c>
      <c r="C17" t="str">
        <f t="shared" si="0"/>
        <v>viernes</v>
      </c>
      <c r="D17" s="7">
        <v>3.8266666666666671E-2</v>
      </c>
      <c r="E17" s="8">
        <f>+D17*Hoja2!$B$8</f>
        <v>0</v>
      </c>
    </row>
    <row r="18" spans="1:5" x14ac:dyDescent="0.25">
      <c r="A18" s="6">
        <v>44912</v>
      </c>
      <c r="B18" s="6" t="s">
        <v>18</v>
      </c>
      <c r="C18" t="str">
        <f t="shared" si="0"/>
        <v>sábado</v>
      </c>
      <c r="D18" s="7">
        <v>2.8000000000000001E-2</v>
      </c>
      <c r="E18" s="8">
        <f>+D18*Hoja2!$B$8</f>
        <v>0</v>
      </c>
    </row>
    <row r="19" spans="1:5" x14ac:dyDescent="0.25">
      <c r="A19" s="6">
        <v>44913</v>
      </c>
      <c r="B19" s="6" t="s">
        <v>18</v>
      </c>
      <c r="C19" t="str">
        <f t="shared" si="0"/>
        <v>domingo</v>
      </c>
      <c r="D19" s="7">
        <v>2.5666666666666667E-2</v>
      </c>
      <c r="E19" s="8">
        <f>+D19*Hoja2!$B$8</f>
        <v>0</v>
      </c>
    </row>
    <row r="20" spans="1:5" x14ac:dyDescent="0.25">
      <c r="A20" s="6">
        <v>44914</v>
      </c>
      <c r="B20" s="6" t="s">
        <v>18</v>
      </c>
      <c r="C20" t="str">
        <f t="shared" si="0"/>
        <v>lunes</v>
      </c>
      <c r="D20" s="7">
        <v>3.5349999999999999E-2</v>
      </c>
      <c r="E20" s="8">
        <f>+D20*Hoja2!$B$8</f>
        <v>0</v>
      </c>
    </row>
    <row r="21" spans="1:5" x14ac:dyDescent="0.25">
      <c r="A21" s="6">
        <v>44915</v>
      </c>
      <c r="B21" s="6" t="s">
        <v>18</v>
      </c>
      <c r="C21" t="str">
        <f t="shared" si="0"/>
        <v>martes</v>
      </c>
      <c r="D21" s="7">
        <v>3.5349999999999999E-2</v>
      </c>
      <c r="E21" s="8">
        <f>+D21*Hoja2!$B$8</f>
        <v>0</v>
      </c>
    </row>
    <row r="22" spans="1:5" x14ac:dyDescent="0.25">
      <c r="A22" s="6">
        <v>44916</v>
      </c>
      <c r="B22" s="6" t="s">
        <v>18</v>
      </c>
      <c r="C22" t="str">
        <f t="shared" si="0"/>
        <v>miércoles</v>
      </c>
      <c r="D22" s="7">
        <v>3.5349999999999999E-2</v>
      </c>
      <c r="E22" s="8">
        <f>+D22*Hoja2!$B$8</f>
        <v>0</v>
      </c>
    </row>
    <row r="23" spans="1:5" x14ac:dyDescent="0.25">
      <c r="A23" s="6">
        <v>44917</v>
      </c>
      <c r="B23" s="6" t="s">
        <v>18</v>
      </c>
      <c r="C23" t="str">
        <f t="shared" si="0"/>
        <v>jueves</v>
      </c>
      <c r="D23" s="7">
        <v>3.5349999999999999E-2</v>
      </c>
      <c r="E23" s="8">
        <f>+D23*Hoja2!$B$8</f>
        <v>0</v>
      </c>
    </row>
    <row r="24" spans="1:5" x14ac:dyDescent="0.25">
      <c r="A24" s="6">
        <v>44918</v>
      </c>
      <c r="B24" s="6" t="s">
        <v>18</v>
      </c>
      <c r="C24" t="str">
        <f t="shared" si="0"/>
        <v>viernes</v>
      </c>
      <c r="D24" s="7">
        <v>3.8266666666666671E-2</v>
      </c>
      <c r="E24" s="8">
        <f>+D24*Hoja2!$B$8</f>
        <v>0</v>
      </c>
    </row>
    <row r="25" spans="1:5" x14ac:dyDescent="0.25">
      <c r="A25" s="6">
        <v>44919</v>
      </c>
      <c r="B25" s="6" t="s">
        <v>18</v>
      </c>
      <c r="C25" t="str">
        <f t="shared" si="0"/>
        <v>sábado</v>
      </c>
      <c r="D25" s="7">
        <v>1.7999999999999999E-2</v>
      </c>
      <c r="E25" s="8">
        <f>+D25*Hoja2!$B$8</f>
        <v>0</v>
      </c>
    </row>
    <row r="26" spans="1:5" x14ac:dyDescent="0.25">
      <c r="A26" s="6">
        <v>44920</v>
      </c>
      <c r="B26" s="6" t="s">
        <v>18</v>
      </c>
      <c r="C26" t="str">
        <f t="shared" si="0"/>
        <v>domingo</v>
      </c>
      <c r="D26" s="7">
        <v>1.2E-2</v>
      </c>
      <c r="E26" s="8">
        <f>+D26*Hoja2!$B$8</f>
        <v>0</v>
      </c>
    </row>
    <row r="27" spans="1:5" x14ac:dyDescent="0.25">
      <c r="A27" s="6">
        <v>44921</v>
      </c>
      <c r="B27" s="6" t="s">
        <v>18</v>
      </c>
      <c r="C27" t="str">
        <f t="shared" si="0"/>
        <v>lunes</v>
      </c>
      <c r="D27" s="7">
        <v>3.5349999999999999E-2</v>
      </c>
      <c r="E27" s="8">
        <f>+D27*Hoja2!$B$8</f>
        <v>0</v>
      </c>
    </row>
    <row r="28" spans="1:5" x14ac:dyDescent="0.25">
      <c r="A28" s="6">
        <v>44922</v>
      </c>
      <c r="B28" s="6" t="s">
        <v>18</v>
      </c>
      <c r="C28" t="str">
        <f t="shared" si="0"/>
        <v>martes</v>
      </c>
      <c r="D28" s="7">
        <v>3.5349999999999999E-2</v>
      </c>
      <c r="E28" s="8">
        <f>+D28*Hoja2!$B$8</f>
        <v>0</v>
      </c>
    </row>
    <row r="29" spans="1:5" x14ac:dyDescent="0.25">
      <c r="A29" s="6">
        <v>44923</v>
      </c>
      <c r="B29" s="6" t="s">
        <v>18</v>
      </c>
      <c r="C29" t="str">
        <f t="shared" si="0"/>
        <v>miércoles</v>
      </c>
      <c r="D29" s="7">
        <v>3.5349999999999999E-2</v>
      </c>
      <c r="E29" s="8">
        <f>+D29*Hoja2!$B$8</f>
        <v>0</v>
      </c>
    </row>
    <row r="30" spans="1:5" x14ac:dyDescent="0.25">
      <c r="A30" s="6">
        <v>44924</v>
      </c>
      <c r="B30" s="6" t="s">
        <v>18</v>
      </c>
      <c r="C30" t="str">
        <f t="shared" si="0"/>
        <v>jueves</v>
      </c>
      <c r="D30" s="7">
        <v>3.5349999999999999E-2</v>
      </c>
      <c r="E30" s="8">
        <f>+D30*Hoja2!$B$8</f>
        <v>0</v>
      </c>
    </row>
    <row r="31" spans="1:5" x14ac:dyDescent="0.25">
      <c r="A31" s="6">
        <v>44925</v>
      </c>
      <c r="B31" s="6" t="s">
        <v>18</v>
      </c>
      <c r="C31" t="str">
        <f t="shared" si="0"/>
        <v>viernes</v>
      </c>
      <c r="D31" s="7">
        <v>3.5349999999999999E-2</v>
      </c>
      <c r="E31" s="8">
        <f>+D31*Hoja2!$B$8</f>
        <v>0</v>
      </c>
    </row>
    <row r="32" spans="1:5" x14ac:dyDescent="0.25">
      <c r="A32" s="6">
        <v>44926</v>
      </c>
      <c r="B32" s="6" t="s">
        <v>18</v>
      </c>
      <c r="C32" t="str">
        <f t="shared" si="0"/>
        <v>sábado</v>
      </c>
      <c r="D32" s="7">
        <v>1.9633333333333367E-2</v>
      </c>
      <c r="E32" s="8">
        <f>+D32*Hoja2!$B$8</f>
        <v>0</v>
      </c>
    </row>
    <row r="33" spans="5:5" x14ac:dyDescent="0.25">
      <c r="E3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workbookViewId="0">
      <selection activeCell="F32" sqref="F32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5" x14ac:dyDescent="0.25">
      <c r="A2" s="6">
        <v>44896</v>
      </c>
      <c r="B2" s="6" t="s">
        <v>19</v>
      </c>
      <c r="C2" t="str">
        <f t="shared" ref="C2:C32" si="0">TEXT(A2,"dddd")</f>
        <v>jueves</v>
      </c>
      <c r="D2" s="7">
        <v>3.5349999999999999E-2</v>
      </c>
      <c r="E2" s="8">
        <f>+D2*Hoja2!$B$9</f>
        <v>0</v>
      </c>
    </row>
    <row r="3" spans="1:5" x14ac:dyDescent="0.25">
      <c r="A3" s="6">
        <v>44897</v>
      </c>
      <c r="B3" s="6" t="s">
        <v>19</v>
      </c>
      <c r="C3" t="str">
        <f t="shared" si="0"/>
        <v>viernes</v>
      </c>
      <c r="D3" s="7">
        <v>3.8266666666666671E-2</v>
      </c>
      <c r="E3" s="8">
        <f>+D3*Hoja2!$B$9</f>
        <v>0</v>
      </c>
    </row>
    <row r="4" spans="1:5" x14ac:dyDescent="0.25">
      <c r="A4" s="6">
        <v>44898</v>
      </c>
      <c r="B4" s="6" t="s">
        <v>19</v>
      </c>
      <c r="C4" t="str">
        <f t="shared" si="0"/>
        <v>sábado</v>
      </c>
      <c r="D4" s="7">
        <v>2.8000000000000001E-2</v>
      </c>
      <c r="E4" s="8">
        <f>+D4*Hoja2!$B$9</f>
        <v>0</v>
      </c>
    </row>
    <row r="5" spans="1:5" x14ac:dyDescent="0.25">
      <c r="A5" s="6">
        <v>44899</v>
      </c>
      <c r="B5" s="6" t="s">
        <v>19</v>
      </c>
      <c r="C5" t="str">
        <f t="shared" si="0"/>
        <v>domingo</v>
      </c>
      <c r="D5" s="7">
        <v>2.5666666666666667E-2</v>
      </c>
      <c r="E5" s="8">
        <f>+D5*Hoja2!$B$9</f>
        <v>0</v>
      </c>
    </row>
    <row r="6" spans="1:5" x14ac:dyDescent="0.25">
      <c r="A6" s="6">
        <v>44900</v>
      </c>
      <c r="B6" s="6" t="s">
        <v>19</v>
      </c>
      <c r="C6" t="str">
        <f t="shared" si="0"/>
        <v>lunes</v>
      </c>
      <c r="D6" s="7">
        <v>3.5349999999999999E-2</v>
      </c>
      <c r="E6" s="8">
        <f>+D6*Hoja2!$B$9</f>
        <v>0</v>
      </c>
    </row>
    <row r="7" spans="1:5" x14ac:dyDescent="0.25">
      <c r="A7" s="6">
        <v>44901</v>
      </c>
      <c r="B7" s="6" t="s">
        <v>19</v>
      </c>
      <c r="C7" t="str">
        <f t="shared" si="0"/>
        <v>martes</v>
      </c>
      <c r="D7" s="7">
        <v>3.5349999999999999E-2</v>
      </c>
      <c r="E7" s="8">
        <f>+D7*Hoja2!$B$9</f>
        <v>0</v>
      </c>
    </row>
    <row r="8" spans="1:5" x14ac:dyDescent="0.25">
      <c r="A8" s="6">
        <v>44902</v>
      </c>
      <c r="B8" s="6" t="s">
        <v>19</v>
      </c>
      <c r="C8" t="str">
        <f t="shared" si="0"/>
        <v>miércoles</v>
      </c>
      <c r="D8" s="7">
        <v>3.5349999999999999E-2</v>
      </c>
      <c r="E8" s="8">
        <f>+D8*Hoja2!$B$9</f>
        <v>0</v>
      </c>
    </row>
    <row r="9" spans="1:5" x14ac:dyDescent="0.25">
      <c r="A9" s="6">
        <v>44903</v>
      </c>
      <c r="B9" s="6" t="s">
        <v>19</v>
      </c>
      <c r="C9" t="str">
        <f t="shared" si="0"/>
        <v>jueves</v>
      </c>
      <c r="D9" s="7">
        <v>3.5349999999999999E-2</v>
      </c>
      <c r="E9" s="8">
        <f>+D9*Hoja2!$B$9</f>
        <v>0</v>
      </c>
    </row>
    <row r="10" spans="1:5" x14ac:dyDescent="0.25">
      <c r="A10" s="6">
        <v>44904</v>
      </c>
      <c r="B10" s="6" t="s">
        <v>19</v>
      </c>
      <c r="C10" t="str">
        <f t="shared" si="0"/>
        <v>viernes</v>
      </c>
      <c r="D10" s="7">
        <v>3.8266666666666671E-2</v>
      </c>
      <c r="E10" s="8">
        <f>+D10*Hoja2!$B$9</f>
        <v>0</v>
      </c>
    </row>
    <row r="11" spans="1:5" x14ac:dyDescent="0.25">
      <c r="A11" s="6">
        <v>44905</v>
      </c>
      <c r="B11" s="6" t="s">
        <v>19</v>
      </c>
      <c r="C11" t="str">
        <f t="shared" si="0"/>
        <v>sábado</v>
      </c>
      <c r="D11" s="7">
        <v>2.8000000000000001E-2</v>
      </c>
      <c r="E11" s="8">
        <f>+D11*Hoja2!$B$9</f>
        <v>0</v>
      </c>
    </row>
    <row r="12" spans="1:5" x14ac:dyDescent="0.25">
      <c r="A12" s="6">
        <v>44906</v>
      </c>
      <c r="B12" s="6" t="s">
        <v>19</v>
      </c>
      <c r="C12" t="str">
        <f t="shared" si="0"/>
        <v>domingo</v>
      </c>
      <c r="D12" s="7">
        <v>2.5666666666666667E-2</v>
      </c>
      <c r="E12" s="8">
        <f>+D12*Hoja2!$B$9</f>
        <v>0</v>
      </c>
    </row>
    <row r="13" spans="1:5" x14ac:dyDescent="0.25">
      <c r="A13" s="6">
        <v>44907</v>
      </c>
      <c r="B13" s="6" t="s">
        <v>19</v>
      </c>
      <c r="C13" t="str">
        <f t="shared" si="0"/>
        <v>lunes</v>
      </c>
      <c r="D13" s="7">
        <v>3.5349999999999999E-2</v>
      </c>
      <c r="E13" s="8">
        <f>+D13*Hoja2!$B$9</f>
        <v>0</v>
      </c>
    </row>
    <row r="14" spans="1:5" x14ac:dyDescent="0.25">
      <c r="A14" s="6">
        <v>44908</v>
      </c>
      <c r="B14" s="6" t="s">
        <v>19</v>
      </c>
      <c r="C14" t="str">
        <f t="shared" si="0"/>
        <v>martes</v>
      </c>
      <c r="D14" s="7">
        <v>3.5349999999999999E-2</v>
      </c>
      <c r="E14" s="8">
        <f>+D14*Hoja2!$B$9</f>
        <v>0</v>
      </c>
    </row>
    <row r="15" spans="1:5" x14ac:dyDescent="0.25">
      <c r="A15" s="6">
        <v>44909</v>
      </c>
      <c r="B15" s="6" t="s">
        <v>19</v>
      </c>
      <c r="C15" t="str">
        <f t="shared" si="0"/>
        <v>miércoles</v>
      </c>
      <c r="D15" s="7">
        <v>3.5349999999999999E-2</v>
      </c>
      <c r="E15" s="8">
        <f>+D15*Hoja2!$B$9</f>
        <v>0</v>
      </c>
    </row>
    <row r="16" spans="1:5" x14ac:dyDescent="0.25">
      <c r="A16" s="6">
        <v>44910</v>
      </c>
      <c r="B16" s="6" t="s">
        <v>19</v>
      </c>
      <c r="C16" t="str">
        <f t="shared" si="0"/>
        <v>jueves</v>
      </c>
      <c r="D16" s="7">
        <v>3.5349999999999999E-2</v>
      </c>
      <c r="E16" s="8">
        <f>+D16*Hoja2!$B$9</f>
        <v>0</v>
      </c>
    </row>
    <row r="17" spans="1:5" x14ac:dyDescent="0.25">
      <c r="A17" s="6">
        <v>44911</v>
      </c>
      <c r="B17" s="6" t="s">
        <v>19</v>
      </c>
      <c r="C17" t="str">
        <f t="shared" si="0"/>
        <v>viernes</v>
      </c>
      <c r="D17" s="7">
        <v>3.8266666666666671E-2</v>
      </c>
      <c r="E17" s="8">
        <f>+D17*Hoja2!$B$9</f>
        <v>0</v>
      </c>
    </row>
    <row r="18" spans="1:5" x14ac:dyDescent="0.25">
      <c r="A18" s="6">
        <v>44912</v>
      </c>
      <c r="B18" s="6" t="s">
        <v>19</v>
      </c>
      <c r="C18" t="str">
        <f t="shared" si="0"/>
        <v>sábado</v>
      </c>
      <c r="D18" s="7">
        <v>2.8000000000000001E-2</v>
      </c>
      <c r="E18" s="8">
        <f>+D18*Hoja2!$B$9</f>
        <v>0</v>
      </c>
    </row>
    <row r="19" spans="1:5" x14ac:dyDescent="0.25">
      <c r="A19" s="6">
        <v>44913</v>
      </c>
      <c r="B19" s="6" t="s">
        <v>19</v>
      </c>
      <c r="C19" t="str">
        <f t="shared" si="0"/>
        <v>domingo</v>
      </c>
      <c r="D19" s="7">
        <v>2.5666666666666667E-2</v>
      </c>
      <c r="E19" s="8">
        <f>+D19*Hoja2!$B$9</f>
        <v>0</v>
      </c>
    </row>
    <row r="20" spans="1:5" x14ac:dyDescent="0.25">
      <c r="A20" s="6">
        <v>44914</v>
      </c>
      <c r="B20" s="6" t="s">
        <v>19</v>
      </c>
      <c r="C20" t="str">
        <f t="shared" si="0"/>
        <v>lunes</v>
      </c>
      <c r="D20" s="7">
        <v>3.5349999999999999E-2</v>
      </c>
      <c r="E20" s="8">
        <f>+D20*Hoja2!$B$9</f>
        <v>0</v>
      </c>
    </row>
    <row r="21" spans="1:5" x14ac:dyDescent="0.25">
      <c r="A21" s="6">
        <v>44915</v>
      </c>
      <c r="B21" s="6" t="s">
        <v>19</v>
      </c>
      <c r="C21" t="str">
        <f t="shared" si="0"/>
        <v>martes</v>
      </c>
      <c r="D21" s="7">
        <v>3.5349999999999999E-2</v>
      </c>
      <c r="E21" s="8">
        <f>+D21*Hoja2!$B$9</f>
        <v>0</v>
      </c>
    </row>
    <row r="22" spans="1:5" x14ac:dyDescent="0.25">
      <c r="A22" s="6">
        <v>44916</v>
      </c>
      <c r="B22" s="6" t="s">
        <v>19</v>
      </c>
      <c r="C22" t="str">
        <f t="shared" si="0"/>
        <v>miércoles</v>
      </c>
      <c r="D22" s="7">
        <v>3.5349999999999999E-2</v>
      </c>
      <c r="E22" s="8">
        <f>+D22*Hoja2!$B$9</f>
        <v>0</v>
      </c>
    </row>
    <row r="23" spans="1:5" x14ac:dyDescent="0.25">
      <c r="A23" s="6">
        <v>44917</v>
      </c>
      <c r="B23" s="6" t="s">
        <v>19</v>
      </c>
      <c r="C23" t="str">
        <f t="shared" si="0"/>
        <v>jueves</v>
      </c>
      <c r="D23" s="7">
        <v>3.5349999999999999E-2</v>
      </c>
      <c r="E23" s="8">
        <f>+D23*Hoja2!$B$9</f>
        <v>0</v>
      </c>
    </row>
    <row r="24" spans="1:5" x14ac:dyDescent="0.25">
      <c r="A24" s="6">
        <v>44918</v>
      </c>
      <c r="B24" s="6" t="s">
        <v>19</v>
      </c>
      <c r="C24" t="str">
        <f t="shared" si="0"/>
        <v>viernes</v>
      </c>
      <c r="D24" s="7">
        <v>3.8266666666666671E-2</v>
      </c>
      <c r="E24" s="8">
        <f>+D24*Hoja2!$B$9</f>
        <v>0</v>
      </c>
    </row>
    <row r="25" spans="1:5" x14ac:dyDescent="0.25">
      <c r="A25" s="6">
        <v>44919</v>
      </c>
      <c r="B25" s="6" t="s">
        <v>19</v>
      </c>
      <c r="C25" t="str">
        <f t="shared" si="0"/>
        <v>sábado</v>
      </c>
      <c r="D25" s="7">
        <v>1.7999999999999999E-2</v>
      </c>
      <c r="E25" s="8">
        <f>+D25*Hoja2!$B$9</f>
        <v>0</v>
      </c>
    </row>
    <row r="26" spans="1:5" x14ac:dyDescent="0.25">
      <c r="A26" s="6">
        <v>44920</v>
      </c>
      <c r="B26" s="6" t="s">
        <v>19</v>
      </c>
      <c r="C26" t="str">
        <f t="shared" si="0"/>
        <v>domingo</v>
      </c>
      <c r="D26" s="7">
        <v>1.2E-2</v>
      </c>
      <c r="E26" s="8">
        <f>+D26*Hoja2!$B$9</f>
        <v>0</v>
      </c>
    </row>
    <row r="27" spans="1:5" x14ac:dyDescent="0.25">
      <c r="A27" s="6">
        <v>44921</v>
      </c>
      <c r="B27" s="6" t="s">
        <v>19</v>
      </c>
      <c r="C27" t="str">
        <f t="shared" si="0"/>
        <v>lunes</v>
      </c>
      <c r="D27" s="7">
        <v>3.5349999999999999E-2</v>
      </c>
      <c r="E27" s="8">
        <f>+D27*Hoja2!$B$9</f>
        <v>0</v>
      </c>
    </row>
    <row r="28" spans="1:5" x14ac:dyDescent="0.25">
      <c r="A28" s="6">
        <v>44922</v>
      </c>
      <c r="B28" s="6" t="s">
        <v>19</v>
      </c>
      <c r="C28" t="str">
        <f t="shared" si="0"/>
        <v>martes</v>
      </c>
      <c r="D28" s="7">
        <v>3.5349999999999999E-2</v>
      </c>
      <c r="E28" s="8">
        <f>+D28*Hoja2!$B$9</f>
        <v>0</v>
      </c>
    </row>
    <row r="29" spans="1:5" x14ac:dyDescent="0.25">
      <c r="A29" s="6">
        <v>44923</v>
      </c>
      <c r="B29" s="6" t="s">
        <v>19</v>
      </c>
      <c r="C29" t="str">
        <f t="shared" si="0"/>
        <v>miércoles</v>
      </c>
      <c r="D29" s="7">
        <v>3.5349999999999999E-2</v>
      </c>
      <c r="E29" s="8">
        <f>+D29*Hoja2!$B$9</f>
        <v>0</v>
      </c>
    </row>
    <row r="30" spans="1:5" x14ac:dyDescent="0.25">
      <c r="A30" s="6">
        <v>44924</v>
      </c>
      <c r="B30" s="6" t="s">
        <v>19</v>
      </c>
      <c r="C30" t="str">
        <f t="shared" si="0"/>
        <v>jueves</v>
      </c>
      <c r="D30" s="7">
        <v>3.5349999999999999E-2</v>
      </c>
      <c r="E30" s="8">
        <f>+D30*Hoja2!$B$9</f>
        <v>0</v>
      </c>
    </row>
    <row r="31" spans="1:5" x14ac:dyDescent="0.25">
      <c r="A31" s="6">
        <v>44925</v>
      </c>
      <c r="B31" s="6" t="s">
        <v>19</v>
      </c>
      <c r="C31" t="str">
        <f t="shared" si="0"/>
        <v>viernes</v>
      </c>
      <c r="D31" s="7">
        <v>3.5349999999999999E-2</v>
      </c>
      <c r="E31" s="8">
        <f>+D31*Hoja2!$B$9</f>
        <v>0</v>
      </c>
    </row>
    <row r="32" spans="1:5" x14ac:dyDescent="0.25">
      <c r="A32" s="6">
        <v>44926</v>
      </c>
      <c r="B32" s="6" t="s">
        <v>19</v>
      </c>
      <c r="C32" t="str">
        <f t="shared" si="0"/>
        <v>sábado</v>
      </c>
      <c r="D32" s="7">
        <v>1.9633333333333367E-2</v>
      </c>
      <c r="E32" s="8">
        <f>+D32*Hoja2!$B$9</f>
        <v>0</v>
      </c>
    </row>
    <row r="33" spans="5:5" x14ac:dyDescent="0.25">
      <c r="E33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4"/>
  <sheetViews>
    <sheetView workbookViewId="0">
      <selection activeCell="E2" sqref="E1:E1048576"/>
    </sheetView>
  </sheetViews>
  <sheetFormatPr baseColWidth="10" defaultRowHeight="15" x14ac:dyDescent="0.25"/>
  <cols>
    <col min="4" max="4" width="17.28515625" bestFit="1" customWidth="1"/>
    <col min="5" max="5" width="15.7109375" customWidth="1"/>
  </cols>
  <sheetData>
    <row r="1" spans="1:8" x14ac:dyDescent="0.25">
      <c r="A1" t="s">
        <v>1</v>
      </c>
      <c r="B1" t="s">
        <v>13</v>
      </c>
      <c r="C1" t="s">
        <v>2</v>
      </c>
      <c r="D1" t="s">
        <v>3</v>
      </c>
      <c r="E1" t="s">
        <v>5</v>
      </c>
    </row>
    <row r="2" spans="1:8" x14ac:dyDescent="0.25">
      <c r="A2" s="6">
        <v>45108</v>
      </c>
      <c r="B2" s="6" t="s">
        <v>35</v>
      </c>
      <c r="C2" t="str">
        <f t="shared" ref="C2:C31" si="0">TEXT(A2,"dddd")</f>
        <v>sábado</v>
      </c>
      <c r="D2" s="7">
        <v>2.8750000000000001E-2</v>
      </c>
      <c r="E2" s="8">
        <f>+D2*Hoja1!$B$2</f>
        <v>357477.5</v>
      </c>
    </row>
    <row r="3" spans="1:8" x14ac:dyDescent="0.25">
      <c r="A3" s="6">
        <v>45109</v>
      </c>
      <c r="B3" s="6" t="s">
        <v>35</v>
      </c>
      <c r="C3" t="str">
        <f t="shared" si="0"/>
        <v>domingo</v>
      </c>
      <c r="D3" s="7">
        <v>2.8750000000000001E-2</v>
      </c>
      <c r="E3" s="8">
        <f>+D3*Hoja1!$B$2</f>
        <v>357477.5</v>
      </c>
    </row>
    <row r="4" spans="1:8" x14ac:dyDescent="0.25">
      <c r="A4" s="6">
        <v>45110</v>
      </c>
      <c r="B4" s="6" t="s">
        <v>35</v>
      </c>
      <c r="C4" t="str">
        <f t="shared" si="0"/>
        <v>lunes</v>
      </c>
      <c r="D4" s="7">
        <v>2.8750000000000001E-2</v>
      </c>
      <c r="E4" s="8">
        <f>+D4*Hoja1!$B$2</f>
        <v>357477.5</v>
      </c>
    </row>
    <row r="5" spans="1:8" x14ac:dyDescent="0.25">
      <c r="A5" s="6">
        <v>45111</v>
      </c>
      <c r="B5" s="6" t="s">
        <v>35</v>
      </c>
      <c r="C5" t="str">
        <f t="shared" si="0"/>
        <v>martes</v>
      </c>
      <c r="D5" s="7">
        <v>2.8750000000000001E-2</v>
      </c>
      <c r="E5" s="8">
        <f>+D5*Hoja1!$B$2</f>
        <v>357477.5</v>
      </c>
      <c r="H5" s="12"/>
    </row>
    <row r="6" spans="1:8" x14ac:dyDescent="0.25">
      <c r="A6" s="6">
        <v>45112</v>
      </c>
      <c r="B6" s="6" t="s">
        <v>35</v>
      </c>
      <c r="C6" t="str">
        <f t="shared" si="0"/>
        <v>miércoles</v>
      </c>
      <c r="D6" s="7">
        <v>3.1666666666666669E-2</v>
      </c>
      <c r="E6" s="8">
        <f>+D6*Hoja1!$B$2</f>
        <v>393743.33333333337</v>
      </c>
      <c r="H6" s="12"/>
    </row>
    <row r="7" spans="1:8" x14ac:dyDescent="0.25">
      <c r="A7" s="6">
        <v>45113</v>
      </c>
      <c r="B7" s="6" t="s">
        <v>35</v>
      </c>
      <c r="C7" t="str">
        <f t="shared" si="0"/>
        <v>jueves</v>
      </c>
      <c r="D7" s="7">
        <v>3.8666666666666669E-2</v>
      </c>
      <c r="E7" s="8">
        <f>+D7*Hoja1!$B$2</f>
        <v>480781.33333333337</v>
      </c>
      <c r="H7" s="12"/>
    </row>
    <row r="8" spans="1:8" x14ac:dyDescent="0.25">
      <c r="A8" s="6">
        <v>45114</v>
      </c>
      <c r="B8" s="6" t="s">
        <v>35</v>
      </c>
      <c r="C8" t="str">
        <f t="shared" si="0"/>
        <v>viernes</v>
      </c>
      <c r="D8" s="7">
        <v>4.1000000000000002E-2</v>
      </c>
      <c r="E8" s="8">
        <f>+D8*Hoja1!$B$2</f>
        <v>509794</v>
      </c>
      <c r="H8" s="12"/>
    </row>
    <row r="9" spans="1:8" x14ac:dyDescent="0.25">
      <c r="A9" s="6">
        <v>45115</v>
      </c>
      <c r="B9" s="6" t="s">
        <v>35</v>
      </c>
      <c r="C9" t="str">
        <f t="shared" si="0"/>
        <v>sábado</v>
      </c>
      <c r="D9" s="7">
        <v>2.8750000000000001E-2</v>
      </c>
      <c r="E9" s="8">
        <f>+D9*Hoja1!$B$2</f>
        <v>357477.5</v>
      </c>
      <c r="H9" s="12"/>
    </row>
    <row r="10" spans="1:8" x14ac:dyDescent="0.25">
      <c r="A10" s="6">
        <v>45116</v>
      </c>
      <c r="B10" s="6" t="s">
        <v>35</v>
      </c>
      <c r="C10" t="str">
        <f t="shared" si="0"/>
        <v>domingo</v>
      </c>
      <c r="D10" s="7">
        <v>2.8750000000000001E-2</v>
      </c>
      <c r="E10" s="8">
        <f>+D10*Hoja1!$B$2</f>
        <v>357477.5</v>
      </c>
      <c r="H10" s="12"/>
    </row>
    <row r="11" spans="1:8" x14ac:dyDescent="0.25">
      <c r="A11" s="6">
        <v>45117</v>
      </c>
      <c r="B11" s="6" t="s">
        <v>35</v>
      </c>
      <c r="C11" t="str">
        <f t="shared" si="0"/>
        <v>lunes</v>
      </c>
      <c r="D11" s="7">
        <v>2.8750000000000001E-2</v>
      </c>
      <c r="E11" s="8">
        <f>+D11*Hoja1!$B$2</f>
        <v>357477.5</v>
      </c>
      <c r="H11" s="12"/>
    </row>
    <row r="12" spans="1:8" x14ac:dyDescent="0.25">
      <c r="A12" s="6">
        <v>45118</v>
      </c>
      <c r="B12" s="6" t="s">
        <v>35</v>
      </c>
      <c r="C12" t="str">
        <f t="shared" si="0"/>
        <v>martes</v>
      </c>
      <c r="D12" s="7">
        <v>2.8750000000000001E-2</v>
      </c>
      <c r="E12" s="8">
        <f>+D12*Hoja1!$B$2</f>
        <v>357477.5</v>
      </c>
    </row>
    <row r="13" spans="1:8" x14ac:dyDescent="0.25">
      <c r="A13" s="6">
        <v>45119</v>
      </c>
      <c r="B13" s="6" t="s">
        <v>35</v>
      </c>
      <c r="C13" t="str">
        <f t="shared" si="0"/>
        <v>miércoles</v>
      </c>
      <c r="D13" s="7">
        <v>3.1666666666666669E-2</v>
      </c>
      <c r="E13" s="8">
        <f>+D13*Hoja1!$B$2</f>
        <v>393743.33333333337</v>
      </c>
    </row>
    <row r="14" spans="1:8" x14ac:dyDescent="0.25">
      <c r="A14" s="6">
        <v>45120</v>
      </c>
      <c r="B14" s="6" t="s">
        <v>35</v>
      </c>
      <c r="C14" t="str">
        <f t="shared" si="0"/>
        <v>jueves</v>
      </c>
      <c r="D14" s="7">
        <v>3.8666666666666669E-2</v>
      </c>
      <c r="E14" s="8">
        <f>+D14*Hoja1!$B$2</f>
        <v>480781.33333333337</v>
      </c>
    </row>
    <row r="15" spans="1:8" x14ac:dyDescent="0.25">
      <c r="A15" s="6">
        <v>45121</v>
      </c>
      <c r="B15" s="6" t="s">
        <v>35</v>
      </c>
      <c r="C15" t="str">
        <f t="shared" si="0"/>
        <v>viernes</v>
      </c>
      <c r="D15" s="7">
        <v>4.1000000000000002E-2</v>
      </c>
      <c r="E15" s="8">
        <f>+D15*Hoja1!$B$2</f>
        <v>509794</v>
      </c>
    </row>
    <row r="16" spans="1:8" x14ac:dyDescent="0.25">
      <c r="A16" s="6">
        <v>45122</v>
      </c>
      <c r="B16" s="6" t="s">
        <v>35</v>
      </c>
      <c r="C16" t="str">
        <f t="shared" si="0"/>
        <v>sábado</v>
      </c>
      <c r="D16" s="7">
        <v>2.8750000000000001E-2</v>
      </c>
      <c r="E16" s="8">
        <f>+D16*Hoja1!$B$2</f>
        <v>357477.5</v>
      </c>
    </row>
    <row r="17" spans="1:5" x14ac:dyDescent="0.25">
      <c r="A17" s="6">
        <v>45123</v>
      </c>
      <c r="B17" s="6" t="s">
        <v>35</v>
      </c>
      <c r="C17" t="str">
        <f t="shared" si="0"/>
        <v>domingo</v>
      </c>
      <c r="D17" s="7">
        <v>2.8750000000000001E-2</v>
      </c>
      <c r="E17" s="8">
        <f>+D17*Hoja1!$B$2</f>
        <v>357477.5</v>
      </c>
    </row>
    <row r="18" spans="1:5" x14ac:dyDescent="0.25">
      <c r="A18" s="6">
        <v>45124</v>
      </c>
      <c r="B18" s="6" t="s">
        <v>35</v>
      </c>
      <c r="C18" t="str">
        <f t="shared" si="0"/>
        <v>lunes</v>
      </c>
      <c r="D18" s="7">
        <v>2.8750000000000001E-2</v>
      </c>
      <c r="E18" s="8">
        <f>+D18*Hoja1!$B$2</f>
        <v>357477.5</v>
      </c>
    </row>
    <row r="19" spans="1:5" x14ac:dyDescent="0.25">
      <c r="A19" s="6">
        <v>45125</v>
      </c>
      <c r="B19" s="6" t="s">
        <v>35</v>
      </c>
      <c r="C19" t="str">
        <f t="shared" si="0"/>
        <v>martes</v>
      </c>
      <c r="D19" s="7">
        <v>2.8750000000000001E-2</v>
      </c>
      <c r="E19" s="8">
        <f>+D19*Hoja1!$B$2</f>
        <v>357477.5</v>
      </c>
    </row>
    <row r="20" spans="1:5" x14ac:dyDescent="0.25">
      <c r="A20" s="6">
        <v>45126</v>
      </c>
      <c r="B20" s="6" t="s">
        <v>35</v>
      </c>
      <c r="C20" t="str">
        <f t="shared" si="0"/>
        <v>miércoles</v>
      </c>
      <c r="D20" s="7">
        <v>3.1666666666666669E-2</v>
      </c>
      <c r="E20" s="8">
        <f>+D20*Hoja1!$B$2</f>
        <v>393743.33333333337</v>
      </c>
    </row>
    <row r="21" spans="1:5" x14ac:dyDescent="0.25">
      <c r="A21" s="6">
        <v>45127</v>
      </c>
      <c r="B21" s="6" t="s">
        <v>35</v>
      </c>
      <c r="C21" t="str">
        <f t="shared" si="0"/>
        <v>jueves</v>
      </c>
      <c r="D21" s="7">
        <v>3.8666666666666669E-2</v>
      </c>
      <c r="E21" s="8">
        <f>+D21*Hoja1!$B$2</f>
        <v>480781.33333333337</v>
      </c>
    </row>
    <row r="22" spans="1:5" x14ac:dyDescent="0.25">
      <c r="A22" s="6">
        <v>45128</v>
      </c>
      <c r="B22" s="6" t="s">
        <v>35</v>
      </c>
      <c r="C22" t="str">
        <f t="shared" si="0"/>
        <v>viernes</v>
      </c>
      <c r="D22" s="7">
        <v>4.1000000000000002E-2</v>
      </c>
      <c r="E22" s="8">
        <f>+D22*Hoja1!$B$2</f>
        <v>509794</v>
      </c>
    </row>
    <row r="23" spans="1:5" x14ac:dyDescent="0.25">
      <c r="A23" s="6">
        <v>45129</v>
      </c>
      <c r="B23" s="6" t="s">
        <v>35</v>
      </c>
      <c r="C23" t="str">
        <f t="shared" si="0"/>
        <v>sábado</v>
      </c>
      <c r="D23" s="7">
        <v>2.8750000000000001E-2</v>
      </c>
      <c r="E23" s="8">
        <f>+D23*Hoja1!$B$2</f>
        <v>357477.5</v>
      </c>
    </row>
    <row r="24" spans="1:5" x14ac:dyDescent="0.25">
      <c r="A24" s="6">
        <v>45130</v>
      </c>
      <c r="B24" s="6" t="s">
        <v>35</v>
      </c>
      <c r="C24" t="str">
        <f t="shared" si="0"/>
        <v>domingo</v>
      </c>
      <c r="D24" s="7">
        <v>2.8750000000000001E-2</v>
      </c>
      <c r="E24" s="8">
        <f>+D24*Hoja1!$B$2</f>
        <v>357477.5</v>
      </c>
    </row>
    <row r="25" spans="1:5" x14ac:dyDescent="0.25">
      <c r="A25" s="6">
        <v>45131</v>
      </c>
      <c r="B25" s="6" t="s">
        <v>35</v>
      </c>
      <c r="C25" t="str">
        <f t="shared" si="0"/>
        <v>lunes</v>
      </c>
      <c r="D25" s="7">
        <v>2.8750000000000001E-2</v>
      </c>
      <c r="E25" s="8">
        <f>+D25*Hoja1!$B$2</f>
        <v>357477.5</v>
      </c>
    </row>
    <row r="26" spans="1:5" x14ac:dyDescent="0.25">
      <c r="A26" s="6">
        <v>45132</v>
      </c>
      <c r="B26" s="6" t="s">
        <v>35</v>
      </c>
      <c r="C26" t="str">
        <f t="shared" si="0"/>
        <v>martes</v>
      </c>
      <c r="D26" s="7">
        <v>2.8750000000000001E-2</v>
      </c>
      <c r="E26" s="8">
        <f>+D26*Hoja1!$B$2</f>
        <v>357477.5</v>
      </c>
    </row>
    <row r="27" spans="1:5" x14ac:dyDescent="0.25">
      <c r="A27" s="6">
        <v>45133</v>
      </c>
      <c r="B27" s="6" t="s">
        <v>35</v>
      </c>
      <c r="C27" t="str">
        <f t="shared" si="0"/>
        <v>miércoles</v>
      </c>
      <c r="D27" s="7">
        <v>3.1666666666666669E-2</v>
      </c>
      <c r="E27" s="8">
        <f>+D27*Hoja1!$B$2</f>
        <v>393743.33333333337</v>
      </c>
    </row>
    <row r="28" spans="1:5" x14ac:dyDescent="0.25">
      <c r="A28" s="6">
        <v>45134</v>
      </c>
      <c r="B28" s="6" t="s">
        <v>35</v>
      </c>
      <c r="C28" t="str">
        <f t="shared" si="0"/>
        <v>jueves</v>
      </c>
      <c r="D28" s="7">
        <v>3.8666666666666669E-2</v>
      </c>
      <c r="E28" s="8">
        <f>+D28*Hoja1!$B$2</f>
        <v>480781.33333333337</v>
      </c>
    </row>
    <row r="29" spans="1:5" x14ac:dyDescent="0.25">
      <c r="A29" s="6">
        <v>45135</v>
      </c>
      <c r="B29" s="6" t="s">
        <v>35</v>
      </c>
      <c r="C29" t="str">
        <f t="shared" si="0"/>
        <v>viernes</v>
      </c>
      <c r="D29" s="7">
        <v>4.1000000000000002E-2</v>
      </c>
      <c r="E29" s="8">
        <f>+D29*Hoja1!$B$2</f>
        <v>509794</v>
      </c>
    </row>
    <row r="30" spans="1:5" x14ac:dyDescent="0.25">
      <c r="A30" s="6">
        <v>45136</v>
      </c>
      <c r="B30" s="6" t="s">
        <v>35</v>
      </c>
      <c r="C30" t="str">
        <f t="shared" si="0"/>
        <v>sábado</v>
      </c>
      <c r="D30" s="7">
        <v>3.7166666666700002E-2</v>
      </c>
      <c r="E30" s="8">
        <f>+D30*Hoja1!$B$2</f>
        <v>462130.33333374781</v>
      </c>
    </row>
    <row r="31" spans="1:5" x14ac:dyDescent="0.25">
      <c r="A31" s="6">
        <v>45137</v>
      </c>
      <c r="B31" s="6" t="s">
        <v>35</v>
      </c>
      <c r="C31" t="str">
        <f t="shared" si="0"/>
        <v>domingo</v>
      </c>
      <c r="D31" s="7">
        <v>2.8750000000000001E-2</v>
      </c>
      <c r="E31" s="8">
        <f>+D31*Hoja1!$B$2</f>
        <v>357477.5</v>
      </c>
    </row>
    <row r="32" spans="1:5" x14ac:dyDescent="0.25">
      <c r="A32" s="6">
        <v>45138</v>
      </c>
      <c r="B32" s="6" t="s">
        <v>35</v>
      </c>
      <c r="C32" t="str">
        <f t="shared" ref="C32" si="1">TEXT(A32,"dddd")</f>
        <v>lunes</v>
      </c>
      <c r="D32" s="7">
        <v>2.8750000000000001E-2</v>
      </c>
      <c r="E32" s="8">
        <f>+D32*Hoja1!$B$2</f>
        <v>357477.5</v>
      </c>
    </row>
    <row r="33" spans="4:4" x14ac:dyDescent="0.25">
      <c r="D33" s="56"/>
    </row>
    <row r="34" spans="4:4" x14ac:dyDescent="0.25">
      <c r="D34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Hoja2</vt:lpstr>
      <vt:lpstr>Hoja1</vt:lpstr>
      <vt:lpstr>Urquiza</vt:lpstr>
      <vt:lpstr>Adolfo Calle</vt:lpstr>
      <vt:lpstr>Villa Nueva</vt:lpstr>
      <vt:lpstr>Las Heras</vt:lpstr>
      <vt:lpstr>Mitre</vt:lpstr>
      <vt:lpstr>Sarmiento</vt:lpstr>
      <vt:lpstr>XPRESS</vt:lpstr>
      <vt:lpstr>Mercado 2</vt:lpstr>
      <vt:lpstr>Perdriel 1</vt:lpstr>
      <vt:lpstr>Perdriel 2</vt:lpstr>
      <vt:lpstr>San José</vt:lpstr>
      <vt:lpstr>Lamadrid</vt:lpstr>
      <vt:lpstr>Puente Olive</vt:lpstr>
      <vt:lpstr>Azcuenaga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Villar</dc:creator>
  <cp:lastModifiedBy>Joaquin Briffe</cp:lastModifiedBy>
  <dcterms:created xsi:type="dcterms:W3CDTF">2022-11-10T15:53:06Z</dcterms:created>
  <dcterms:modified xsi:type="dcterms:W3CDTF">2023-06-24T15:06:41Z</dcterms:modified>
</cp:coreProperties>
</file>