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magistretti\Desktop\Informes\Penetracion Salon\"/>
    </mc:Choice>
  </mc:AlternateContent>
  <bookViews>
    <workbookView xWindow="-29040" yWindow="-16320" windowWidth="29040" windowHeight="15840" tabRatio="758" activeTab="1"/>
  </bookViews>
  <sheets>
    <sheet name="Hoja2" sheetId="1" r:id="rId1"/>
    <sheet name="Hoja1" sheetId="16" r:id="rId2"/>
    <sheet name="Adolfo Calle" sheetId="2" r:id="rId3"/>
    <sheet name="Urquiza" sheetId="3" r:id="rId4"/>
    <sheet name="Villa Nueva" sheetId="4" r:id="rId5"/>
    <sheet name="Las Heras" sheetId="5" r:id="rId6"/>
    <sheet name="Mitre" sheetId="6" r:id="rId7"/>
    <sheet name="Sarmiento" sheetId="7" r:id="rId8"/>
    <sheet name="XPRESS" sheetId="8" r:id="rId9"/>
    <sheet name="Mercado 2" sheetId="9" r:id="rId10"/>
    <sheet name="Perdriel 1" sheetId="10" r:id="rId11"/>
    <sheet name="Perdriel 2" sheetId="11" r:id="rId12"/>
    <sheet name="San José" sheetId="12" r:id="rId13"/>
    <sheet name="Lamadrid" sheetId="13" r:id="rId14"/>
    <sheet name="Puente Olive" sheetId="14" r:id="rId15"/>
    <sheet name="Azcuenaga" sheetId="15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3" i="11" l="1"/>
  <c r="D4" i="11"/>
  <c r="D5" i="11"/>
  <c r="D6" i="11"/>
  <c r="D7" i="11"/>
  <c r="D8" i="11"/>
  <c r="E8" i="11" s="1"/>
  <c r="D9" i="11"/>
  <c r="E9" i="11" s="1"/>
  <c r="D10" i="11"/>
  <c r="E10" i="11" s="1"/>
  <c r="D11" i="11"/>
  <c r="D12" i="1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D20" i="11"/>
  <c r="D21" i="11"/>
  <c r="D22" i="11"/>
  <c r="D23" i="11"/>
  <c r="D24" i="11"/>
  <c r="E24" i="11" s="1"/>
  <c r="D25" i="11"/>
  <c r="E25" i="11" s="1"/>
  <c r="D26" i="11"/>
  <c r="E26" i="11" s="1"/>
  <c r="D27" i="11"/>
  <c r="D28" i="11"/>
  <c r="D29" i="11"/>
  <c r="E29" i="11" s="1"/>
  <c r="D30" i="11"/>
  <c r="E30" i="11" s="1"/>
  <c r="D31" i="11"/>
  <c r="E31" i="11" s="1"/>
  <c r="D32" i="11"/>
  <c r="E32" i="11" s="1"/>
  <c r="D2" i="11"/>
  <c r="E2" i="11" s="1"/>
  <c r="A3" i="11"/>
  <c r="C3" i="11" s="1"/>
  <c r="A4" i="11"/>
  <c r="C4" i="11" s="1"/>
  <c r="A5" i="11"/>
  <c r="A6" i="11"/>
  <c r="A7" i="11"/>
  <c r="A8" i="11"/>
  <c r="C8" i="11" s="1"/>
  <c r="A9" i="11"/>
  <c r="C9" i="11" s="1"/>
  <c r="A10" i="11"/>
  <c r="C10" i="11" s="1"/>
  <c r="A11" i="11"/>
  <c r="C11" i="11" s="1"/>
  <c r="A12" i="11"/>
  <c r="C12" i="11" s="1"/>
  <c r="A13" i="11"/>
  <c r="A14" i="11"/>
  <c r="A15" i="11"/>
  <c r="A16" i="11"/>
  <c r="C16" i="11" s="1"/>
  <c r="A17" i="11"/>
  <c r="C17" i="11" s="1"/>
  <c r="A18" i="11"/>
  <c r="C18" i="11" s="1"/>
  <c r="A19" i="11"/>
  <c r="C19" i="11" s="1"/>
  <c r="A20" i="11"/>
  <c r="C20" i="11" s="1"/>
  <c r="A21" i="11"/>
  <c r="A22" i="11"/>
  <c r="A23" i="11"/>
  <c r="A24" i="11"/>
  <c r="C24" i="11" s="1"/>
  <c r="A25" i="11"/>
  <c r="C25" i="11" s="1"/>
  <c r="A26" i="11"/>
  <c r="C26" i="11" s="1"/>
  <c r="A27" i="11"/>
  <c r="C27" i="11" s="1"/>
  <c r="A28" i="11"/>
  <c r="C28" i="11" s="1"/>
  <c r="A29" i="11"/>
  <c r="A30" i="11"/>
  <c r="C30" i="11" s="1"/>
  <c r="A31" i="11"/>
  <c r="C31" i="11" s="1"/>
  <c r="A32" i="11"/>
  <c r="C32" i="11" s="1"/>
  <c r="A2" i="11"/>
  <c r="C2" i="11" s="1"/>
  <c r="E32" i="10"/>
  <c r="C32" i="10"/>
  <c r="E32" i="15"/>
  <c r="C32" i="15"/>
  <c r="E32" i="14"/>
  <c r="C32" i="14"/>
  <c r="E32" i="13"/>
  <c r="C32" i="13"/>
  <c r="E32" i="12"/>
  <c r="C32" i="12"/>
  <c r="E32" i="9"/>
  <c r="C32" i="9"/>
  <c r="E31" i="8"/>
  <c r="E32" i="8"/>
  <c r="C32" i="8"/>
  <c r="E32" i="7"/>
  <c r="C32" i="7"/>
  <c r="E32" i="6"/>
  <c r="C32" i="6"/>
  <c r="E32" i="5"/>
  <c r="C32" i="5"/>
  <c r="E31" i="4"/>
  <c r="E32" i="4"/>
  <c r="C32" i="4"/>
  <c r="E32" i="3"/>
  <c r="C32" i="3"/>
  <c r="D32" i="2"/>
  <c r="C32" i="2"/>
  <c r="Q16" i="1"/>
  <c r="C20" i="1"/>
  <c r="E3" i="11"/>
  <c r="E4" i="11"/>
  <c r="E5" i="11"/>
  <c r="E6" i="11"/>
  <c r="E7" i="11"/>
  <c r="E11" i="11"/>
  <c r="E12" i="11"/>
  <c r="E19" i="11"/>
  <c r="E20" i="11"/>
  <c r="E21" i="11"/>
  <c r="E22" i="11"/>
  <c r="E23" i="11"/>
  <c r="E27" i="11"/>
  <c r="E28" i="11"/>
  <c r="C29" i="11"/>
  <c r="C23" i="11"/>
  <c r="C22" i="11"/>
  <c r="C21" i="11"/>
  <c r="C15" i="11"/>
  <c r="C14" i="11"/>
  <c r="C13" i="11"/>
  <c r="C7" i="11"/>
  <c r="C6" i="11"/>
  <c r="C5" i="11"/>
  <c r="E7" i="10"/>
  <c r="E3" i="10"/>
  <c r="E4" i="10"/>
  <c r="E5" i="10"/>
  <c r="E6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2" i="10"/>
  <c r="C4" i="10"/>
  <c r="C3" i="10"/>
  <c r="C2" i="1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J18" i="1" l="1"/>
  <c r="C5" i="10"/>
  <c r="D17" i="1"/>
  <c r="D16" i="1"/>
  <c r="D15" i="1"/>
  <c r="D14" i="1"/>
  <c r="D13" i="1"/>
  <c r="D12" i="1"/>
  <c r="D11" i="1"/>
  <c r="D10" i="1"/>
  <c r="E11" i="1" l="1"/>
  <c r="F11" i="1" s="1"/>
  <c r="G11" i="1"/>
  <c r="E12" i="1"/>
  <c r="F12" i="1" s="1"/>
  <c r="G12" i="1"/>
  <c r="E16" i="1"/>
  <c r="F16" i="1" s="1"/>
  <c r="G16" i="1"/>
  <c r="E13" i="1"/>
  <c r="F13" i="1" s="1"/>
  <c r="G13" i="1"/>
  <c r="E10" i="1"/>
  <c r="F10" i="1" s="1"/>
  <c r="G10" i="1"/>
  <c r="E14" i="1"/>
  <c r="F14" i="1" s="1"/>
  <c r="G14" i="1"/>
  <c r="E15" i="1"/>
  <c r="F15" i="1" s="1"/>
  <c r="G15" i="1"/>
  <c r="E17" i="1"/>
  <c r="F17" i="1" s="1"/>
  <c r="G17" i="1"/>
  <c r="C6" i="10"/>
  <c r="D18" i="1"/>
  <c r="E18" i="1" s="1"/>
  <c r="F18" i="1" l="1"/>
  <c r="G18" i="1"/>
  <c r="C7" i="10"/>
  <c r="C8" i="10" l="1"/>
  <c r="C9" i="10" l="1"/>
  <c r="C10" i="10" l="1"/>
  <c r="C11" i="10" l="1"/>
  <c r="C12" i="10" l="1"/>
  <c r="C13" i="10" l="1"/>
  <c r="C14" i="10" l="1"/>
  <c r="C15" i="10" l="1"/>
  <c r="C16" i="10" l="1"/>
  <c r="C17" i="10" l="1"/>
  <c r="C18" i="10" l="1"/>
  <c r="C19" i="10" l="1"/>
  <c r="C20" i="10" l="1"/>
  <c r="C21" i="10" l="1"/>
  <c r="C22" i="10" l="1"/>
  <c r="C23" i="10" l="1"/>
  <c r="C24" i="10" l="1"/>
  <c r="C25" i="10" l="1"/>
  <c r="C26" i="10" l="1"/>
  <c r="C27" i="10" l="1"/>
  <c r="C28" i="10" l="1"/>
  <c r="C29" i="10" l="1"/>
  <c r="C30" i="10" l="1"/>
  <c r="C31" i="10"/>
</calcChain>
</file>

<file path=xl/sharedStrings.xml><?xml version="1.0" encoding="utf-8"?>
<sst xmlns="http://schemas.openxmlformats.org/spreadsheetml/2006/main" count="544" uniqueCount="36">
  <si>
    <t>Mercado 2</t>
  </si>
  <si>
    <t>Perdriel 1</t>
  </si>
  <si>
    <t>San José</t>
  </si>
  <si>
    <t>Lamadrid</t>
  </si>
  <si>
    <t>Puente Olive</t>
  </si>
  <si>
    <t>Perdriel 2</t>
  </si>
  <si>
    <t>Azcuenaga</t>
  </si>
  <si>
    <t>TOTAL</t>
  </si>
  <si>
    <t>Fecha</t>
  </si>
  <si>
    <t>Día</t>
  </si>
  <si>
    <t>Porcentaje</t>
  </si>
  <si>
    <t>Presupuesto</t>
  </si>
  <si>
    <t>Venta diaria</t>
  </si>
  <si>
    <t>Volumen</t>
  </si>
  <si>
    <t>Penetración</t>
  </si>
  <si>
    <t>Penetracion</t>
  </si>
  <si>
    <t>Incentivo GNC ($)</t>
  </si>
  <si>
    <t>Turno 1</t>
  </si>
  <si>
    <t>Turno 2</t>
  </si>
  <si>
    <t>Turno 3</t>
  </si>
  <si>
    <t>UEN</t>
  </si>
  <si>
    <t>URQUIZA</t>
  </si>
  <si>
    <t>ADOLFO CALLE</t>
  </si>
  <si>
    <t>VILLANUEVA</t>
  </si>
  <si>
    <t>LAS HERAS</t>
  </si>
  <si>
    <t>MITRE</t>
  </si>
  <si>
    <t>SARMIENTO</t>
  </si>
  <si>
    <t>MERCADO 2</t>
  </si>
  <si>
    <t>PERDRIEL</t>
  </si>
  <si>
    <t>PERDRIEL2</t>
  </si>
  <si>
    <t>SAN JOSE</t>
  </si>
  <si>
    <t>LAMADRID</t>
  </si>
  <si>
    <t>PUENTE OLIVE</t>
  </si>
  <si>
    <t>AZCUENAGA</t>
  </si>
  <si>
    <t>Presupuesto Mensual</t>
  </si>
  <si>
    <t>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</si>
</sst>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_);_(* \(#,##0\);_(* &quot;-&quot;??_);_(@_)"/>
    <numFmt numFmtId="165" formatCode="_-* #,##0.0000_-;\-* #,##0.0000_-;_-* &quot;-&quot;??_-;_-@_-"/>
    <numFmt numFmtId="166" formatCode="0.0%"/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/>
    <xf numFmtId="14" fontId="0" fillId="0" borderId="0" xfId="0" applyNumberFormat="1"/>
    <xf numFmtId="10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167" fontId="0" fillId="0" borderId="0" xfId="0" applyNumberFormat="1"/>
    <xf numFmtId="164" fontId="0" fillId="0" borderId="0" xfId="1" applyNumberFormat="1" applyFont="1" applyFill="1" applyBorder="1"/>
    <xf numFmtId="0" fontId="0" fillId="0" borderId="7" xfId="0" applyBorder="1" applyAlignment="1">
      <alignment horizontal="center"/>
    </xf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2" borderId="7" xfId="0" applyNumberFormat="1" applyFont="1" applyFill="1" applyBorder="1"/>
    <xf numFmtId="43" fontId="0" fillId="0" borderId="10" xfId="1" applyFont="1" applyBorder="1"/>
    <xf numFmtId="43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/>
    <xf numFmtId="0" fontId="0" fillId="0" borderId="7" xfId="0" applyBorder="1"/>
    <xf numFmtId="10" fontId="0" fillId="0" borderId="3" xfId="2" applyNumberFormat="1" applyFont="1" applyBorder="1"/>
    <xf numFmtId="10" fontId="0" fillId="0" borderId="5" xfId="2" applyNumberFormat="1" applyFont="1" applyBorder="1"/>
    <xf numFmtId="10" fontId="0" fillId="0" borderId="18" xfId="2" applyNumberFormat="1" applyFont="1" applyBorder="1"/>
    <xf numFmtId="43" fontId="0" fillId="0" borderId="19" xfId="0" applyNumberFormat="1" applyBorder="1"/>
    <xf numFmtId="43" fontId="0" fillId="0" borderId="20" xfId="0" applyNumberFormat="1" applyBorder="1"/>
    <xf numFmtId="17" fontId="2" fillId="0" borderId="0" xfId="0" applyNumberFormat="1" applyFont="1"/>
    <xf numFmtId="43" fontId="0" fillId="0" borderId="21" xfId="1" applyFont="1" applyBorder="1"/>
    <xf numFmtId="43" fontId="0" fillId="0" borderId="22" xfId="0" applyNumberFormat="1" applyBorder="1"/>
    <xf numFmtId="43" fontId="2" fillId="2" borderId="15" xfId="0" applyNumberFormat="1" applyFont="1" applyFill="1" applyBorder="1"/>
    <xf numFmtId="43" fontId="2" fillId="2" borderId="16" xfId="0" applyNumberFormat="1" applyFont="1" applyFill="1" applyBorder="1"/>
    <xf numFmtId="0" fontId="0" fillId="3" borderId="8" xfId="0" applyFill="1" applyBorder="1"/>
    <xf numFmtId="9" fontId="0" fillId="3" borderId="9" xfId="0" applyNumberFormat="1" applyFill="1" applyBorder="1"/>
    <xf numFmtId="0" fontId="0" fillId="3" borderId="10" xfId="0" applyFill="1" applyBorder="1"/>
    <xf numFmtId="9" fontId="0" fillId="3" borderId="11" xfId="0" applyNumberFormat="1" applyFill="1" applyBorder="1"/>
    <xf numFmtId="0" fontId="0" fillId="3" borderId="12" xfId="0" applyFill="1" applyBorder="1"/>
    <xf numFmtId="9" fontId="0" fillId="3" borderId="13" xfId="0" applyNumberFormat="1" applyFill="1" applyBorder="1"/>
    <xf numFmtId="9" fontId="0" fillId="0" borderId="0" xfId="0" applyNumberFormat="1"/>
    <xf numFmtId="43" fontId="0" fillId="0" borderId="23" xfId="0" applyNumberFormat="1" applyBorder="1"/>
    <xf numFmtId="43" fontId="0" fillId="0" borderId="24" xfId="0" applyNumberFormat="1" applyBorder="1"/>
    <xf numFmtId="43" fontId="0" fillId="0" borderId="25" xfId="0" applyNumberFormat="1" applyBorder="1"/>
    <xf numFmtId="43" fontId="2" fillId="2" borderId="26" xfId="0" applyNumberFormat="1" applyFont="1" applyFill="1" applyBorder="1"/>
    <xf numFmtId="0" fontId="0" fillId="0" borderId="27" xfId="0" applyFill="1" applyBorder="1"/>
    <xf numFmtId="43" fontId="0" fillId="0" borderId="7" xfId="1" applyFont="1" applyBorder="1"/>
    <xf numFmtId="0" fontId="0" fillId="0" borderId="2" xfId="0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A7" workbookViewId="0">
      <selection activeCell="B10" sqref="B10:B17"/>
    </sheetView>
  </sheetViews>
  <sheetFormatPr baseColWidth="10" defaultRowHeight="15" x14ac:dyDescent="0.25"/>
  <cols>
    <col min="2" max="2" width="13.28515625" customWidth="1"/>
    <col min="3" max="3" width="13.85546875" customWidth="1"/>
    <col min="4" max="4" width="13.140625" bestFit="1" customWidth="1"/>
    <col min="8" max="8" width="13.140625" bestFit="1" customWidth="1"/>
    <col min="10" max="10" width="13.140625" bestFit="1" customWidth="1"/>
  </cols>
  <sheetData>
    <row r="1" spans="1:17" ht="15.75" thickBot="1" x14ac:dyDescent="0.3">
      <c r="B1" s="31">
        <v>44866</v>
      </c>
      <c r="J1" s="42">
        <v>0.03</v>
      </c>
    </row>
    <row r="2" spans="1:17" ht="15.75" thickBot="1" x14ac:dyDescent="0.3">
      <c r="B2" s="53" t="s">
        <v>11</v>
      </c>
      <c r="C2" s="54"/>
      <c r="D2" s="53" t="s">
        <v>16</v>
      </c>
      <c r="E2" s="54"/>
      <c r="J2" s="42">
        <v>0.5</v>
      </c>
    </row>
    <row r="3" spans="1:17" ht="15.75" thickBot="1" x14ac:dyDescent="0.3">
      <c r="A3" s="1"/>
      <c r="B3" s="16" t="s">
        <v>13</v>
      </c>
      <c r="C3" s="25" t="s">
        <v>14</v>
      </c>
      <c r="D3" s="22" t="s">
        <v>13</v>
      </c>
      <c r="E3" s="23" t="s">
        <v>15</v>
      </c>
      <c r="F3" s="49" t="s">
        <v>7</v>
      </c>
      <c r="G3" s="47" t="s">
        <v>13</v>
      </c>
    </row>
    <row r="4" spans="1:17" x14ac:dyDescent="0.25">
      <c r="A4" s="2"/>
      <c r="B4" s="17"/>
      <c r="C4" s="26"/>
      <c r="D4" s="21"/>
      <c r="E4" s="29"/>
      <c r="F4" s="43"/>
      <c r="G4" s="50"/>
      <c r="H4" s="8"/>
      <c r="I4" s="11"/>
    </row>
    <row r="5" spans="1:17" x14ac:dyDescent="0.25">
      <c r="A5" s="3"/>
      <c r="B5" s="18"/>
      <c r="C5" s="27"/>
      <c r="D5" s="20"/>
      <c r="E5" s="30"/>
      <c r="F5" s="44"/>
      <c r="G5" s="50"/>
      <c r="H5" s="8"/>
      <c r="I5" s="11"/>
      <c r="O5" t="s">
        <v>20</v>
      </c>
      <c r="P5" t="s">
        <v>34</v>
      </c>
    </row>
    <row r="6" spans="1:17" x14ac:dyDescent="0.25">
      <c r="A6" s="3"/>
      <c r="B6" s="18"/>
      <c r="C6" s="27"/>
      <c r="D6" s="20"/>
      <c r="E6" s="30"/>
      <c r="F6" s="44"/>
      <c r="G6" s="50"/>
      <c r="H6" s="8"/>
      <c r="I6" s="11"/>
      <c r="O6" t="s">
        <v>35</v>
      </c>
      <c r="P6" s="52">
        <v>7956058</v>
      </c>
    </row>
    <row r="7" spans="1:17" x14ac:dyDescent="0.25">
      <c r="A7" s="3"/>
      <c r="B7" s="18"/>
      <c r="C7" s="27"/>
      <c r="D7" s="20"/>
      <c r="E7" s="30"/>
      <c r="F7" s="44"/>
      <c r="G7" s="50"/>
      <c r="H7" s="8"/>
      <c r="I7" s="11"/>
      <c r="O7" s="6"/>
      <c r="P7" s="52"/>
    </row>
    <row r="8" spans="1:17" x14ac:dyDescent="0.25">
      <c r="A8" s="3"/>
      <c r="B8" s="18"/>
      <c r="C8" s="27"/>
      <c r="D8" s="20"/>
      <c r="E8" s="30"/>
      <c r="F8" s="44"/>
      <c r="G8" s="50"/>
      <c r="H8" s="8"/>
      <c r="I8" s="11"/>
      <c r="O8" t="s">
        <v>28</v>
      </c>
      <c r="P8" s="52">
        <v>19380000</v>
      </c>
    </row>
    <row r="9" spans="1:17" x14ac:dyDescent="0.25">
      <c r="A9" s="3"/>
      <c r="B9" s="18"/>
      <c r="C9" s="27"/>
      <c r="D9" s="20"/>
      <c r="E9" s="30"/>
      <c r="F9" s="44"/>
      <c r="G9" s="50"/>
      <c r="H9" s="8"/>
      <c r="I9" s="11"/>
      <c r="O9" t="s">
        <v>30</v>
      </c>
      <c r="P9" s="52">
        <v>3810450</v>
      </c>
    </row>
    <row r="10" spans="1:17" x14ac:dyDescent="0.25">
      <c r="A10" t="s">
        <v>35</v>
      </c>
      <c r="B10" s="52">
        <v>3500</v>
      </c>
      <c r="C10" s="27">
        <v>0.65</v>
      </c>
      <c r="D10" s="20">
        <f t="shared" ref="D10:D17" si="0">+B10/$B$18*$B$20</f>
        <v>197183.09859154929</v>
      </c>
      <c r="E10" s="30">
        <f t="shared" ref="E10:E18" si="1">+D10</f>
        <v>197183.09859154929</v>
      </c>
      <c r="F10" s="44">
        <f t="shared" ref="F10:F17" si="2">+E10+D10</f>
        <v>394366.19718309859</v>
      </c>
      <c r="G10" s="50">
        <f t="shared" ref="G10:G17" si="3">+D10*(1+$J$2)</f>
        <v>295774.64788732392</v>
      </c>
      <c r="H10" s="8"/>
      <c r="I10" s="11"/>
      <c r="O10" t="s">
        <v>31</v>
      </c>
      <c r="P10" s="52">
        <v>1500000</v>
      </c>
    </row>
    <row r="11" spans="1:17" ht="15.75" thickBot="1" x14ac:dyDescent="0.3">
      <c r="A11" s="4" t="s">
        <v>0</v>
      </c>
      <c r="B11" s="52">
        <v>0</v>
      </c>
      <c r="C11" s="27">
        <v>0.65</v>
      </c>
      <c r="D11" s="20">
        <f t="shared" si="0"/>
        <v>0</v>
      </c>
      <c r="E11" s="30">
        <f t="shared" si="1"/>
        <v>0</v>
      </c>
      <c r="F11" s="44">
        <f t="shared" si="2"/>
        <v>0</v>
      </c>
      <c r="G11" s="50">
        <f t="shared" si="3"/>
        <v>0</v>
      </c>
      <c r="H11" s="8"/>
      <c r="I11" s="11"/>
      <c r="O11" t="s">
        <v>32</v>
      </c>
      <c r="P11" s="52">
        <v>4630500</v>
      </c>
    </row>
    <row r="12" spans="1:17" x14ac:dyDescent="0.25">
      <c r="A12" s="2" t="s">
        <v>1</v>
      </c>
      <c r="B12" s="52">
        <v>2700</v>
      </c>
      <c r="C12" s="27">
        <v>0.4</v>
      </c>
      <c r="D12" s="20">
        <f t="shared" si="0"/>
        <v>152112.67605633804</v>
      </c>
      <c r="E12" s="30">
        <f t="shared" si="1"/>
        <v>152112.67605633804</v>
      </c>
      <c r="F12" s="44">
        <f t="shared" si="2"/>
        <v>304225.35211267608</v>
      </c>
      <c r="G12" s="50">
        <f t="shared" si="3"/>
        <v>228169.01408450707</v>
      </c>
      <c r="H12" s="8"/>
      <c r="I12" s="11"/>
      <c r="K12" s="36" t="s">
        <v>17</v>
      </c>
      <c r="L12" s="37">
        <v>0.11</v>
      </c>
      <c r="O12" t="s">
        <v>29</v>
      </c>
      <c r="P12" s="52">
        <v>3580000</v>
      </c>
    </row>
    <row r="13" spans="1:17" x14ac:dyDescent="0.25">
      <c r="A13" s="3" t="s">
        <v>2</v>
      </c>
      <c r="B13" s="52">
        <v>160</v>
      </c>
      <c r="C13" s="27">
        <v>0.65</v>
      </c>
      <c r="D13" s="20">
        <f t="shared" si="0"/>
        <v>9014.0845070422547</v>
      </c>
      <c r="E13" s="30">
        <f t="shared" si="1"/>
        <v>9014.0845070422547</v>
      </c>
      <c r="F13" s="44">
        <f t="shared" si="2"/>
        <v>18028.169014084509</v>
      </c>
      <c r="G13" s="50">
        <f t="shared" si="3"/>
        <v>13521.126760563382</v>
      </c>
      <c r="H13" s="8"/>
      <c r="I13" s="11"/>
      <c r="K13" s="38" t="s">
        <v>18</v>
      </c>
      <c r="L13" s="39">
        <v>0.45</v>
      </c>
      <c r="O13" s="6" t="s">
        <v>33</v>
      </c>
      <c r="P13" s="52">
        <v>3048430</v>
      </c>
    </row>
    <row r="14" spans="1:17" ht="15.75" thickBot="1" x14ac:dyDescent="0.3">
      <c r="A14" s="3" t="s">
        <v>3</v>
      </c>
      <c r="B14" s="52">
        <v>150</v>
      </c>
      <c r="C14" s="27">
        <v>0.65</v>
      </c>
      <c r="D14" s="20">
        <f t="shared" si="0"/>
        <v>8450.7042253521122</v>
      </c>
      <c r="E14" s="30">
        <f t="shared" si="1"/>
        <v>8450.7042253521122</v>
      </c>
      <c r="F14" s="44">
        <f t="shared" si="2"/>
        <v>16901.408450704224</v>
      </c>
      <c r="G14" s="50">
        <f t="shared" si="3"/>
        <v>12676.056338028167</v>
      </c>
      <c r="H14" s="8"/>
      <c r="I14" s="11"/>
      <c r="K14" s="40" t="s">
        <v>19</v>
      </c>
      <c r="L14" s="41">
        <v>0.44</v>
      </c>
    </row>
    <row r="15" spans="1:17" x14ac:dyDescent="0.25">
      <c r="A15" s="3" t="s">
        <v>4</v>
      </c>
      <c r="B15" s="52">
        <v>160</v>
      </c>
      <c r="C15" s="27">
        <v>0.65</v>
      </c>
      <c r="D15" s="20">
        <f t="shared" si="0"/>
        <v>9014.0845070422547</v>
      </c>
      <c r="E15" s="30">
        <f t="shared" si="1"/>
        <v>9014.0845070422547</v>
      </c>
      <c r="F15" s="44">
        <f t="shared" si="2"/>
        <v>18028.169014084509</v>
      </c>
      <c r="G15" s="50">
        <f t="shared" si="3"/>
        <v>13521.126760563382</v>
      </c>
      <c r="H15" s="8"/>
      <c r="I15" s="11"/>
    </row>
    <row r="16" spans="1:17" x14ac:dyDescent="0.25">
      <c r="A16" s="3" t="s">
        <v>5</v>
      </c>
      <c r="B16" s="52">
        <v>350</v>
      </c>
      <c r="C16" s="27">
        <v>0.65</v>
      </c>
      <c r="D16" s="20">
        <f t="shared" si="0"/>
        <v>19718.309859154928</v>
      </c>
      <c r="E16" s="30">
        <f t="shared" si="1"/>
        <v>19718.309859154928</v>
      </c>
      <c r="F16" s="44">
        <f t="shared" si="2"/>
        <v>39436.619718309856</v>
      </c>
      <c r="G16" s="50">
        <f t="shared" si="3"/>
        <v>29577.464788732392</v>
      </c>
      <c r="H16" s="8"/>
      <c r="I16" s="11"/>
      <c r="J16" s="42">
        <v>0.03</v>
      </c>
      <c r="Q16">
        <f>9/39.5</f>
        <v>0.22784810126582278</v>
      </c>
    </row>
    <row r="17" spans="1:10" ht="15.75" thickBot="1" x14ac:dyDescent="0.3">
      <c r="A17" s="4" t="s">
        <v>6</v>
      </c>
      <c r="B17" s="52">
        <v>80</v>
      </c>
      <c r="C17" s="28">
        <v>0.65</v>
      </c>
      <c r="D17" s="32">
        <f t="shared" si="0"/>
        <v>4507.0422535211273</v>
      </c>
      <c r="E17" s="33">
        <f t="shared" si="1"/>
        <v>4507.0422535211273</v>
      </c>
      <c r="F17" s="45">
        <f t="shared" si="2"/>
        <v>9014.0845070422547</v>
      </c>
      <c r="G17" s="51">
        <f t="shared" si="3"/>
        <v>6760.563380281691</v>
      </c>
      <c r="H17" s="8"/>
      <c r="I17" s="11"/>
    </row>
    <row r="18" spans="1:10" ht="15.75" thickBot="1" x14ac:dyDescent="0.3">
      <c r="A18" s="5" t="s">
        <v>7</v>
      </c>
      <c r="B18" s="19">
        <f>SUM(B4:B17)</f>
        <v>7100</v>
      </c>
      <c r="C18" s="24"/>
      <c r="D18" s="34">
        <f>SUM(D4:D17)</f>
        <v>400000</v>
      </c>
      <c r="E18" s="35">
        <f t="shared" si="1"/>
        <v>400000</v>
      </c>
      <c r="F18" s="46">
        <f>SUM(F4:F17)</f>
        <v>800000</v>
      </c>
      <c r="G18" s="48">
        <f>SUM(G4:G17)</f>
        <v>599999.99999999988</v>
      </c>
      <c r="H18" s="8"/>
      <c r="I18" s="11"/>
      <c r="J18" s="8">
        <f>+I18*38</f>
        <v>0</v>
      </c>
    </row>
    <row r="20" spans="1:10" x14ac:dyDescent="0.25">
      <c r="A20" t="s">
        <v>11</v>
      </c>
      <c r="B20" s="15">
        <v>400000</v>
      </c>
      <c r="C20">
        <f>+B20/35</f>
        <v>11428.571428571429</v>
      </c>
    </row>
  </sheetData>
  <mergeCells count="2">
    <mergeCell ref="D2:E2"/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27</v>
      </c>
      <c r="C2" t="str">
        <f t="shared" ref="C2:C32" si="0">TEXT(A2,"dddd")</f>
        <v>jueves</v>
      </c>
      <c r="D2" s="7">
        <v>3.5349999999999999E-2</v>
      </c>
      <c r="E2" s="8">
        <f>+D2*Hoja2!$B$11</f>
        <v>0</v>
      </c>
    </row>
    <row r="3" spans="1:5" x14ac:dyDescent="0.25">
      <c r="A3" s="6">
        <v>44897</v>
      </c>
      <c r="B3" s="6" t="s">
        <v>27</v>
      </c>
      <c r="C3" t="str">
        <f t="shared" si="0"/>
        <v>viernes</v>
      </c>
      <c r="D3" s="7">
        <v>3.8266666666666671E-2</v>
      </c>
      <c r="E3" s="8">
        <f>+D3*Hoja2!$B$11</f>
        <v>0</v>
      </c>
    </row>
    <row r="4" spans="1:5" x14ac:dyDescent="0.25">
      <c r="A4" s="6">
        <v>44898</v>
      </c>
      <c r="B4" s="6" t="s">
        <v>27</v>
      </c>
      <c r="C4" t="str">
        <f t="shared" si="0"/>
        <v>sábado</v>
      </c>
      <c r="D4" s="7">
        <v>2.8000000000000001E-2</v>
      </c>
      <c r="E4" s="8">
        <f>+D4*Hoja2!$B$11</f>
        <v>0</v>
      </c>
    </row>
    <row r="5" spans="1:5" x14ac:dyDescent="0.25">
      <c r="A5" s="6">
        <v>44899</v>
      </c>
      <c r="B5" s="6" t="s">
        <v>27</v>
      </c>
      <c r="C5" t="str">
        <f t="shared" si="0"/>
        <v>domingo</v>
      </c>
      <c r="D5" s="7">
        <v>2.5666666666666667E-2</v>
      </c>
      <c r="E5" s="8">
        <f>+D5*Hoja2!$B$11</f>
        <v>0</v>
      </c>
    </row>
    <row r="6" spans="1:5" x14ac:dyDescent="0.25">
      <c r="A6" s="6">
        <v>44900</v>
      </c>
      <c r="B6" s="6" t="s">
        <v>27</v>
      </c>
      <c r="C6" t="str">
        <f t="shared" si="0"/>
        <v>lunes</v>
      </c>
      <c r="D6" s="7">
        <v>3.5349999999999999E-2</v>
      </c>
      <c r="E6" s="8">
        <f>+D6*Hoja2!$B$11</f>
        <v>0</v>
      </c>
    </row>
    <row r="7" spans="1:5" x14ac:dyDescent="0.25">
      <c r="A7" s="6">
        <v>44901</v>
      </c>
      <c r="B7" s="6" t="s">
        <v>27</v>
      </c>
      <c r="C7" t="str">
        <f t="shared" si="0"/>
        <v>martes</v>
      </c>
      <c r="D7" s="7">
        <v>3.5349999999999999E-2</v>
      </c>
      <c r="E7" s="8">
        <f>+D7*Hoja2!$B$11</f>
        <v>0</v>
      </c>
    </row>
    <row r="8" spans="1:5" x14ac:dyDescent="0.25">
      <c r="A8" s="6">
        <v>44902</v>
      </c>
      <c r="B8" s="6" t="s">
        <v>27</v>
      </c>
      <c r="C8" t="str">
        <f t="shared" si="0"/>
        <v>miércoles</v>
      </c>
      <c r="D8" s="7">
        <v>3.5349999999999999E-2</v>
      </c>
      <c r="E8" s="8">
        <f>+D8*Hoja2!$B$11</f>
        <v>0</v>
      </c>
    </row>
    <row r="9" spans="1:5" x14ac:dyDescent="0.25">
      <c r="A9" s="6">
        <v>44903</v>
      </c>
      <c r="B9" s="6" t="s">
        <v>27</v>
      </c>
      <c r="C9" t="str">
        <f t="shared" si="0"/>
        <v>jueves</v>
      </c>
      <c r="D9" s="7">
        <v>3.5349999999999999E-2</v>
      </c>
      <c r="E9" s="8">
        <f>+D9*Hoja2!$B$11</f>
        <v>0</v>
      </c>
    </row>
    <row r="10" spans="1:5" x14ac:dyDescent="0.25">
      <c r="A10" s="6">
        <v>44904</v>
      </c>
      <c r="B10" s="6" t="s">
        <v>27</v>
      </c>
      <c r="C10" t="str">
        <f t="shared" si="0"/>
        <v>viernes</v>
      </c>
      <c r="D10" s="7">
        <v>3.8266666666666671E-2</v>
      </c>
      <c r="E10" s="8">
        <f>+D10*Hoja2!$B$11</f>
        <v>0</v>
      </c>
    </row>
    <row r="11" spans="1:5" x14ac:dyDescent="0.25">
      <c r="A11" s="6">
        <v>44905</v>
      </c>
      <c r="B11" s="6" t="s">
        <v>27</v>
      </c>
      <c r="C11" t="str">
        <f t="shared" si="0"/>
        <v>sábado</v>
      </c>
      <c r="D11" s="7">
        <v>2.8000000000000001E-2</v>
      </c>
      <c r="E11" s="8">
        <f>+D11*Hoja2!$B$11</f>
        <v>0</v>
      </c>
    </row>
    <row r="12" spans="1:5" x14ac:dyDescent="0.25">
      <c r="A12" s="6">
        <v>44906</v>
      </c>
      <c r="B12" s="6" t="s">
        <v>27</v>
      </c>
      <c r="C12" t="str">
        <f t="shared" si="0"/>
        <v>domingo</v>
      </c>
      <c r="D12" s="7">
        <v>2.5666666666666667E-2</v>
      </c>
      <c r="E12" s="8">
        <f>+D12*Hoja2!$B$11</f>
        <v>0</v>
      </c>
    </row>
    <row r="13" spans="1:5" x14ac:dyDescent="0.25">
      <c r="A13" s="6">
        <v>44907</v>
      </c>
      <c r="B13" s="6" t="s">
        <v>27</v>
      </c>
      <c r="C13" t="str">
        <f t="shared" si="0"/>
        <v>lunes</v>
      </c>
      <c r="D13" s="7">
        <v>3.5349999999999999E-2</v>
      </c>
      <c r="E13" s="8">
        <f>+D13*Hoja2!$B$11</f>
        <v>0</v>
      </c>
    </row>
    <row r="14" spans="1:5" x14ac:dyDescent="0.25">
      <c r="A14" s="6">
        <v>44908</v>
      </c>
      <c r="B14" s="6" t="s">
        <v>27</v>
      </c>
      <c r="C14" t="str">
        <f t="shared" si="0"/>
        <v>martes</v>
      </c>
      <c r="D14" s="7">
        <v>3.5349999999999999E-2</v>
      </c>
      <c r="E14" s="8">
        <f>+D14*Hoja2!$B$11</f>
        <v>0</v>
      </c>
    </row>
    <row r="15" spans="1:5" x14ac:dyDescent="0.25">
      <c r="A15" s="6">
        <v>44909</v>
      </c>
      <c r="B15" s="6" t="s">
        <v>27</v>
      </c>
      <c r="C15" t="str">
        <f t="shared" si="0"/>
        <v>miércoles</v>
      </c>
      <c r="D15" s="7">
        <v>3.5349999999999999E-2</v>
      </c>
      <c r="E15" s="8">
        <f>+D15*Hoja2!$B$11</f>
        <v>0</v>
      </c>
    </row>
    <row r="16" spans="1:5" x14ac:dyDescent="0.25">
      <c r="A16" s="6">
        <v>44910</v>
      </c>
      <c r="B16" s="6" t="s">
        <v>27</v>
      </c>
      <c r="C16" t="str">
        <f t="shared" si="0"/>
        <v>jueves</v>
      </c>
      <c r="D16" s="7">
        <v>3.5349999999999999E-2</v>
      </c>
      <c r="E16" s="8">
        <f>+D16*Hoja2!$B$11</f>
        <v>0</v>
      </c>
    </row>
    <row r="17" spans="1:5" x14ac:dyDescent="0.25">
      <c r="A17" s="6">
        <v>44911</v>
      </c>
      <c r="B17" s="6" t="s">
        <v>27</v>
      </c>
      <c r="C17" t="str">
        <f t="shared" si="0"/>
        <v>viernes</v>
      </c>
      <c r="D17" s="7">
        <v>3.8266666666666671E-2</v>
      </c>
      <c r="E17" s="8">
        <f>+D17*Hoja2!$B$11</f>
        <v>0</v>
      </c>
    </row>
    <row r="18" spans="1:5" x14ac:dyDescent="0.25">
      <c r="A18" s="6">
        <v>44912</v>
      </c>
      <c r="B18" s="6" t="s">
        <v>27</v>
      </c>
      <c r="C18" t="str">
        <f t="shared" si="0"/>
        <v>sábado</v>
      </c>
      <c r="D18" s="7">
        <v>2.8000000000000001E-2</v>
      </c>
      <c r="E18" s="8">
        <f>+D18*Hoja2!$B$11</f>
        <v>0</v>
      </c>
    </row>
    <row r="19" spans="1:5" x14ac:dyDescent="0.25">
      <c r="A19" s="6">
        <v>44913</v>
      </c>
      <c r="B19" s="6" t="s">
        <v>27</v>
      </c>
      <c r="C19" t="str">
        <f t="shared" si="0"/>
        <v>domingo</v>
      </c>
      <c r="D19" s="7">
        <v>2.5666666666666667E-2</v>
      </c>
      <c r="E19" s="8">
        <f>+D19*Hoja2!$B$11</f>
        <v>0</v>
      </c>
    </row>
    <row r="20" spans="1:5" x14ac:dyDescent="0.25">
      <c r="A20" s="6">
        <v>44914</v>
      </c>
      <c r="B20" s="6" t="s">
        <v>27</v>
      </c>
      <c r="C20" t="str">
        <f t="shared" si="0"/>
        <v>lunes</v>
      </c>
      <c r="D20" s="7">
        <v>3.5349999999999999E-2</v>
      </c>
      <c r="E20" s="8">
        <f>+D20*Hoja2!$B$11</f>
        <v>0</v>
      </c>
    </row>
    <row r="21" spans="1:5" x14ac:dyDescent="0.25">
      <c r="A21" s="6">
        <v>44915</v>
      </c>
      <c r="B21" s="6" t="s">
        <v>27</v>
      </c>
      <c r="C21" t="str">
        <f t="shared" si="0"/>
        <v>martes</v>
      </c>
      <c r="D21" s="7">
        <v>3.5349999999999999E-2</v>
      </c>
      <c r="E21" s="8">
        <f>+D21*Hoja2!$B$11</f>
        <v>0</v>
      </c>
    </row>
    <row r="22" spans="1:5" x14ac:dyDescent="0.25">
      <c r="A22" s="6">
        <v>44916</v>
      </c>
      <c r="B22" s="6" t="s">
        <v>27</v>
      </c>
      <c r="C22" t="str">
        <f t="shared" si="0"/>
        <v>miércoles</v>
      </c>
      <c r="D22" s="7">
        <v>3.5349999999999999E-2</v>
      </c>
      <c r="E22" s="8">
        <f>+D22*Hoja2!$B$11</f>
        <v>0</v>
      </c>
    </row>
    <row r="23" spans="1:5" x14ac:dyDescent="0.25">
      <c r="A23" s="6">
        <v>44917</v>
      </c>
      <c r="B23" s="6" t="s">
        <v>27</v>
      </c>
      <c r="C23" t="str">
        <f t="shared" si="0"/>
        <v>jueves</v>
      </c>
      <c r="D23" s="7">
        <v>3.5349999999999999E-2</v>
      </c>
      <c r="E23" s="8">
        <f>+D23*Hoja2!$B$11</f>
        <v>0</v>
      </c>
    </row>
    <row r="24" spans="1:5" x14ac:dyDescent="0.25">
      <c r="A24" s="6">
        <v>44918</v>
      </c>
      <c r="B24" s="6" t="s">
        <v>27</v>
      </c>
      <c r="C24" t="str">
        <f t="shared" si="0"/>
        <v>viernes</v>
      </c>
      <c r="D24" s="7">
        <v>3.8266666666666671E-2</v>
      </c>
      <c r="E24" s="8">
        <f>+D24*Hoja2!$B$11</f>
        <v>0</v>
      </c>
    </row>
    <row r="25" spans="1:5" x14ac:dyDescent="0.25">
      <c r="A25" s="6">
        <v>44919</v>
      </c>
      <c r="B25" s="6" t="s">
        <v>27</v>
      </c>
      <c r="C25" t="str">
        <f t="shared" si="0"/>
        <v>sábado</v>
      </c>
      <c r="D25" s="7">
        <v>1.7999999999999999E-2</v>
      </c>
      <c r="E25" s="8">
        <f>+D25*Hoja2!$B$11</f>
        <v>0</v>
      </c>
    </row>
    <row r="26" spans="1:5" x14ac:dyDescent="0.25">
      <c r="A26" s="6">
        <v>44920</v>
      </c>
      <c r="B26" s="6" t="s">
        <v>27</v>
      </c>
      <c r="C26" t="str">
        <f t="shared" si="0"/>
        <v>domingo</v>
      </c>
      <c r="D26" s="7">
        <v>1.2E-2</v>
      </c>
      <c r="E26" s="8">
        <f>+D26*Hoja2!$B$11</f>
        <v>0</v>
      </c>
    </row>
    <row r="27" spans="1:5" x14ac:dyDescent="0.25">
      <c r="A27" s="6">
        <v>44921</v>
      </c>
      <c r="B27" s="6" t="s">
        <v>27</v>
      </c>
      <c r="C27" t="str">
        <f t="shared" si="0"/>
        <v>lunes</v>
      </c>
      <c r="D27" s="7">
        <v>3.5349999999999999E-2</v>
      </c>
      <c r="E27" s="8">
        <f>+D27*Hoja2!$B$11</f>
        <v>0</v>
      </c>
    </row>
    <row r="28" spans="1:5" x14ac:dyDescent="0.25">
      <c r="A28" s="6">
        <v>44922</v>
      </c>
      <c r="B28" s="6" t="s">
        <v>27</v>
      </c>
      <c r="C28" t="str">
        <f t="shared" si="0"/>
        <v>martes</v>
      </c>
      <c r="D28" s="7">
        <v>3.5349999999999999E-2</v>
      </c>
      <c r="E28" s="8">
        <f>+D28*Hoja2!$B$11</f>
        <v>0</v>
      </c>
    </row>
    <row r="29" spans="1:5" x14ac:dyDescent="0.25">
      <c r="A29" s="6">
        <v>44923</v>
      </c>
      <c r="B29" s="6" t="s">
        <v>27</v>
      </c>
      <c r="C29" t="str">
        <f t="shared" si="0"/>
        <v>miércoles</v>
      </c>
      <c r="D29" s="7">
        <v>3.5349999999999999E-2</v>
      </c>
      <c r="E29" s="8">
        <f>+D29*Hoja2!$B$11</f>
        <v>0</v>
      </c>
    </row>
    <row r="30" spans="1:5" x14ac:dyDescent="0.25">
      <c r="A30" s="6">
        <v>44924</v>
      </c>
      <c r="B30" s="6" t="s">
        <v>27</v>
      </c>
      <c r="C30" t="str">
        <f t="shared" si="0"/>
        <v>jueves</v>
      </c>
      <c r="D30" s="7">
        <v>3.5349999999999999E-2</v>
      </c>
      <c r="E30" s="8">
        <f>+D30*Hoja2!$B$11</f>
        <v>0</v>
      </c>
    </row>
    <row r="31" spans="1:5" x14ac:dyDescent="0.25">
      <c r="A31" s="6">
        <v>44925</v>
      </c>
      <c r="B31" s="6" t="s">
        <v>27</v>
      </c>
      <c r="C31" t="str">
        <f t="shared" si="0"/>
        <v>viernes</v>
      </c>
      <c r="D31" s="7">
        <v>3.5349999999999999E-2</v>
      </c>
      <c r="E31" s="8">
        <f>+D31*Hoja2!$B$11</f>
        <v>0</v>
      </c>
    </row>
    <row r="32" spans="1:5" x14ac:dyDescent="0.25">
      <c r="A32" s="6">
        <v>44926</v>
      </c>
      <c r="B32" s="6" t="s">
        <v>27</v>
      </c>
      <c r="C32" t="str">
        <f t="shared" si="0"/>
        <v>sábado</v>
      </c>
      <c r="D32" s="7">
        <v>1.9633333333333367E-2</v>
      </c>
      <c r="E32" s="8">
        <f>+D32*Hoja2!$B$11</f>
        <v>0</v>
      </c>
    </row>
    <row r="33" spans="5:5" x14ac:dyDescent="0.25">
      <c r="E3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3" workbookViewId="0">
      <selection activeCell="G8" sqref="G8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28</v>
      </c>
      <c r="C2" t="str">
        <f t="shared" ref="C2:C32" si="0">TEXT(A2,"dddd")</f>
        <v>jueves</v>
      </c>
      <c r="D2" s="7">
        <v>2.9750000000000002E-2</v>
      </c>
      <c r="E2" s="8">
        <f>+D2*Hoja2!$B$12</f>
        <v>80.325000000000003</v>
      </c>
    </row>
    <row r="3" spans="1:5" x14ac:dyDescent="0.25">
      <c r="A3" s="6">
        <v>44897</v>
      </c>
      <c r="B3" s="6" t="s">
        <v>28</v>
      </c>
      <c r="C3" t="str">
        <f t="shared" si="0"/>
        <v>viernes</v>
      </c>
      <c r="D3" s="7">
        <v>3.266666666666667E-2</v>
      </c>
      <c r="E3" s="8">
        <f>+D3*Hoja2!$B$12</f>
        <v>88.2</v>
      </c>
    </row>
    <row r="4" spans="1:5" x14ac:dyDescent="0.25">
      <c r="A4" s="6">
        <v>44898</v>
      </c>
      <c r="B4" s="6" t="s">
        <v>28</v>
      </c>
      <c r="C4" t="str">
        <f t="shared" si="0"/>
        <v>sábado</v>
      </c>
      <c r="D4" s="7">
        <v>3.966666666666667E-2</v>
      </c>
      <c r="E4" s="8">
        <f>+D4*Hoja2!$B$12</f>
        <v>107.10000000000001</v>
      </c>
    </row>
    <row r="5" spans="1:5" x14ac:dyDescent="0.25">
      <c r="A5" s="6">
        <v>44899</v>
      </c>
      <c r="B5" s="6" t="s">
        <v>28</v>
      </c>
      <c r="C5" t="str">
        <f t="shared" si="0"/>
        <v>domingo</v>
      </c>
      <c r="D5" s="7">
        <v>4.2000000000000003E-2</v>
      </c>
      <c r="E5" s="8">
        <f>+D5*Hoja2!$B$12</f>
        <v>113.4</v>
      </c>
    </row>
    <row r="6" spans="1:5" x14ac:dyDescent="0.25">
      <c r="A6" s="6">
        <v>44900</v>
      </c>
      <c r="B6" s="6" t="s">
        <v>28</v>
      </c>
      <c r="C6" t="str">
        <f t="shared" si="0"/>
        <v>lunes</v>
      </c>
      <c r="D6" s="7">
        <v>2.9750000000000002E-2</v>
      </c>
      <c r="E6" s="8">
        <f>+D6*Hoja2!$B$12</f>
        <v>80.325000000000003</v>
      </c>
    </row>
    <row r="7" spans="1:5" x14ac:dyDescent="0.25">
      <c r="A7" s="6">
        <v>44901</v>
      </c>
      <c r="B7" s="6" t="s">
        <v>28</v>
      </c>
      <c r="C7" t="str">
        <f t="shared" si="0"/>
        <v>martes</v>
      </c>
      <c r="D7" s="7">
        <v>2.9750000000000002E-2</v>
      </c>
      <c r="E7" s="8">
        <f>+D7*Hoja2!$B$12</f>
        <v>80.325000000000003</v>
      </c>
    </row>
    <row r="8" spans="1:5" x14ac:dyDescent="0.25">
      <c r="A8" s="6">
        <v>44902</v>
      </c>
      <c r="B8" s="6" t="s">
        <v>28</v>
      </c>
      <c r="C8" t="str">
        <f t="shared" si="0"/>
        <v>miércoles</v>
      </c>
      <c r="D8" s="7">
        <v>2.9750000000000002E-2</v>
      </c>
      <c r="E8" s="8">
        <f>+D8*Hoja2!$B$12</f>
        <v>80.325000000000003</v>
      </c>
    </row>
    <row r="9" spans="1:5" x14ac:dyDescent="0.25">
      <c r="A9" s="6">
        <v>44903</v>
      </c>
      <c r="B9" s="6" t="s">
        <v>28</v>
      </c>
      <c r="C9" t="str">
        <f t="shared" si="0"/>
        <v>jueves</v>
      </c>
      <c r="D9" s="7">
        <v>2.9750000000000002E-2</v>
      </c>
      <c r="E9" s="8">
        <f>+D9*Hoja2!$B$12</f>
        <v>80.325000000000003</v>
      </c>
    </row>
    <row r="10" spans="1:5" x14ac:dyDescent="0.25">
      <c r="A10" s="6">
        <v>44904</v>
      </c>
      <c r="B10" s="6" t="s">
        <v>28</v>
      </c>
      <c r="C10" t="str">
        <f t="shared" si="0"/>
        <v>viernes</v>
      </c>
      <c r="D10" s="7">
        <v>3.266666666666667E-2</v>
      </c>
      <c r="E10" s="8">
        <f>+D10*Hoja2!$B$12</f>
        <v>88.2</v>
      </c>
    </row>
    <row r="11" spans="1:5" x14ac:dyDescent="0.25">
      <c r="A11" s="6">
        <v>44905</v>
      </c>
      <c r="B11" s="6" t="s">
        <v>28</v>
      </c>
      <c r="C11" t="str">
        <f t="shared" si="0"/>
        <v>sábado</v>
      </c>
      <c r="D11" s="7">
        <v>3.966666666666667E-2</v>
      </c>
      <c r="E11" s="8">
        <f>+D11*Hoja2!$B$12</f>
        <v>107.10000000000001</v>
      </c>
    </row>
    <row r="12" spans="1:5" x14ac:dyDescent="0.25">
      <c r="A12" s="6">
        <v>44906</v>
      </c>
      <c r="B12" s="6" t="s">
        <v>28</v>
      </c>
      <c r="C12" t="str">
        <f t="shared" si="0"/>
        <v>domingo</v>
      </c>
      <c r="D12" s="7">
        <v>4.2000000000000003E-2</v>
      </c>
      <c r="E12" s="8">
        <f>+D12*Hoja2!$B$12</f>
        <v>113.4</v>
      </c>
    </row>
    <row r="13" spans="1:5" x14ac:dyDescent="0.25">
      <c r="A13" s="6">
        <v>44907</v>
      </c>
      <c r="B13" s="6" t="s">
        <v>28</v>
      </c>
      <c r="C13" t="str">
        <f t="shared" si="0"/>
        <v>lunes</v>
      </c>
      <c r="D13" s="7">
        <v>2.9750000000000002E-2</v>
      </c>
      <c r="E13" s="8">
        <f>+D13*Hoja2!$B$12</f>
        <v>80.325000000000003</v>
      </c>
    </row>
    <row r="14" spans="1:5" x14ac:dyDescent="0.25">
      <c r="A14" s="6">
        <v>44908</v>
      </c>
      <c r="B14" s="6" t="s">
        <v>28</v>
      </c>
      <c r="C14" t="str">
        <f t="shared" si="0"/>
        <v>martes</v>
      </c>
      <c r="D14" s="7">
        <v>2.9750000000000002E-2</v>
      </c>
      <c r="E14" s="8">
        <f>+D14*Hoja2!$B$12</f>
        <v>80.325000000000003</v>
      </c>
    </row>
    <row r="15" spans="1:5" x14ac:dyDescent="0.25">
      <c r="A15" s="6">
        <v>44909</v>
      </c>
      <c r="B15" s="6" t="s">
        <v>28</v>
      </c>
      <c r="C15" t="str">
        <f t="shared" si="0"/>
        <v>miércoles</v>
      </c>
      <c r="D15" s="7">
        <v>2.9750000000000002E-2</v>
      </c>
      <c r="E15" s="8">
        <f>+D15*Hoja2!$B$12</f>
        <v>80.325000000000003</v>
      </c>
    </row>
    <row r="16" spans="1:5" x14ac:dyDescent="0.25">
      <c r="A16" s="6">
        <v>44910</v>
      </c>
      <c r="B16" s="6" t="s">
        <v>28</v>
      </c>
      <c r="C16" t="str">
        <f t="shared" si="0"/>
        <v>jueves</v>
      </c>
      <c r="D16" s="7">
        <v>2.9750000000000002E-2</v>
      </c>
      <c r="E16" s="8">
        <f>+D16*Hoja2!$B$12</f>
        <v>80.325000000000003</v>
      </c>
    </row>
    <row r="17" spans="1:15" x14ac:dyDescent="0.25">
      <c r="A17" s="6">
        <v>44911</v>
      </c>
      <c r="B17" s="6" t="s">
        <v>28</v>
      </c>
      <c r="C17" t="str">
        <f t="shared" si="0"/>
        <v>viernes</v>
      </c>
      <c r="D17" s="7">
        <v>3.266666666666667E-2</v>
      </c>
      <c r="E17" s="8">
        <f>+D17*Hoja2!$B$12</f>
        <v>88.2</v>
      </c>
    </row>
    <row r="18" spans="1:15" x14ac:dyDescent="0.25">
      <c r="A18" s="6">
        <v>44912</v>
      </c>
      <c r="B18" s="6" t="s">
        <v>28</v>
      </c>
      <c r="C18" t="str">
        <f t="shared" si="0"/>
        <v>sábado</v>
      </c>
      <c r="D18" s="7">
        <v>3.966666666666667E-2</v>
      </c>
      <c r="E18" s="8">
        <f>+D18*Hoja2!$B$12</f>
        <v>107.10000000000001</v>
      </c>
    </row>
    <row r="19" spans="1:15" x14ac:dyDescent="0.25">
      <c r="A19" s="6">
        <v>44913</v>
      </c>
      <c r="B19" s="6" t="s">
        <v>28</v>
      </c>
      <c r="C19" t="str">
        <f t="shared" si="0"/>
        <v>domingo</v>
      </c>
      <c r="D19" s="7">
        <v>4.2000000000000003E-2</v>
      </c>
      <c r="E19" s="8">
        <f>+D19*Hoja2!$B$12</f>
        <v>113.4</v>
      </c>
    </row>
    <row r="20" spans="1:15" x14ac:dyDescent="0.25">
      <c r="A20" s="6">
        <v>44914</v>
      </c>
      <c r="B20" s="6" t="s">
        <v>28</v>
      </c>
      <c r="C20" t="str">
        <f t="shared" si="0"/>
        <v>lunes</v>
      </c>
      <c r="D20" s="7">
        <v>2.9750000000000002E-2</v>
      </c>
      <c r="E20" s="8">
        <f>+D20*Hoja2!$B$12</f>
        <v>80.325000000000003</v>
      </c>
    </row>
    <row r="21" spans="1:15" x14ac:dyDescent="0.25">
      <c r="A21" s="6">
        <v>44915</v>
      </c>
      <c r="B21" s="6" t="s">
        <v>28</v>
      </c>
      <c r="C21" t="str">
        <f t="shared" si="0"/>
        <v>martes</v>
      </c>
      <c r="D21" s="7">
        <v>2.9750000000000002E-2</v>
      </c>
      <c r="E21" s="8">
        <f>+D21*Hoja2!$B$12</f>
        <v>80.325000000000003</v>
      </c>
    </row>
    <row r="22" spans="1:15" x14ac:dyDescent="0.25">
      <c r="A22" s="6">
        <v>44916</v>
      </c>
      <c r="B22" s="6" t="s">
        <v>28</v>
      </c>
      <c r="C22" t="str">
        <f t="shared" si="0"/>
        <v>miércoles</v>
      </c>
      <c r="D22" s="7">
        <v>2.9750000000000002E-2</v>
      </c>
      <c r="E22" s="8">
        <f>+D22*Hoja2!$B$12</f>
        <v>80.325000000000003</v>
      </c>
    </row>
    <row r="23" spans="1:15" x14ac:dyDescent="0.25">
      <c r="A23" s="6">
        <v>44917</v>
      </c>
      <c r="B23" s="6" t="s">
        <v>28</v>
      </c>
      <c r="C23" t="str">
        <f t="shared" si="0"/>
        <v>jueves</v>
      </c>
      <c r="D23" s="7">
        <v>2.9750000000000002E-2</v>
      </c>
      <c r="E23" s="8">
        <f>+D23*Hoja2!$B$12</f>
        <v>80.325000000000003</v>
      </c>
    </row>
    <row r="24" spans="1:15" x14ac:dyDescent="0.25">
      <c r="A24" s="6">
        <v>44918</v>
      </c>
      <c r="B24" s="6" t="s">
        <v>28</v>
      </c>
      <c r="C24" t="str">
        <f t="shared" si="0"/>
        <v>viernes</v>
      </c>
      <c r="D24" s="7">
        <v>3.266666666666667E-2</v>
      </c>
      <c r="E24" s="8">
        <f>+D24*Hoja2!$B$12</f>
        <v>88.2</v>
      </c>
    </row>
    <row r="25" spans="1:15" x14ac:dyDescent="0.25">
      <c r="A25" s="6">
        <v>44919</v>
      </c>
      <c r="B25" s="6" t="s">
        <v>28</v>
      </c>
      <c r="C25" t="str">
        <f t="shared" si="0"/>
        <v>sábado</v>
      </c>
      <c r="D25" s="7">
        <v>0.02</v>
      </c>
      <c r="E25" s="8">
        <f>+D25*Hoja2!$B$12</f>
        <v>54</v>
      </c>
    </row>
    <row r="26" spans="1:15" x14ac:dyDescent="0.25">
      <c r="A26" s="6">
        <v>44920</v>
      </c>
      <c r="B26" s="6" t="s">
        <v>28</v>
      </c>
      <c r="C26" t="str">
        <f t="shared" si="0"/>
        <v>domingo</v>
      </c>
      <c r="D26" s="7">
        <v>4.8833333333332805E-2</v>
      </c>
      <c r="E26" s="8">
        <f>+D26*Hoja2!$B$12</f>
        <v>131.84999999999857</v>
      </c>
    </row>
    <row r="27" spans="1:15" x14ac:dyDescent="0.25">
      <c r="A27" s="6">
        <v>44921</v>
      </c>
      <c r="B27" s="6" t="s">
        <v>28</v>
      </c>
      <c r="C27" t="str">
        <f t="shared" si="0"/>
        <v>lunes</v>
      </c>
      <c r="D27" s="7">
        <v>2.9750000000000002E-2</v>
      </c>
      <c r="E27" s="8">
        <f>+D27*Hoja2!$B$12</f>
        <v>80.325000000000003</v>
      </c>
      <c r="N27" s="13"/>
      <c r="O27" s="13"/>
    </row>
    <row r="28" spans="1:15" x14ac:dyDescent="0.25">
      <c r="A28" s="6">
        <v>44922</v>
      </c>
      <c r="B28" s="6" t="s">
        <v>28</v>
      </c>
      <c r="C28" t="str">
        <f t="shared" si="0"/>
        <v>martes</v>
      </c>
      <c r="D28" s="7">
        <v>2.9750000000000002E-2</v>
      </c>
      <c r="E28" s="8">
        <f>+D28*Hoja2!$B$12</f>
        <v>80.325000000000003</v>
      </c>
    </row>
    <row r="29" spans="1:15" x14ac:dyDescent="0.25">
      <c r="A29" s="6">
        <v>44923</v>
      </c>
      <c r="B29" s="6" t="s">
        <v>28</v>
      </c>
      <c r="C29" t="str">
        <f t="shared" si="0"/>
        <v>miércoles</v>
      </c>
      <c r="D29" s="7">
        <v>2.9750000000000002E-2</v>
      </c>
      <c r="E29" s="8">
        <f>+D29*Hoja2!$B$12</f>
        <v>80.325000000000003</v>
      </c>
    </row>
    <row r="30" spans="1:15" x14ac:dyDescent="0.25">
      <c r="A30" s="6">
        <v>44924</v>
      </c>
      <c r="B30" s="6" t="s">
        <v>28</v>
      </c>
      <c r="C30" t="str">
        <f t="shared" si="0"/>
        <v>jueves</v>
      </c>
      <c r="D30" s="7">
        <v>2.9750000000000002E-2</v>
      </c>
      <c r="E30" s="8">
        <f>+D30*Hoja2!$B$12</f>
        <v>80.325000000000003</v>
      </c>
      <c r="J30" s="7"/>
      <c r="K30" s="9"/>
    </row>
    <row r="31" spans="1:15" x14ac:dyDescent="0.25">
      <c r="A31" s="6">
        <v>44925</v>
      </c>
      <c r="B31" s="6" t="s">
        <v>28</v>
      </c>
      <c r="C31" t="str">
        <f t="shared" si="0"/>
        <v>viernes</v>
      </c>
      <c r="D31" s="7">
        <v>2.9750000000000002E-2</v>
      </c>
      <c r="E31" s="8">
        <f>+D31*Hoja2!$B$12</f>
        <v>80.325000000000003</v>
      </c>
      <c r="J31" s="7"/>
      <c r="K31" s="9"/>
    </row>
    <row r="32" spans="1:15" x14ac:dyDescent="0.25">
      <c r="A32" s="6">
        <v>44926</v>
      </c>
      <c r="B32" s="6" t="s">
        <v>28</v>
      </c>
      <c r="C32" t="str">
        <f t="shared" si="0"/>
        <v>sábado</v>
      </c>
      <c r="D32" s="7">
        <v>0.02</v>
      </c>
      <c r="E32" s="8">
        <f>+D32*Hoja2!$B$12</f>
        <v>54</v>
      </c>
      <c r="G32" s="10"/>
      <c r="J32" s="7"/>
      <c r="K32" s="9"/>
    </row>
    <row r="33" spans="4:11" x14ac:dyDescent="0.25">
      <c r="D33" s="13"/>
      <c r="E33" s="12"/>
      <c r="J33" s="7"/>
      <c r="K33" s="9"/>
    </row>
    <row r="34" spans="4:11" x14ac:dyDescent="0.25">
      <c r="D34" s="13"/>
      <c r="G34" s="14"/>
      <c r="J34" s="7"/>
      <c r="K34" s="9"/>
    </row>
    <row r="35" spans="4:11" x14ac:dyDescent="0.25">
      <c r="D35" s="13"/>
      <c r="J35" s="7"/>
      <c r="K35" s="9"/>
    </row>
    <row r="36" spans="4:11" x14ac:dyDescent="0.25">
      <c r="J36" s="7"/>
      <c r="K36" s="9"/>
    </row>
    <row r="37" spans="4:11" x14ac:dyDescent="0.25">
      <c r="J37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6" workbookViewId="0">
      <selection activeCell="F34" sqref="F34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f>+'Perdriel 1'!A2</f>
        <v>44896</v>
      </c>
      <c r="B2" s="6" t="s">
        <v>29</v>
      </c>
      <c r="C2" t="str">
        <f t="shared" ref="C2:C31" si="0">TEXT(A2,"dddd")</f>
        <v>jueves</v>
      </c>
      <c r="D2" s="7">
        <f>+'Perdriel 1'!D2</f>
        <v>2.9750000000000002E-2</v>
      </c>
      <c r="E2" s="8">
        <f>+D2*Hoja2!$B$16</f>
        <v>10.412500000000001</v>
      </c>
    </row>
    <row r="3" spans="1:5" x14ac:dyDescent="0.25">
      <c r="A3" s="6">
        <f>+'Perdriel 1'!A3</f>
        <v>44897</v>
      </c>
      <c r="B3" s="6" t="s">
        <v>29</v>
      </c>
      <c r="C3" t="str">
        <f t="shared" si="0"/>
        <v>viernes</v>
      </c>
      <c r="D3" s="7">
        <f>+'Perdriel 1'!D3</f>
        <v>3.266666666666667E-2</v>
      </c>
      <c r="E3" s="8">
        <f>+D3*Hoja2!$B$16</f>
        <v>11.433333333333335</v>
      </c>
    </row>
    <row r="4" spans="1:5" x14ac:dyDescent="0.25">
      <c r="A4" s="6">
        <f>+'Perdriel 1'!A4</f>
        <v>44898</v>
      </c>
      <c r="B4" s="6" t="s">
        <v>29</v>
      </c>
      <c r="C4" t="str">
        <f t="shared" si="0"/>
        <v>sábado</v>
      </c>
      <c r="D4" s="7">
        <f>+'Perdriel 1'!D4</f>
        <v>3.966666666666667E-2</v>
      </c>
      <c r="E4" s="8">
        <f>+D4*Hoja2!$B$16</f>
        <v>13.883333333333335</v>
      </c>
    </row>
    <row r="5" spans="1:5" x14ac:dyDescent="0.25">
      <c r="A5" s="6">
        <f>+'Perdriel 1'!A5</f>
        <v>44899</v>
      </c>
      <c r="B5" s="6" t="s">
        <v>29</v>
      </c>
      <c r="C5" t="str">
        <f t="shared" si="0"/>
        <v>domingo</v>
      </c>
      <c r="D5" s="7">
        <f>+'Perdriel 1'!D5</f>
        <v>4.2000000000000003E-2</v>
      </c>
      <c r="E5" s="8">
        <f>+D5*Hoja2!$B$16</f>
        <v>14.700000000000001</v>
      </c>
    </row>
    <row r="6" spans="1:5" x14ac:dyDescent="0.25">
      <c r="A6" s="6">
        <f>+'Perdriel 1'!A6</f>
        <v>44900</v>
      </c>
      <c r="B6" s="6" t="s">
        <v>29</v>
      </c>
      <c r="C6" t="str">
        <f t="shared" si="0"/>
        <v>lunes</v>
      </c>
      <c r="D6" s="7">
        <f>+'Perdriel 1'!D6</f>
        <v>2.9750000000000002E-2</v>
      </c>
      <c r="E6" s="8">
        <f>+D6*Hoja2!$B$16</f>
        <v>10.412500000000001</v>
      </c>
    </row>
    <row r="7" spans="1:5" x14ac:dyDescent="0.25">
      <c r="A7" s="6">
        <f>+'Perdriel 1'!A7</f>
        <v>44901</v>
      </c>
      <c r="B7" s="6" t="s">
        <v>29</v>
      </c>
      <c r="C7" t="str">
        <f t="shared" si="0"/>
        <v>martes</v>
      </c>
      <c r="D7" s="7">
        <f>+'Perdriel 1'!D7</f>
        <v>2.9750000000000002E-2</v>
      </c>
      <c r="E7" s="8">
        <f>+D7*Hoja2!$B$16</f>
        <v>10.412500000000001</v>
      </c>
    </row>
    <row r="8" spans="1:5" x14ac:dyDescent="0.25">
      <c r="A8" s="6">
        <f>+'Perdriel 1'!A8</f>
        <v>44902</v>
      </c>
      <c r="B8" s="6" t="s">
        <v>29</v>
      </c>
      <c r="C8" t="str">
        <f t="shared" si="0"/>
        <v>miércoles</v>
      </c>
      <c r="D8" s="7">
        <f>+'Perdriel 1'!D8</f>
        <v>2.9750000000000002E-2</v>
      </c>
      <c r="E8" s="8">
        <f>+D8*Hoja2!$B$16</f>
        <v>10.412500000000001</v>
      </c>
    </row>
    <row r="9" spans="1:5" x14ac:dyDescent="0.25">
      <c r="A9" s="6">
        <f>+'Perdriel 1'!A9</f>
        <v>44903</v>
      </c>
      <c r="B9" s="6" t="s">
        <v>29</v>
      </c>
      <c r="C9" t="str">
        <f t="shared" si="0"/>
        <v>jueves</v>
      </c>
      <c r="D9" s="7">
        <f>+'Perdriel 1'!D9</f>
        <v>2.9750000000000002E-2</v>
      </c>
      <c r="E9" s="8">
        <f>+D9*Hoja2!$B$16</f>
        <v>10.412500000000001</v>
      </c>
    </row>
    <row r="10" spans="1:5" x14ac:dyDescent="0.25">
      <c r="A10" s="6">
        <f>+'Perdriel 1'!A10</f>
        <v>44904</v>
      </c>
      <c r="B10" s="6" t="s">
        <v>29</v>
      </c>
      <c r="C10" t="str">
        <f t="shared" si="0"/>
        <v>viernes</v>
      </c>
      <c r="D10" s="7">
        <f>+'Perdriel 1'!D10</f>
        <v>3.266666666666667E-2</v>
      </c>
      <c r="E10" s="8">
        <f>+D10*Hoja2!$B$16</f>
        <v>11.433333333333335</v>
      </c>
    </row>
    <row r="11" spans="1:5" x14ac:dyDescent="0.25">
      <c r="A11" s="6">
        <f>+'Perdriel 1'!A11</f>
        <v>44905</v>
      </c>
      <c r="B11" s="6" t="s">
        <v>29</v>
      </c>
      <c r="C11" t="str">
        <f t="shared" si="0"/>
        <v>sábado</v>
      </c>
      <c r="D11" s="7">
        <f>+'Perdriel 1'!D11</f>
        <v>3.966666666666667E-2</v>
      </c>
      <c r="E11" s="8">
        <f>+D11*Hoja2!$B$16</f>
        <v>13.883333333333335</v>
      </c>
    </row>
    <row r="12" spans="1:5" x14ac:dyDescent="0.25">
      <c r="A12" s="6">
        <f>+'Perdriel 1'!A12</f>
        <v>44906</v>
      </c>
      <c r="B12" s="6" t="s">
        <v>29</v>
      </c>
      <c r="C12" t="str">
        <f t="shared" si="0"/>
        <v>domingo</v>
      </c>
      <c r="D12" s="7">
        <f>+'Perdriel 1'!D12</f>
        <v>4.2000000000000003E-2</v>
      </c>
      <c r="E12" s="8">
        <f>+D12*Hoja2!$B$16</f>
        <v>14.700000000000001</v>
      </c>
    </row>
    <row r="13" spans="1:5" x14ac:dyDescent="0.25">
      <c r="A13" s="6">
        <f>+'Perdriel 1'!A13</f>
        <v>44907</v>
      </c>
      <c r="B13" s="6" t="s">
        <v>29</v>
      </c>
      <c r="C13" t="str">
        <f t="shared" si="0"/>
        <v>lunes</v>
      </c>
      <c r="D13" s="7">
        <f>+'Perdriel 1'!D13</f>
        <v>2.9750000000000002E-2</v>
      </c>
      <c r="E13" s="8">
        <f>+D13*Hoja2!$B$16</f>
        <v>10.412500000000001</v>
      </c>
    </row>
    <row r="14" spans="1:5" x14ac:dyDescent="0.25">
      <c r="A14" s="6">
        <f>+'Perdriel 1'!A14</f>
        <v>44908</v>
      </c>
      <c r="B14" s="6" t="s">
        <v>29</v>
      </c>
      <c r="C14" t="str">
        <f t="shared" si="0"/>
        <v>martes</v>
      </c>
      <c r="D14" s="7">
        <f>+'Perdriel 1'!D14</f>
        <v>2.9750000000000002E-2</v>
      </c>
      <c r="E14" s="8">
        <f>+D14*Hoja2!$B$16</f>
        <v>10.412500000000001</v>
      </c>
    </row>
    <row r="15" spans="1:5" x14ac:dyDescent="0.25">
      <c r="A15" s="6">
        <f>+'Perdriel 1'!A15</f>
        <v>44909</v>
      </c>
      <c r="B15" s="6" t="s">
        <v>29</v>
      </c>
      <c r="C15" t="str">
        <f t="shared" si="0"/>
        <v>miércoles</v>
      </c>
      <c r="D15" s="7">
        <f>+'Perdriel 1'!D15</f>
        <v>2.9750000000000002E-2</v>
      </c>
      <c r="E15" s="8">
        <f>+D15*Hoja2!$B$16</f>
        <v>10.412500000000001</v>
      </c>
    </row>
    <row r="16" spans="1:5" x14ac:dyDescent="0.25">
      <c r="A16" s="6">
        <f>+'Perdriel 1'!A16</f>
        <v>44910</v>
      </c>
      <c r="B16" s="6" t="s">
        <v>29</v>
      </c>
      <c r="C16" t="str">
        <f t="shared" si="0"/>
        <v>jueves</v>
      </c>
      <c r="D16" s="7">
        <f>+'Perdriel 1'!D16</f>
        <v>2.9750000000000002E-2</v>
      </c>
      <c r="E16" s="8">
        <f>+D16*Hoja2!$B$16</f>
        <v>10.412500000000001</v>
      </c>
    </row>
    <row r="17" spans="1:15" x14ac:dyDescent="0.25">
      <c r="A17" s="6">
        <f>+'Perdriel 1'!A17</f>
        <v>44911</v>
      </c>
      <c r="B17" s="6" t="s">
        <v>29</v>
      </c>
      <c r="C17" t="str">
        <f t="shared" si="0"/>
        <v>viernes</v>
      </c>
      <c r="D17" s="7">
        <f>+'Perdriel 1'!D17</f>
        <v>3.266666666666667E-2</v>
      </c>
      <c r="E17" s="8">
        <f>+D17*Hoja2!$B$16</f>
        <v>11.433333333333335</v>
      </c>
    </row>
    <row r="18" spans="1:15" x14ac:dyDescent="0.25">
      <c r="A18" s="6">
        <f>+'Perdriel 1'!A18</f>
        <v>44912</v>
      </c>
      <c r="B18" s="6" t="s">
        <v>29</v>
      </c>
      <c r="C18" t="str">
        <f t="shared" si="0"/>
        <v>sábado</v>
      </c>
      <c r="D18" s="7">
        <f>+'Perdriel 1'!D18</f>
        <v>3.966666666666667E-2</v>
      </c>
      <c r="E18" s="8">
        <f>+D18*Hoja2!$B$16</f>
        <v>13.883333333333335</v>
      </c>
    </row>
    <row r="19" spans="1:15" x14ac:dyDescent="0.25">
      <c r="A19" s="6">
        <f>+'Perdriel 1'!A19</f>
        <v>44913</v>
      </c>
      <c r="B19" s="6" t="s">
        <v>29</v>
      </c>
      <c r="C19" t="str">
        <f t="shared" si="0"/>
        <v>domingo</v>
      </c>
      <c r="D19" s="7">
        <f>+'Perdriel 1'!D19</f>
        <v>4.2000000000000003E-2</v>
      </c>
      <c r="E19" s="8">
        <f>+D19*Hoja2!$B$16</f>
        <v>14.700000000000001</v>
      </c>
    </row>
    <row r="20" spans="1:15" x14ac:dyDescent="0.25">
      <c r="A20" s="6">
        <f>+'Perdriel 1'!A20</f>
        <v>44914</v>
      </c>
      <c r="B20" s="6" t="s">
        <v>29</v>
      </c>
      <c r="C20" t="str">
        <f t="shared" si="0"/>
        <v>lunes</v>
      </c>
      <c r="D20" s="7">
        <f>+'Perdriel 1'!D20</f>
        <v>2.9750000000000002E-2</v>
      </c>
      <c r="E20" s="8">
        <f>+D20*Hoja2!$B$16</f>
        <v>10.412500000000001</v>
      </c>
    </row>
    <row r="21" spans="1:15" x14ac:dyDescent="0.25">
      <c r="A21" s="6">
        <f>+'Perdriel 1'!A21</f>
        <v>44915</v>
      </c>
      <c r="B21" s="6" t="s">
        <v>29</v>
      </c>
      <c r="C21" t="str">
        <f t="shared" si="0"/>
        <v>martes</v>
      </c>
      <c r="D21" s="7">
        <f>+'Perdriel 1'!D21</f>
        <v>2.9750000000000002E-2</v>
      </c>
      <c r="E21" s="8">
        <f>+D21*Hoja2!$B$16</f>
        <v>10.412500000000001</v>
      </c>
    </row>
    <row r="22" spans="1:15" x14ac:dyDescent="0.25">
      <c r="A22" s="6">
        <f>+'Perdriel 1'!A22</f>
        <v>44916</v>
      </c>
      <c r="B22" s="6" t="s">
        <v>29</v>
      </c>
      <c r="C22" t="str">
        <f t="shared" si="0"/>
        <v>miércoles</v>
      </c>
      <c r="D22" s="7">
        <f>+'Perdriel 1'!D22</f>
        <v>2.9750000000000002E-2</v>
      </c>
      <c r="E22" s="8">
        <f>+D22*Hoja2!$B$16</f>
        <v>10.412500000000001</v>
      </c>
    </row>
    <row r="23" spans="1:15" x14ac:dyDescent="0.25">
      <c r="A23" s="6">
        <f>+'Perdriel 1'!A23</f>
        <v>44917</v>
      </c>
      <c r="B23" s="6" t="s">
        <v>29</v>
      </c>
      <c r="C23" t="str">
        <f t="shared" si="0"/>
        <v>jueves</v>
      </c>
      <c r="D23" s="7">
        <f>+'Perdriel 1'!D23</f>
        <v>2.9750000000000002E-2</v>
      </c>
      <c r="E23" s="8">
        <f>+D23*Hoja2!$B$16</f>
        <v>10.412500000000001</v>
      </c>
    </row>
    <row r="24" spans="1:15" x14ac:dyDescent="0.25">
      <c r="A24" s="6">
        <f>+'Perdriel 1'!A24</f>
        <v>44918</v>
      </c>
      <c r="B24" s="6" t="s">
        <v>29</v>
      </c>
      <c r="C24" t="str">
        <f t="shared" si="0"/>
        <v>viernes</v>
      </c>
      <c r="D24" s="7">
        <f>+'Perdriel 1'!D24</f>
        <v>3.266666666666667E-2</v>
      </c>
      <c r="E24" s="8">
        <f>+D24*Hoja2!$B$16</f>
        <v>11.433333333333335</v>
      </c>
    </row>
    <row r="25" spans="1:15" x14ac:dyDescent="0.25">
      <c r="A25" s="6">
        <f>+'Perdriel 1'!A25</f>
        <v>44919</v>
      </c>
      <c r="B25" s="6" t="s">
        <v>29</v>
      </c>
      <c r="C25" t="str">
        <f t="shared" si="0"/>
        <v>sábado</v>
      </c>
      <c r="D25" s="7">
        <f>+'Perdriel 1'!D25</f>
        <v>0.02</v>
      </c>
      <c r="E25" s="8">
        <f>+D25*Hoja2!$B$16</f>
        <v>7</v>
      </c>
    </row>
    <row r="26" spans="1:15" x14ac:dyDescent="0.25">
      <c r="A26" s="6">
        <f>+'Perdriel 1'!A26</f>
        <v>44920</v>
      </c>
      <c r="B26" s="6" t="s">
        <v>29</v>
      </c>
      <c r="C26" t="str">
        <f t="shared" si="0"/>
        <v>domingo</v>
      </c>
      <c r="D26" s="7">
        <f>+'Perdriel 1'!D26</f>
        <v>4.8833333333332805E-2</v>
      </c>
      <c r="E26" s="8">
        <f>+D26*Hoja2!$B$16</f>
        <v>17.09166666666648</v>
      </c>
    </row>
    <row r="27" spans="1:15" x14ac:dyDescent="0.25">
      <c r="A27" s="6">
        <f>+'Perdriel 1'!A27</f>
        <v>44921</v>
      </c>
      <c r="B27" s="6" t="s">
        <v>29</v>
      </c>
      <c r="C27" t="str">
        <f t="shared" si="0"/>
        <v>lunes</v>
      </c>
      <c r="D27" s="7">
        <f>+'Perdriel 1'!D27</f>
        <v>2.9750000000000002E-2</v>
      </c>
      <c r="E27" s="8">
        <f>+D27*Hoja2!$B$16</f>
        <v>10.412500000000001</v>
      </c>
      <c r="N27" s="13"/>
      <c r="O27" s="13"/>
    </row>
    <row r="28" spans="1:15" x14ac:dyDescent="0.25">
      <c r="A28" s="6">
        <f>+'Perdriel 1'!A28</f>
        <v>44922</v>
      </c>
      <c r="B28" s="6" t="s">
        <v>29</v>
      </c>
      <c r="C28" t="str">
        <f t="shared" si="0"/>
        <v>martes</v>
      </c>
      <c r="D28" s="7">
        <f>+'Perdriel 1'!D28</f>
        <v>2.9750000000000002E-2</v>
      </c>
      <c r="E28" s="8">
        <f>+D28*Hoja2!$B$16</f>
        <v>10.412500000000001</v>
      </c>
    </row>
    <row r="29" spans="1:15" x14ac:dyDescent="0.25">
      <c r="A29" s="6">
        <f>+'Perdriel 1'!A29</f>
        <v>44923</v>
      </c>
      <c r="B29" s="6" t="s">
        <v>29</v>
      </c>
      <c r="C29" t="str">
        <f t="shared" si="0"/>
        <v>miércoles</v>
      </c>
      <c r="D29" s="7">
        <f>+'Perdriel 1'!D29</f>
        <v>2.9750000000000002E-2</v>
      </c>
      <c r="E29" s="8">
        <f>+D29*Hoja2!$B$16</f>
        <v>10.412500000000001</v>
      </c>
    </row>
    <row r="30" spans="1:15" x14ac:dyDescent="0.25">
      <c r="A30" s="6">
        <f>+'Perdriel 1'!A30</f>
        <v>44924</v>
      </c>
      <c r="B30" s="6" t="s">
        <v>29</v>
      </c>
      <c r="C30" t="str">
        <f t="shared" si="0"/>
        <v>jueves</v>
      </c>
      <c r="D30" s="7">
        <f>+'Perdriel 1'!D30</f>
        <v>2.9750000000000002E-2</v>
      </c>
      <c r="E30" s="8">
        <f>+D30*Hoja2!$B$16</f>
        <v>10.412500000000001</v>
      </c>
      <c r="J30" s="7"/>
      <c r="K30" s="9"/>
    </row>
    <row r="31" spans="1:15" x14ac:dyDescent="0.25">
      <c r="A31" s="6">
        <f>+'Perdriel 1'!A31</f>
        <v>44925</v>
      </c>
      <c r="B31" s="6" t="s">
        <v>29</v>
      </c>
      <c r="C31" t="str">
        <f t="shared" si="0"/>
        <v>viernes</v>
      </c>
      <c r="D31" s="7">
        <f>+'Perdriel 1'!D31</f>
        <v>2.9750000000000002E-2</v>
      </c>
      <c r="E31" s="8">
        <f>+D31*Hoja2!$B$16</f>
        <v>10.412500000000001</v>
      </c>
      <c r="J31" s="7"/>
      <c r="K31" s="9"/>
    </row>
    <row r="32" spans="1:15" x14ac:dyDescent="0.25">
      <c r="A32" s="6">
        <f>+'Perdriel 1'!A32</f>
        <v>44926</v>
      </c>
      <c r="B32" s="6" t="s">
        <v>29</v>
      </c>
      <c r="C32" t="str">
        <f t="shared" ref="C32" si="1">TEXT(A32,"dddd")</f>
        <v>sábado</v>
      </c>
      <c r="D32" s="7">
        <f>+'Perdriel 1'!D32</f>
        <v>0.02</v>
      </c>
      <c r="E32" s="8">
        <f>+D32*Hoja2!$B$16</f>
        <v>7</v>
      </c>
      <c r="G32" s="10"/>
      <c r="J32" s="7"/>
      <c r="K32" s="9"/>
    </row>
    <row r="33" spans="5:11" x14ac:dyDescent="0.25">
      <c r="E33" s="12"/>
      <c r="J33" s="7"/>
      <c r="K33" s="9"/>
    </row>
    <row r="34" spans="5:11" x14ac:dyDescent="0.25">
      <c r="G34" s="14"/>
      <c r="J34" s="7"/>
      <c r="K34" s="9"/>
    </row>
    <row r="35" spans="5:11" x14ac:dyDescent="0.25">
      <c r="J35" s="7"/>
      <c r="K35" s="9"/>
    </row>
    <row r="36" spans="5:11" x14ac:dyDescent="0.25">
      <c r="J36" s="7"/>
      <c r="K36" s="9"/>
    </row>
    <row r="37" spans="5:11" x14ac:dyDescent="0.25">
      <c r="J37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30</v>
      </c>
      <c r="C2" t="str">
        <f t="shared" ref="C2:C32" si="0">TEXT(A2,"dddd")</f>
        <v>jueves</v>
      </c>
      <c r="D2" s="7">
        <v>3.5349999999999999E-2</v>
      </c>
      <c r="E2" s="8">
        <f>+D2*Hoja2!$B$13</f>
        <v>5.6559999999999997</v>
      </c>
    </row>
    <row r="3" spans="1:5" x14ac:dyDescent="0.25">
      <c r="A3" s="6">
        <v>44897</v>
      </c>
      <c r="B3" s="6" t="s">
        <v>30</v>
      </c>
      <c r="C3" t="str">
        <f t="shared" si="0"/>
        <v>viernes</v>
      </c>
      <c r="D3" s="7">
        <v>3.8266666666666671E-2</v>
      </c>
      <c r="E3" s="8">
        <f>+D3*Hoja2!$B$13</f>
        <v>6.1226666666666674</v>
      </c>
    </row>
    <row r="4" spans="1:5" x14ac:dyDescent="0.25">
      <c r="A4" s="6">
        <v>44898</v>
      </c>
      <c r="B4" s="6" t="s">
        <v>30</v>
      </c>
      <c r="C4" t="str">
        <f t="shared" si="0"/>
        <v>sábado</v>
      </c>
      <c r="D4" s="7">
        <v>2.8000000000000001E-2</v>
      </c>
      <c r="E4" s="8">
        <f>+D4*Hoja2!$B$13</f>
        <v>4.4800000000000004</v>
      </c>
    </row>
    <row r="5" spans="1:5" x14ac:dyDescent="0.25">
      <c r="A5" s="6">
        <v>44899</v>
      </c>
      <c r="B5" s="6" t="s">
        <v>30</v>
      </c>
      <c r="C5" t="str">
        <f t="shared" si="0"/>
        <v>domingo</v>
      </c>
      <c r="D5" s="7">
        <v>2.5666666666666667E-2</v>
      </c>
      <c r="E5" s="8">
        <f>+D5*Hoja2!$B$13</f>
        <v>4.1066666666666665</v>
      </c>
    </row>
    <row r="6" spans="1:5" x14ac:dyDescent="0.25">
      <c r="A6" s="6">
        <v>44900</v>
      </c>
      <c r="B6" s="6" t="s">
        <v>30</v>
      </c>
      <c r="C6" t="str">
        <f t="shared" si="0"/>
        <v>lunes</v>
      </c>
      <c r="D6" s="7">
        <v>3.5349999999999999E-2</v>
      </c>
      <c r="E6" s="8">
        <f>+D6*Hoja2!$B$13</f>
        <v>5.6559999999999997</v>
      </c>
    </row>
    <row r="7" spans="1:5" x14ac:dyDescent="0.25">
      <c r="A7" s="6">
        <v>44901</v>
      </c>
      <c r="B7" s="6" t="s">
        <v>30</v>
      </c>
      <c r="C7" t="str">
        <f t="shared" si="0"/>
        <v>martes</v>
      </c>
      <c r="D7" s="7">
        <v>3.5349999999999999E-2</v>
      </c>
      <c r="E7" s="8">
        <f>+D7*Hoja2!$B$13</f>
        <v>5.6559999999999997</v>
      </c>
    </row>
    <row r="8" spans="1:5" x14ac:dyDescent="0.25">
      <c r="A8" s="6">
        <v>44902</v>
      </c>
      <c r="B8" s="6" t="s">
        <v>30</v>
      </c>
      <c r="C8" t="str">
        <f t="shared" si="0"/>
        <v>miércoles</v>
      </c>
      <c r="D8" s="7">
        <v>3.5349999999999999E-2</v>
      </c>
      <c r="E8" s="8">
        <f>+D8*Hoja2!$B$13</f>
        <v>5.6559999999999997</v>
      </c>
    </row>
    <row r="9" spans="1:5" x14ac:dyDescent="0.25">
      <c r="A9" s="6">
        <v>44903</v>
      </c>
      <c r="B9" s="6" t="s">
        <v>30</v>
      </c>
      <c r="C9" t="str">
        <f t="shared" si="0"/>
        <v>jueves</v>
      </c>
      <c r="D9" s="7">
        <v>3.5349999999999999E-2</v>
      </c>
      <c r="E9" s="8">
        <f>+D9*Hoja2!$B$13</f>
        <v>5.6559999999999997</v>
      </c>
    </row>
    <row r="10" spans="1:5" x14ac:dyDescent="0.25">
      <c r="A10" s="6">
        <v>44904</v>
      </c>
      <c r="B10" s="6" t="s">
        <v>30</v>
      </c>
      <c r="C10" t="str">
        <f t="shared" si="0"/>
        <v>viernes</v>
      </c>
      <c r="D10" s="7">
        <v>3.8266666666666671E-2</v>
      </c>
      <c r="E10" s="8">
        <f>+D10*Hoja2!$B$13</f>
        <v>6.1226666666666674</v>
      </c>
    </row>
    <row r="11" spans="1:5" x14ac:dyDescent="0.25">
      <c r="A11" s="6">
        <v>44905</v>
      </c>
      <c r="B11" s="6" t="s">
        <v>30</v>
      </c>
      <c r="C11" t="str">
        <f t="shared" si="0"/>
        <v>sábado</v>
      </c>
      <c r="D11" s="7">
        <v>2.8000000000000001E-2</v>
      </c>
      <c r="E11" s="8">
        <f>+D11*Hoja2!$B$13</f>
        <v>4.4800000000000004</v>
      </c>
    </row>
    <row r="12" spans="1:5" x14ac:dyDescent="0.25">
      <c r="A12" s="6">
        <v>44906</v>
      </c>
      <c r="B12" s="6" t="s">
        <v>30</v>
      </c>
      <c r="C12" t="str">
        <f t="shared" si="0"/>
        <v>domingo</v>
      </c>
      <c r="D12" s="7">
        <v>2.5666666666666667E-2</v>
      </c>
      <c r="E12" s="8">
        <f>+D12*Hoja2!$B$13</f>
        <v>4.1066666666666665</v>
      </c>
    </row>
    <row r="13" spans="1:5" x14ac:dyDescent="0.25">
      <c r="A13" s="6">
        <v>44907</v>
      </c>
      <c r="B13" s="6" t="s">
        <v>30</v>
      </c>
      <c r="C13" t="str">
        <f t="shared" si="0"/>
        <v>lunes</v>
      </c>
      <c r="D13" s="7">
        <v>3.5349999999999999E-2</v>
      </c>
      <c r="E13" s="8">
        <f>+D13*Hoja2!$B$13</f>
        <v>5.6559999999999997</v>
      </c>
    </row>
    <row r="14" spans="1:5" x14ac:dyDescent="0.25">
      <c r="A14" s="6">
        <v>44908</v>
      </c>
      <c r="B14" s="6" t="s">
        <v>30</v>
      </c>
      <c r="C14" t="str">
        <f t="shared" si="0"/>
        <v>martes</v>
      </c>
      <c r="D14" s="7">
        <v>3.5349999999999999E-2</v>
      </c>
      <c r="E14" s="8">
        <f>+D14*Hoja2!$B$13</f>
        <v>5.6559999999999997</v>
      </c>
    </row>
    <row r="15" spans="1:5" x14ac:dyDescent="0.25">
      <c r="A15" s="6">
        <v>44909</v>
      </c>
      <c r="B15" s="6" t="s">
        <v>30</v>
      </c>
      <c r="C15" t="str">
        <f t="shared" si="0"/>
        <v>miércoles</v>
      </c>
      <c r="D15" s="7">
        <v>3.5349999999999999E-2</v>
      </c>
      <c r="E15" s="8">
        <f>+D15*Hoja2!$B$13</f>
        <v>5.6559999999999997</v>
      </c>
    </row>
    <row r="16" spans="1:5" x14ac:dyDescent="0.25">
      <c r="A16" s="6">
        <v>44910</v>
      </c>
      <c r="B16" s="6" t="s">
        <v>30</v>
      </c>
      <c r="C16" t="str">
        <f t="shared" si="0"/>
        <v>jueves</v>
      </c>
      <c r="D16" s="7">
        <v>3.5349999999999999E-2</v>
      </c>
      <c r="E16" s="8">
        <f>+D16*Hoja2!$B$13</f>
        <v>5.6559999999999997</v>
      </c>
    </row>
    <row r="17" spans="1:5" x14ac:dyDescent="0.25">
      <c r="A17" s="6">
        <v>44911</v>
      </c>
      <c r="B17" s="6" t="s">
        <v>30</v>
      </c>
      <c r="C17" t="str">
        <f t="shared" si="0"/>
        <v>viernes</v>
      </c>
      <c r="D17" s="7">
        <v>3.8266666666666671E-2</v>
      </c>
      <c r="E17" s="8">
        <f>+D17*Hoja2!$B$13</f>
        <v>6.1226666666666674</v>
      </c>
    </row>
    <row r="18" spans="1:5" x14ac:dyDescent="0.25">
      <c r="A18" s="6">
        <v>44912</v>
      </c>
      <c r="B18" s="6" t="s">
        <v>30</v>
      </c>
      <c r="C18" t="str">
        <f t="shared" si="0"/>
        <v>sábado</v>
      </c>
      <c r="D18" s="7">
        <v>2.8000000000000001E-2</v>
      </c>
      <c r="E18" s="8">
        <f>+D18*Hoja2!$B$13</f>
        <v>4.4800000000000004</v>
      </c>
    </row>
    <row r="19" spans="1:5" x14ac:dyDescent="0.25">
      <c r="A19" s="6">
        <v>44913</v>
      </c>
      <c r="B19" s="6" t="s">
        <v>30</v>
      </c>
      <c r="C19" t="str">
        <f t="shared" si="0"/>
        <v>domingo</v>
      </c>
      <c r="D19" s="7">
        <v>2.5666666666666667E-2</v>
      </c>
      <c r="E19" s="8">
        <f>+D19*Hoja2!$B$13</f>
        <v>4.1066666666666665</v>
      </c>
    </row>
    <row r="20" spans="1:5" x14ac:dyDescent="0.25">
      <c r="A20" s="6">
        <v>44914</v>
      </c>
      <c r="B20" s="6" t="s">
        <v>30</v>
      </c>
      <c r="C20" t="str">
        <f t="shared" si="0"/>
        <v>lunes</v>
      </c>
      <c r="D20" s="7">
        <v>3.5349999999999999E-2</v>
      </c>
      <c r="E20" s="8">
        <f>+D20*Hoja2!$B$13</f>
        <v>5.6559999999999997</v>
      </c>
    </row>
    <row r="21" spans="1:5" x14ac:dyDescent="0.25">
      <c r="A21" s="6">
        <v>44915</v>
      </c>
      <c r="B21" s="6" t="s">
        <v>30</v>
      </c>
      <c r="C21" t="str">
        <f t="shared" si="0"/>
        <v>martes</v>
      </c>
      <c r="D21" s="7">
        <v>3.5349999999999999E-2</v>
      </c>
      <c r="E21" s="8">
        <f>+D21*Hoja2!$B$13</f>
        <v>5.6559999999999997</v>
      </c>
    </row>
    <row r="22" spans="1:5" x14ac:dyDescent="0.25">
      <c r="A22" s="6">
        <v>44916</v>
      </c>
      <c r="B22" s="6" t="s">
        <v>30</v>
      </c>
      <c r="C22" t="str">
        <f t="shared" si="0"/>
        <v>miércoles</v>
      </c>
      <c r="D22" s="7">
        <v>3.5349999999999999E-2</v>
      </c>
      <c r="E22" s="8">
        <f>+D22*Hoja2!$B$13</f>
        <v>5.6559999999999997</v>
      </c>
    </row>
    <row r="23" spans="1:5" x14ac:dyDescent="0.25">
      <c r="A23" s="6">
        <v>44917</v>
      </c>
      <c r="B23" s="6" t="s">
        <v>30</v>
      </c>
      <c r="C23" t="str">
        <f t="shared" si="0"/>
        <v>jueves</v>
      </c>
      <c r="D23" s="7">
        <v>3.5349999999999999E-2</v>
      </c>
      <c r="E23" s="8">
        <f>+D23*Hoja2!$B$13</f>
        <v>5.6559999999999997</v>
      </c>
    </row>
    <row r="24" spans="1:5" x14ac:dyDescent="0.25">
      <c r="A24" s="6">
        <v>44918</v>
      </c>
      <c r="B24" s="6" t="s">
        <v>30</v>
      </c>
      <c r="C24" t="str">
        <f t="shared" si="0"/>
        <v>viernes</v>
      </c>
      <c r="D24" s="7">
        <v>3.8266666666666671E-2</v>
      </c>
      <c r="E24" s="8">
        <f>+D24*Hoja2!$B$13</f>
        <v>6.1226666666666674</v>
      </c>
    </row>
    <row r="25" spans="1:5" x14ac:dyDescent="0.25">
      <c r="A25" s="6">
        <v>44919</v>
      </c>
      <c r="B25" s="6" t="s">
        <v>30</v>
      </c>
      <c r="C25" t="str">
        <f t="shared" si="0"/>
        <v>sábado</v>
      </c>
      <c r="D25" s="7">
        <v>1.7999999999999999E-2</v>
      </c>
      <c r="E25" s="8">
        <f>+D25*Hoja2!$B$13</f>
        <v>2.88</v>
      </c>
    </row>
    <row r="26" spans="1:5" x14ac:dyDescent="0.25">
      <c r="A26" s="6">
        <v>44920</v>
      </c>
      <c r="B26" s="6" t="s">
        <v>30</v>
      </c>
      <c r="C26" t="str">
        <f t="shared" si="0"/>
        <v>domingo</v>
      </c>
      <c r="D26" s="7">
        <v>1.2E-2</v>
      </c>
      <c r="E26" s="8">
        <f>+D26*Hoja2!$B$13</f>
        <v>1.92</v>
      </c>
    </row>
    <row r="27" spans="1:5" x14ac:dyDescent="0.25">
      <c r="A27" s="6">
        <v>44921</v>
      </c>
      <c r="B27" s="6" t="s">
        <v>30</v>
      </c>
      <c r="C27" t="str">
        <f t="shared" si="0"/>
        <v>lunes</v>
      </c>
      <c r="D27" s="7">
        <v>3.5349999999999999E-2</v>
      </c>
      <c r="E27" s="8">
        <f>+D27*Hoja2!$B$13</f>
        <v>5.6559999999999997</v>
      </c>
    </row>
    <row r="28" spans="1:5" x14ac:dyDescent="0.25">
      <c r="A28" s="6">
        <v>44922</v>
      </c>
      <c r="B28" s="6" t="s">
        <v>30</v>
      </c>
      <c r="C28" t="str">
        <f t="shared" si="0"/>
        <v>martes</v>
      </c>
      <c r="D28" s="7">
        <v>3.5349999999999999E-2</v>
      </c>
      <c r="E28" s="8">
        <f>+D28*Hoja2!$B$13</f>
        <v>5.6559999999999997</v>
      </c>
    </row>
    <row r="29" spans="1:5" x14ac:dyDescent="0.25">
      <c r="A29" s="6">
        <v>44923</v>
      </c>
      <c r="B29" s="6" t="s">
        <v>30</v>
      </c>
      <c r="C29" t="str">
        <f t="shared" si="0"/>
        <v>miércoles</v>
      </c>
      <c r="D29" s="7">
        <v>3.5349999999999999E-2</v>
      </c>
      <c r="E29" s="8">
        <f>+D29*Hoja2!$B$13</f>
        <v>5.6559999999999997</v>
      </c>
    </row>
    <row r="30" spans="1:5" x14ac:dyDescent="0.25">
      <c r="A30" s="6">
        <v>44924</v>
      </c>
      <c r="B30" s="6" t="s">
        <v>30</v>
      </c>
      <c r="C30" t="str">
        <f t="shared" si="0"/>
        <v>jueves</v>
      </c>
      <c r="D30" s="7">
        <v>3.5349999999999999E-2</v>
      </c>
      <c r="E30" s="8">
        <f>+D30*Hoja2!$B$13</f>
        <v>5.6559999999999997</v>
      </c>
    </row>
    <row r="31" spans="1:5" x14ac:dyDescent="0.25">
      <c r="A31" s="6">
        <v>44925</v>
      </c>
      <c r="B31" s="6" t="s">
        <v>30</v>
      </c>
      <c r="C31" t="str">
        <f t="shared" si="0"/>
        <v>viernes</v>
      </c>
      <c r="D31" s="7">
        <v>3.5349999999999999E-2</v>
      </c>
      <c r="E31" s="8">
        <f>+D31*Hoja2!$B$13</f>
        <v>5.6559999999999997</v>
      </c>
    </row>
    <row r="32" spans="1:5" x14ac:dyDescent="0.25">
      <c r="A32" s="6">
        <v>44926</v>
      </c>
      <c r="B32" s="6" t="s">
        <v>30</v>
      </c>
      <c r="C32" t="str">
        <f t="shared" si="0"/>
        <v>sábado</v>
      </c>
      <c r="D32" s="7">
        <v>1.9633333333333367E-2</v>
      </c>
      <c r="E32" s="8">
        <f>+D32*Hoja2!$B$13</f>
        <v>3.1413333333333386</v>
      </c>
    </row>
    <row r="33" spans="5:5" x14ac:dyDescent="0.25">
      <c r="E33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8"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31</v>
      </c>
      <c r="C2" t="str">
        <f t="shared" ref="C2:C32" si="0">TEXT(A2,"dddd")</f>
        <v>jueves</v>
      </c>
      <c r="D2" s="7">
        <v>3.5349999999999999E-2</v>
      </c>
      <c r="E2" s="8">
        <f>+Hoja2!$B$14*D2</f>
        <v>5.3025000000000002</v>
      </c>
    </row>
    <row r="3" spans="1:5" x14ac:dyDescent="0.25">
      <c r="A3" s="6">
        <v>44897</v>
      </c>
      <c r="B3" s="6" t="s">
        <v>31</v>
      </c>
      <c r="C3" t="str">
        <f t="shared" si="0"/>
        <v>viernes</v>
      </c>
      <c r="D3" s="7">
        <v>3.8266666666666671E-2</v>
      </c>
      <c r="E3" s="8">
        <f>+Hoja2!$B$14*D3</f>
        <v>5.74</v>
      </c>
    </row>
    <row r="4" spans="1:5" x14ac:dyDescent="0.25">
      <c r="A4" s="6">
        <v>44898</v>
      </c>
      <c r="B4" s="6" t="s">
        <v>31</v>
      </c>
      <c r="C4" t="str">
        <f t="shared" si="0"/>
        <v>sábado</v>
      </c>
      <c r="D4" s="7">
        <v>2.8000000000000001E-2</v>
      </c>
      <c r="E4" s="8">
        <f>+Hoja2!$B$14*D4</f>
        <v>4.2</v>
      </c>
    </row>
    <row r="5" spans="1:5" x14ac:dyDescent="0.25">
      <c r="A5" s="6">
        <v>44899</v>
      </c>
      <c r="B5" s="6" t="s">
        <v>31</v>
      </c>
      <c r="C5" t="str">
        <f t="shared" si="0"/>
        <v>domingo</v>
      </c>
      <c r="D5" s="7">
        <v>2.5666666666666667E-2</v>
      </c>
      <c r="E5" s="8">
        <f>+Hoja2!$B$14*D5</f>
        <v>3.85</v>
      </c>
    </row>
    <row r="6" spans="1:5" x14ac:dyDescent="0.25">
      <c r="A6" s="6">
        <v>44900</v>
      </c>
      <c r="B6" s="6" t="s">
        <v>31</v>
      </c>
      <c r="C6" t="str">
        <f t="shared" si="0"/>
        <v>lunes</v>
      </c>
      <c r="D6" s="7">
        <v>3.5349999999999999E-2</v>
      </c>
      <c r="E6" s="8">
        <f>+Hoja2!$B$14*D6</f>
        <v>5.3025000000000002</v>
      </c>
    </row>
    <row r="7" spans="1:5" x14ac:dyDescent="0.25">
      <c r="A7" s="6">
        <v>44901</v>
      </c>
      <c r="B7" s="6" t="s">
        <v>31</v>
      </c>
      <c r="C7" t="str">
        <f t="shared" si="0"/>
        <v>martes</v>
      </c>
      <c r="D7" s="7">
        <v>3.5349999999999999E-2</v>
      </c>
      <c r="E7" s="8">
        <f>+Hoja2!$B$14*D7</f>
        <v>5.3025000000000002</v>
      </c>
    </row>
    <row r="8" spans="1:5" x14ac:dyDescent="0.25">
      <c r="A8" s="6">
        <v>44902</v>
      </c>
      <c r="B8" s="6" t="s">
        <v>31</v>
      </c>
      <c r="C8" t="str">
        <f t="shared" si="0"/>
        <v>miércoles</v>
      </c>
      <c r="D8" s="7">
        <v>3.5349999999999999E-2</v>
      </c>
      <c r="E8" s="8">
        <f>+Hoja2!$B$14*D8</f>
        <v>5.3025000000000002</v>
      </c>
    </row>
    <row r="9" spans="1:5" x14ac:dyDescent="0.25">
      <c r="A9" s="6">
        <v>44903</v>
      </c>
      <c r="B9" s="6" t="s">
        <v>31</v>
      </c>
      <c r="C9" t="str">
        <f t="shared" si="0"/>
        <v>jueves</v>
      </c>
      <c r="D9" s="7">
        <v>3.5349999999999999E-2</v>
      </c>
      <c r="E9" s="8">
        <f>+Hoja2!$B$14*D9</f>
        <v>5.3025000000000002</v>
      </c>
    </row>
    <row r="10" spans="1:5" x14ac:dyDescent="0.25">
      <c r="A10" s="6">
        <v>44904</v>
      </c>
      <c r="B10" s="6" t="s">
        <v>31</v>
      </c>
      <c r="C10" t="str">
        <f t="shared" si="0"/>
        <v>viernes</v>
      </c>
      <c r="D10" s="7">
        <v>3.8266666666666671E-2</v>
      </c>
      <c r="E10" s="8">
        <f>+Hoja2!$B$14*D10</f>
        <v>5.74</v>
      </c>
    </row>
    <row r="11" spans="1:5" x14ac:dyDescent="0.25">
      <c r="A11" s="6">
        <v>44905</v>
      </c>
      <c r="B11" s="6" t="s">
        <v>31</v>
      </c>
      <c r="C11" t="str">
        <f t="shared" si="0"/>
        <v>sábado</v>
      </c>
      <c r="D11" s="7">
        <v>2.8000000000000001E-2</v>
      </c>
      <c r="E11" s="8">
        <f>+Hoja2!$B$14*D11</f>
        <v>4.2</v>
      </c>
    </row>
    <row r="12" spans="1:5" x14ac:dyDescent="0.25">
      <c r="A12" s="6">
        <v>44906</v>
      </c>
      <c r="B12" s="6" t="s">
        <v>31</v>
      </c>
      <c r="C12" t="str">
        <f t="shared" si="0"/>
        <v>domingo</v>
      </c>
      <c r="D12" s="7">
        <v>2.5666666666666667E-2</v>
      </c>
      <c r="E12" s="8">
        <f>+Hoja2!$B$14*D12</f>
        <v>3.85</v>
      </c>
    </row>
    <row r="13" spans="1:5" x14ac:dyDescent="0.25">
      <c r="A13" s="6">
        <v>44907</v>
      </c>
      <c r="B13" s="6" t="s">
        <v>31</v>
      </c>
      <c r="C13" t="str">
        <f t="shared" si="0"/>
        <v>lunes</v>
      </c>
      <c r="D13" s="7">
        <v>3.5349999999999999E-2</v>
      </c>
      <c r="E13" s="8">
        <f>+Hoja2!$B$14*D13</f>
        <v>5.3025000000000002</v>
      </c>
    </row>
    <row r="14" spans="1:5" x14ac:dyDescent="0.25">
      <c r="A14" s="6">
        <v>44908</v>
      </c>
      <c r="B14" s="6" t="s">
        <v>31</v>
      </c>
      <c r="C14" t="str">
        <f t="shared" si="0"/>
        <v>martes</v>
      </c>
      <c r="D14" s="7">
        <v>3.5349999999999999E-2</v>
      </c>
      <c r="E14" s="8">
        <f>+Hoja2!$B$14*D14</f>
        <v>5.3025000000000002</v>
      </c>
    </row>
    <row r="15" spans="1:5" x14ac:dyDescent="0.25">
      <c r="A15" s="6">
        <v>44909</v>
      </c>
      <c r="B15" s="6" t="s">
        <v>31</v>
      </c>
      <c r="C15" t="str">
        <f t="shared" si="0"/>
        <v>miércoles</v>
      </c>
      <c r="D15" s="7">
        <v>3.5349999999999999E-2</v>
      </c>
      <c r="E15" s="8">
        <f>+Hoja2!$B$14*D15</f>
        <v>5.3025000000000002</v>
      </c>
    </row>
    <row r="16" spans="1:5" x14ac:dyDescent="0.25">
      <c r="A16" s="6">
        <v>44910</v>
      </c>
      <c r="B16" s="6" t="s">
        <v>31</v>
      </c>
      <c r="C16" t="str">
        <f t="shared" si="0"/>
        <v>jueves</v>
      </c>
      <c r="D16" s="7">
        <v>3.5349999999999999E-2</v>
      </c>
      <c r="E16" s="8">
        <f>+Hoja2!$B$14*D16</f>
        <v>5.3025000000000002</v>
      </c>
    </row>
    <row r="17" spans="1:5" x14ac:dyDescent="0.25">
      <c r="A17" s="6">
        <v>44911</v>
      </c>
      <c r="B17" s="6" t="s">
        <v>31</v>
      </c>
      <c r="C17" t="str">
        <f t="shared" si="0"/>
        <v>viernes</v>
      </c>
      <c r="D17" s="7">
        <v>3.8266666666666671E-2</v>
      </c>
      <c r="E17" s="8">
        <f>+Hoja2!$B$14*D17</f>
        <v>5.74</v>
      </c>
    </row>
    <row r="18" spans="1:5" x14ac:dyDescent="0.25">
      <c r="A18" s="6">
        <v>44912</v>
      </c>
      <c r="B18" s="6" t="s">
        <v>31</v>
      </c>
      <c r="C18" t="str">
        <f t="shared" si="0"/>
        <v>sábado</v>
      </c>
      <c r="D18" s="7">
        <v>2.8000000000000001E-2</v>
      </c>
      <c r="E18" s="8">
        <f>+Hoja2!$B$14*D18</f>
        <v>4.2</v>
      </c>
    </row>
    <row r="19" spans="1:5" x14ac:dyDescent="0.25">
      <c r="A19" s="6">
        <v>44913</v>
      </c>
      <c r="B19" s="6" t="s">
        <v>31</v>
      </c>
      <c r="C19" t="str">
        <f t="shared" si="0"/>
        <v>domingo</v>
      </c>
      <c r="D19" s="7">
        <v>2.5666666666666667E-2</v>
      </c>
      <c r="E19" s="8">
        <f>+Hoja2!$B$14*D19</f>
        <v>3.85</v>
      </c>
    </row>
    <row r="20" spans="1:5" x14ac:dyDescent="0.25">
      <c r="A20" s="6">
        <v>44914</v>
      </c>
      <c r="B20" s="6" t="s">
        <v>31</v>
      </c>
      <c r="C20" t="str">
        <f t="shared" si="0"/>
        <v>lunes</v>
      </c>
      <c r="D20" s="7">
        <v>3.5349999999999999E-2</v>
      </c>
      <c r="E20" s="8">
        <f>+Hoja2!$B$14*D20</f>
        <v>5.3025000000000002</v>
      </c>
    </row>
    <row r="21" spans="1:5" x14ac:dyDescent="0.25">
      <c r="A21" s="6">
        <v>44915</v>
      </c>
      <c r="B21" s="6" t="s">
        <v>31</v>
      </c>
      <c r="C21" t="str">
        <f t="shared" si="0"/>
        <v>martes</v>
      </c>
      <c r="D21" s="7">
        <v>3.5349999999999999E-2</v>
      </c>
      <c r="E21" s="8">
        <f>+Hoja2!$B$14*D21</f>
        <v>5.3025000000000002</v>
      </c>
    </row>
    <row r="22" spans="1:5" x14ac:dyDescent="0.25">
      <c r="A22" s="6">
        <v>44916</v>
      </c>
      <c r="B22" s="6" t="s">
        <v>31</v>
      </c>
      <c r="C22" t="str">
        <f t="shared" si="0"/>
        <v>miércoles</v>
      </c>
      <c r="D22" s="7">
        <v>3.5349999999999999E-2</v>
      </c>
      <c r="E22" s="8">
        <f>+Hoja2!$B$14*D22</f>
        <v>5.3025000000000002</v>
      </c>
    </row>
    <row r="23" spans="1:5" x14ac:dyDescent="0.25">
      <c r="A23" s="6">
        <v>44917</v>
      </c>
      <c r="B23" s="6" t="s">
        <v>31</v>
      </c>
      <c r="C23" t="str">
        <f t="shared" si="0"/>
        <v>jueves</v>
      </c>
      <c r="D23" s="7">
        <v>3.5349999999999999E-2</v>
      </c>
      <c r="E23" s="8">
        <f>+Hoja2!$B$14*D23</f>
        <v>5.3025000000000002</v>
      </c>
    </row>
    <row r="24" spans="1:5" x14ac:dyDescent="0.25">
      <c r="A24" s="6">
        <v>44918</v>
      </c>
      <c r="B24" s="6" t="s">
        <v>31</v>
      </c>
      <c r="C24" t="str">
        <f t="shared" si="0"/>
        <v>viernes</v>
      </c>
      <c r="D24" s="7">
        <v>3.8266666666666671E-2</v>
      </c>
      <c r="E24" s="8">
        <f>+Hoja2!$B$14*D24</f>
        <v>5.74</v>
      </c>
    </row>
    <row r="25" spans="1:5" x14ac:dyDescent="0.25">
      <c r="A25" s="6">
        <v>44919</v>
      </c>
      <c r="B25" s="6" t="s">
        <v>31</v>
      </c>
      <c r="C25" t="str">
        <f t="shared" si="0"/>
        <v>sábado</v>
      </c>
      <c r="D25" s="7">
        <v>1.7999999999999999E-2</v>
      </c>
      <c r="E25" s="8">
        <f>+Hoja2!$B$14*D25</f>
        <v>2.6999999999999997</v>
      </c>
    </row>
    <row r="26" spans="1:5" x14ac:dyDescent="0.25">
      <c r="A26" s="6">
        <v>44920</v>
      </c>
      <c r="B26" s="6" t="s">
        <v>31</v>
      </c>
      <c r="C26" t="str">
        <f t="shared" si="0"/>
        <v>domingo</v>
      </c>
      <c r="D26" s="7">
        <v>1.2E-2</v>
      </c>
      <c r="E26" s="8">
        <f>+Hoja2!$B$14*D26</f>
        <v>1.8</v>
      </c>
    </row>
    <row r="27" spans="1:5" x14ac:dyDescent="0.25">
      <c r="A27" s="6">
        <v>44921</v>
      </c>
      <c r="B27" s="6" t="s">
        <v>31</v>
      </c>
      <c r="C27" t="str">
        <f t="shared" si="0"/>
        <v>lunes</v>
      </c>
      <c r="D27" s="7">
        <v>3.5349999999999999E-2</v>
      </c>
      <c r="E27" s="8">
        <f>+Hoja2!$B$14*D27</f>
        <v>5.3025000000000002</v>
      </c>
    </row>
    <row r="28" spans="1:5" x14ac:dyDescent="0.25">
      <c r="A28" s="6">
        <v>44922</v>
      </c>
      <c r="B28" s="6" t="s">
        <v>31</v>
      </c>
      <c r="C28" t="str">
        <f t="shared" si="0"/>
        <v>martes</v>
      </c>
      <c r="D28" s="7">
        <v>3.5349999999999999E-2</v>
      </c>
      <c r="E28" s="8">
        <f>+Hoja2!$B$14*D28</f>
        <v>5.3025000000000002</v>
      </c>
    </row>
    <row r="29" spans="1:5" x14ac:dyDescent="0.25">
      <c r="A29" s="6">
        <v>44923</v>
      </c>
      <c r="B29" s="6" t="s">
        <v>31</v>
      </c>
      <c r="C29" t="str">
        <f t="shared" si="0"/>
        <v>miércoles</v>
      </c>
      <c r="D29" s="7">
        <v>3.5349999999999999E-2</v>
      </c>
      <c r="E29" s="8">
        <f>+Hoja2!$B$14*D29</f>
        <v>5.3025000000000002</v>
      </c>
    </row>
    <row r="30" spans="1:5" x14ac:dyDescent="0.25">
      <c r="A30" s="6">
        <v>44924</v>
      </c>
      <c r="B30" s="6" t="s">
        <v>31</v>
      </c>
      <c r="C30" t="str">
        <f t="shared" si="0"/>
        <v>jueves</v>
      </c>
      <c r="D30" s="7">
        <v>3.5349999999999999E-2</v>
      </c>
      <c r="E30" s="8">
        <f>+Hoja2!$B$14*D30</f>
        <v>5.3025000000000002</v>
      </c>
    </row>
    <row r="31" spans="1:5" x14ac:dyDescent="0.25">
      <c r="A31" s="6">
        <v>44925</v>
      </c>
      <c r="B31" s="6" t="s">
        <v>31</v>
      </c>
      <c r="C31" t="str">
        <f t="shared" si="0"/>
        <v>viernes</v>
      </c>
      <c r="D31" s="7">
        <v>3.5349999999999999E-2</v>
      </c>
      <c r="E31" s="8">
        <f>+Hoja2!$B$14*D31</f>
        <v>5.3025000000000002</v>
      </c>
    </row>
    <row r="32" spans="1:5" x14ac:dyDescent="0.25">
      <c r="A32" s="6">
        <v>44926</v>
      </c>
      <c r="B32" s="6" t="s">
        <v>31</v>
      </c>
      <c r="C32" t="str">
        <f t="shared" si="0"/>
        <v>sábado</v>
      </c>
      <c r="D32" s="7">
        <v>1.9633333333333367E-2</v>
      </c>
      <c r="E32" s="8">
        <f>+Hoja2!$B$14*D32</f>
        <v>2.9450000000000052</v>
      </c>
    </row>
    <row r="33" spans="5:5" x14ac:dyDescent="0.25">
      <c r="E33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workbookViewId="0">
      <selection activeCell="E33" sqref="E33"/>
    </sheetView>
  </sheetViews>
  <sheetFormatPr baseColWidth="10" defaultRowHeight="15" x14ac:dyDescent="0.25"/>
  <cols>
    <col min="2" max="2" width="13.42578125" bestFit="1" customWidth="1"/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32</v>
      </c>
      <c r="C2" t="str">
        <f t="shared" ref="C2:C32" si="0">TEXT(A2,"dddd")</f>
        <v>jueves</v>
      </c>
      <c r="D2" s="7">
        <v>3.5349999999999999E-2</v>
      </c>
      <c r="E2" s="8">
        <f>+D2*Hoja2!$B$15</f>
        <v>5.6559999999999997</v>
      </c>
    </row>
    <row r="3" spans="1:5" x14ac:dyDescent="0.25">
      <c r="A3" s="6">
        <v>44897</v>
      </c>
      <c r="B3" s="6" t="s">
        <v>32</v>
      </c>
      <c r="C3" t="str">
        <f t="shared" si="0"/>
        <v>viernes</v>
      </c>
      <c r="D3" s="7">
        <v>3.8266666666666671E-2</v>
      </c>
      <c r="E3" s="8">
        <f>+D3*Hoja2!$B$15</f>
        <v>6.1226666666666674</v>
      </c>
    </row>
    <row r="4" spans="1:5" x14ac:dyDescent="0.25">
      <c r="A4" s="6">
        <v>44898</v>
      </c>
      <c r="B4" s="6" t="s">
        <v>32</v>
      </c>
      <c r="C4" t="str">
        <f t="shared" si="0"/>
        <v>sábado</v>
      </c>
      <c r="D4" s="7">
        <v>2.8000000000000001E-2</v>
      </c>
      <c r="E4" s="8">
        <f>+D4*Hoja2!$B$15</f>
        <v>4.4800000000000004</v>
      </c>
    </row>
    <row r="5" spans="1:5" x14ac:dyDescent="0.25">
      <c r="A5" s="6">
        <v>44899</v>
      </c>
      <c r="B5" s="6" t="s">
        <v>32</v>
      </c>
      <c r="C5" t="str">
        <f t="shared" si="0"/>
        <v>domingo</v>
      </c>
      <c r="D5" s="7">
        <v>2.5666666666666667E-2</v>
      </c>
      <c r="E5" s="8">
        <f>+D5*Hoja2!$B$15</f>
        <v>4.1066666666666665</v>
      </c>
    </row>
    <row r="6" spans="1:5" x14ac:dyDescent="0.25">
      <c r="A6" s="6">
        <v>44900</v>
      </c>
      <c r="B6" s="6" t="s">
        <v>32</v>
      </c>
      <c r="C6" t="str">
        <f t="shared" si="0"/>
        <v>lunes</v>
      </c>
      <c r="D6" s="7">
        <v>3.5349999999999999E-2</v>
      </c>
      <c r="E6" s="8">
        <f>+D6*Hoja2!$B$15</f>
        <v>5.6559999999999997</v>
      </c>
    </row>
    <row r="7" spans="1:5" x14ac:dyDescent="0.25">
      <c r="A7" s="6">
        <v>44901</v>
      </c>
      <c r="B7" s="6" t="s">
        <v>32</v>
      </c>
      <c r="C7" t="str">
        <f t="shared" si="0"/>
        <v>martes</v>
      </c>
      <c r="D7" s="7">
        <v>3.5349999999999999E-2</v>
      </c>
      <c r="E7" s="8">
        <f>+D7*Hoja2!$B$15</f>
        <v>5.6559999999999997</v>
      </c>
    </row>
    <row r="8" spans="1:5" x14ac:dyDescent="0.25">
      <c r="A8" s="6">
        <v>44902</v>
      </c>
      <c r="B8" s="6" t="s">
        <v>32</v>
      </c>
      <c r="C8" t="str">
        <f t="shared" si="0"/>
        <v>miércoles</v>
      </c>
      <c r="D8" s="7">
        <v>3.5349999999999999E-2</v>
      </c>
      <c r="E8" s="8">
        <f>+D8*Hoja2!$B$15</f>
        <v>5.6559999999999997</v>
      </c>
    </row>
    <row r="9" spans="1:5" x14ac:dyDescent="0.25">
      <c r="A9" s="6">
        <v>44903</v>
      </c>
      <c r="B9" s="6" t="s">
        <v>32</v>
      </c>
      <c r="C9" t="str">
        <f t="shared" si="0"/>
        <v>jueves</v>
      </c>
      <c r="D9" s="7">
        <v>3.5349999999999999E-2</v>
      </c>
      <c r="E9" s="8">
        <f>+D9*Hoja2!$B$15</f>
        <v>5.6559999999999997</v>
      </c>
    </row>
    <row r="10" spans="1:5" x14ac:dyDescent="0.25">
      <c r="A10" s="6">
        <v>44904</v>
      </c>
      <c r="B10" s="6" t="s">
        <v>32</v>
      </c>
      <c r="C10" t="str">
        <f t="shared" si="0"/>
        <v>viernes</v>
      </c>
      <c r="D10" s="7">
        <v>3.8266666666666671E-2</v>
      </c>
      <c r="E10" s="8">
        <f>+D10*Hoja2!$B$15</f>
        <v>6.1226666666666674</v>
      </c>
    </row>
    <row r="11" spans="1:5" x14ac:dyDescent="0.25">
      <c r="A11" s="6">
        <v>44905</v>
      </c>
      <c r="B11" s="6" t="s">
        <v>32</v>
      </c>
      <c r="C11" t="str">
        <f t="shared" si="0"/>
        <v>sábado</v>
      </c>
      <c r="D11" s="7">
        <v>2.8000000000000001E-2</v>
      </c>
      <c r="E11" s="8">
        <f>+D11*Hoja2!$B$15</f>
        <v>4.4800000000000004</v>
      </c>
    </row>
    <row r="12" spans="1:5" x14ac:dyDescent="0.25">
      <c r="A12" s="6">
        <v>44906</v>
      </c>
      <c r="B12" s="6" t="s">
        <v>32</v>
      </c>
      <c r="C12" t="str">
        <f t="shared" si="0"/>
        <v>domingo</v>
      </c>
      <c r="D12" s="7">
        <v>2.5666666666666667E-2</v>
      </c>
      <c r="E12" s="8">
        <f>+D12*Hoja2!$B$15</f>
        <v>4.1066666666666665</v>
      </c>
    </row>
    <row r="13" spans="1:5" x14ac:dyDescent="0.25">
      <c r="A13" s="6">
        <v>44907</v>
      </c>
      <c r="B13" s="6" t="s">
        <v>32</v>
      </c>
      <c r="C13" t="str">
        <f t="shared" si="0"/>
        <v>lunes</v>
      </c>
      <c r="D13" s="7">
        <v>3.5349999999999999E-2</v>
      </c>
      <c r="E13" s="8">
        <f>+D13*Hoja2!$B$15</f>
        <v>5.6559999999999997</v>
      </c>
    </row>
    <row r="14" spans="1:5" x14ac:dyDescent="0.25">
      <c r="A14" s="6">
        <v>44908</v>
      </c>
      <c r="B14" s="6" t="s">
        <v>32</v>
      </c>
      <c r="C14" t="str">
        <f t="shared" si="0"/>
        <v>martes</v>
      </c>
      <c r="D14" s="7">
        <v>3.5349999999999999E-2</v>
      </c>
      <c r="E14" s="8">
        <f>+D14*Hoja2!$B$15</f>
        <v>5.6559999999999997</v>
      </c>
    </row>
    <row r="15" spans="1:5" x14ac:dyDescent="0.25">
      <c r="A15" s="6">
        <v>44909</v>
      </c>
      <c r="B15" s="6" t="s">
        <v>32</v>
      </c>
      <c r="C15" t="str">
        <f t="shared" si="0"/>
        <v>miércoles</v>
      </c>
      <c r="D15" s="7">
        <v>3.5349999999999999E-2</v>
      </c>
      <c r="E15" s="8">
        <f>+D15*Hoja2!$B$15</f>
        <v>5.6559999999999997</v>
      </c>
    </row>
    <row r="16" spans="1:5" x14ac:dyDescent="0.25">
      <c r="A16" s="6">
        <v>44910</v>
      </c>
      <c r="B16" s="6" t="s">
        <v>32</v>
      </c>
      <c r="C16" t="str">
        <f t="shared" si="0"/>
        <v>jueves</v>
      </c>
      <c r="D16" s="7">
        <v>3.5349999999999999E-2</v>
      </c>
      <c r="E16" s="8">
        <f>+D16*Hoja2!$B$15</f>
        <v>5.6559999999999997</v>
      </c>
    </row>
    <row r="17" spans="1:5" x14ac:dyDescent="0.25">
      <c r="A17" s="6">
        <v>44911</v>
      </c>
      <c r="B17" s="6" t="s">
        <v>32</v>
      </c>
      <c r="C17" t="str">
        <f t="shared" si="0"/>
        <v>viernes</v>
      </c>
      <c r="D17" s="7">
        <v>3.8266666666666671E-2</v>
      </c>
      <c r="E17" s="8">
        <f>+D17*Hoja2!$B$15</f>
        <v>6.1226666666666674</v>
      </c>
    </row>
    <row r="18" spans="1:5" x14ac:dyDescent="0.25">
      <c r="A18" s="6">
        <v>44912</v>
      </c>
      <c r="B18" s="6" t="s">
        <v>32</v>
      </c>
      <c r="C18" t="str">
        <f t="shared" si="0"/>
        <v>sábado</v>
      </c>
      <c r="D18" s="7">
        <v>2.8000000000000001E-2</v>
      </c>
      <c r="E18" s="8">
        <f>+D18*Hoja2!$B$15</f>
        <v>4.4800000000000004</v>
      </c>
    </row>
    <row r="19" spans="1:5" x14ac:dyDescent="0.25">
      <c r="A19" s="6">
        <v>44913</v>
      </c>
      <c r="B19" s="6" t="s">
        <v>32</v>
      </c>
      <c r="C19" t="str">
        <f t="shared" si="0"/>
        <v>domingo</v>
      </c>
      <c r="D19" s="7">
        <v>2.5666666666666667E-2</v>
      </c>
      <c r="E19" s="8">
        <f>+D19*Hoja2!$B$15</f>
        <v>4.1066666666666665</v>
      </c>
    </row>
    <row r="20" spans="1:5" x14ac:dyDescent="0.25">
      <c r="A20" s="6">
        <v>44914</v>
      </c>
      <c r="B20" s="6" t="s">
        <v>32</v>
      </c>
      <c r="C20" t="str">
        <f t="shared" si="0"/>
        <v>lunes</v>
      </c>
      <c r="D20" s="7">
        <v>3.5349999999999999E-2</v>
      </c>
      <c r="E20" s="8">
        <f>+D20*Hoja2!$B$15</f>
        <v>5.6559999999999997</v>
      </c>
    </row>
    <row r="21" spans="1:5" x14ac:dyDescent="0.25">
      <c r="A21" s="6">
        <v>44915</v>
      </c>
      <c r="B21" s="6" t="s">
        <v>32</v>
      </c>
      <c r="C21" t="str">
        <f t="shared" si="0"/>
        <v>martes</v>
      </c>
      <c r="D21" s="7">
        <v>3.5349999999999999E-2</v>
      </c>
      <c r="E21" s="8">
        <f>+D21*Hoja2!$B$15</f>
        <v>5.6559999999999997</v>
      </c>
    </row>
    <row r="22" spans="1:5" x14ac:dyDescent="0.25">
      <c r="A22" s="6">
        <v>44916</v>
      </c>
      <c r="B22" s="6" t="s">
        <v>32</v>
      </c>
      <c r="C22" t="str">
        <f t="shared" si="0"/>
        <v>miércoles</v>
      </c>
      <c r="D22" s="7">
        <v>3.5349999999999999E-2</v>
      </c>
      <c r="E22" s="8">
        <f>+D22*Hoja2!$B$15</f>
        <v>5.6559999999999997</v>
      </c>
    </row>
    <row r="23" spans="1:5" x14ac:dyDescent="0.25">
      <c r="A23" s="6">
        <v>44917</v>
      </c>
      <c r="B23" s="6" t="s">
        <v>32</v>
      </c>
      <c r="C23" t="str">
        <f t="shared" si="0"/>
        <v>jueves</v>
      </c>
      <c r="D23" s="7">
        <v>3.5349999999999999E-2</v>
      </c>
      <c r="E23" s="8">
        <f>+D23*Hoja2!$B$15</f>
        <v>5.6559999999999997</v>
      </c>
    </row>
    <row r="24" spans="1:5" x14ac:dyDescent="0.25">
      <c r="A24" s="6">
        <v>44918</v>
      </c>
      <c r="B24" s="6" t="s">
        <v>32</v>
      </c>
      <c r="C24" t="str">
        <f t="shared" si="0"/>
        <v>viernes</v>
      </c>
      <c r="D24" s="7">
        <v>3.8266666666666671E-2</v>
      </c>
      <c r="E24" s="8">
        <f>+D24*Hoja2!$B$15</f>
        <v>6.1226666666666674</v>
      </c>
    </row>
    <row r="25" spans="1:5" x14ac:dyDescent="0.25">
      <c r="A25" s="6">
        <v>44919</v>
      </c>
      <c r="B25" s="6" t="s">
        <v>32</v>
      </c>
      <c r="C25" t="str">
        <f t="shared" si="0"/>
        <v>sábado</v>
      </c>
      <c r="D25" s="7">
        <v>1.7999999999999999E-2</v>
      </c>
      <c r="E25" s="8">
        <f>+D25*Hoja2!$B$15</f>
        <v>2.88</v>
      </c>
    </row>
    <row r="26" spans="1:5" x14ac:dyDescent="0.25">
      <c r="A26" s="6">
        <v>44920</v>
      </c>
      <c r="B26" s="6" t="s">
        <v>32</v>
      </c>
      <c r="C26" t="str">
        <f t="shared" si="0"/>
        <v>domingo</v>
      </c>
      <c r="D26" s="7">
        <v>1.2E-2</v>
      </c>
      <c r="E26" s="8">
        <f>+D26*Hoja2!$B$15</f>
        <v>1.92</v>
      </c>
    </row>
    <row r="27" spans="1:5" x14ac:dyDescent="0.25">
      <c r="A27" s="6">
        <v>44921</v>
      </c>
      <c r="B27" s="6" t="s">
        <v>32</v>
      </c>
      <c r="C27" t="str">
        <f t="shared" si="0"/>
        <v>lunes</v>
      </c>
      <c r="D27" s="7">
        <v>3.5349999999999999E-2</v>
      </c>
      <c r="E27" s="8">
        <f>+D27*Hoja2!$B$15</f>
        <v>5.6559999999999997</v>
      </c>
    </row>
    <row r="28" spans="1:5" x14ac:dyDescent="0.25">
      <c r="A28" s="6">
        <v>44922</v>
      </c>
      <c r="B28" s="6" t="s">
        <v>32</v>
      </c>
      <c r="C28" t="str">
        <f t="shared" si="0"/>
        <v>martes</v>
      </c>
      <c r="D28" s="7">
        <v>3.5349999999999999E-2</v>
      </c>
      <c r="E28" s="8">
        <f>+D28*Hoja2!$B$15</f>
        <v>5.6559999999999997</v>
      </c>
    </row>
    <row r="29" spans="1:5" x14ac:dyDescent="0.25">
      <c r="A29" s="6">
        <v>44923</v>
      </c>
      <c r="B29" s="6" t="s">
        <v>32</v>
      </c>
      <c r="C29" t="str">
        <f t="shared" si="0"/>
        <v>miércoles</v>
      </c>
      <c r="D29" s="7">
        <v>3.5349999999999999E-2</v>
      </c>
      <c r="E29" s="8">
        <f>+D29*Hoja2!$B$15</f>
        <v>5.6559999999999997</v>
      </c>
    </row>
    <row r="30" spans="1:5" x14ac:dyDescent="0.25">
      <c r="A30" s="6">
        <v>44924</v>
      </c>
      <c r="B30" s="6" t="s">
        <v>32</v>
      </c>
      <c r="C30" t="str">
        <f t="shared" si="0"/>
        <v>jueves</v>
      </c>
      <c r="D30" s="7">
        <v>3.5349999999999999E-2</v>
      </c>
      <c r="E30" s="8">
        <f>+D30*Hoja2!$B$15</f>
        <v>5.6559999999999997</v>
      </c>
    </row>
    <row r="31" spans="1:5" x14ac:dyDescent="0.25">
      <c r="A31" s="6">
        <v>44925</v>
      </c>
      <c r="B31" s="6" t="s">
        <v>32</v>
      </c>
      <c r="C31" t="str">
        <f t="shared" si="0"/>
        <v>viernes</v>
      </c>
      <c r="D31" s="7">
        <v>3.5349999999999999E-2</v>
      </c>
      <c r="E31" s="8">
        <f>+D31*Hoja2!$B$15</f>
        <v>5.6559999999999997</v>
      </c>
    </row>
    <row r="32" spans="1:5" x14ac:dyDescent="0.25">
      <c r="A32" s="6">
        <v>44926</v>
      </c>
      <c r="B32" s="6" t="s">
        <v>32</v>
      </c>
      <c r="C32" t="str">
        <f t="shared" si="0"/>
        <v>sábado</v>
      </c>
      <c r="D32" s="7">
        <v>1.9633333333333367E-2</v>
      </c>
      <c r="E32" s="8">
        <f>+D32*Hoja2!$B$15</f>
        <v>3.1413333333333386</v>
      </c>
    </row>
    <row r="33" spans="5:5" x14ac:dyDescent="0.25">
      <c r="E33" s="1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33</v>
      </c>
      <c r="C2" t="str">
        <f t="shared" ref="C2:C32" si="0">TEXT(A2,"dddd")</f>
        <v>jueves</v>
      </c>
      <c r="D2" s="7">
        <v>3.5349999999999999E-2</v>
      </c>
      <c r="E2" s="8">
        <f>+D2*Hoja2!$B$17</f>
        <v>2.8279999999999998</v>
      </c>
    </row>
    <row r="3" spans="1:5" x14ac:dyDescent="0.25">
      <c r="A3" s="6">
        <v>44897</v>
      </c>
      <c r="B3" s="6" t="s">
        <v>33</v>
      </c>
      <c r="C3" t="str">
        <f t="shared" si="0"/>
        <v>viernes</v>
      </c>
      <c r="D3" s="7">
        <v>3.8266666666666671E-2</v>
      </c>
      <c r="E3" s="8">
        <f>+D3*Hoja2!$B$17</f>
        <v>3.0613333333333337</v>
      </c>
    </row>
    <row r="4" spans="1:5" x14ac:dyDescent="0.25">
      <c r="A4" s="6">
        <v>44898</v>
      </c>
      <c r="B4" s="6" t="s">
        <v>33</v>
      </c>
      <c r="C4" t="str">
        <f t="shared" si="0"/>
        <v>sábado</v>
      </c>
      <c r="D4" s="7">
        <v>2.8000000000000001E-2</v>
      </c>
      <c r="E4" s="8">
        <f>+D4*Hoja2!$B$17</f>
        <v>2.2400000000000002</v>
      </c>
    </row>
    <row r="5" spans="1:5" x14ac:dyDescent="0.25">
      <c r="A5" s="6">
        <v>44899</v>
      </c>
      <c r="B5" s="6" t="s">
        <v>33</v>
      </c>
      <c r="C5" t="str">
        <f t="shared" si="0"/>
        <v>domingo</v>
      </c>
      <c r="D5" s="7">
        <v>2.5666666666666667E-2</v>
      </c>
      <c r="E5" s="8">
        <f>+D5*Hoja2!$B$17</f>
        <v>2.0533333333333332</v>
      </c>
    </row>
    <row r="6" spans="1:5" x14ac:dyDescent="0.25">
      <c r="A6" s="6">
        <v>44900</v>
      </c>
      <c r="B6" s="6" t="s">
        <v>33</v>
      </c>
      <c r="C6" t="str">
        <f t="shared" si="0"/>
        <v>lunes</v>
      </c>
      <c r="D6" s="7">
        <v>3.5349999999999999E-2</v>
      </c>
      <c r="E6" s="8">
        <f>+D6*Hoja2!$B$17</f>
        <v>2.8279999999999998</v>
      </c>
    </row>
    <row r="7" spans="1:5" x14ac:dyDescent="0.25">
      <c r="A7" s="6">
        <v>44901</v>
      </c>
      <c r="B7" s="6" t="s">
        <v>33</v>
      </c>
      <c r="C7" t="str">
        <f t="shared" si="0"/>
        <v>martes</v>
      </c>
      <c r="D7" s="7">
        <v>3.5349999999999999E-2</v>
      </c>
      <c r="E7" s="8">
        <f>+D7*Hoja2!$B$17</f>
        <v>2.8279999999999998</v>
      </c>
    </row>
    <row r="8" spans="1:5" x14ac:dyDescent="0.25">
      <c r="A8" s="6">
        <v>44902</v>
      </c>
      <c r="B8" s="6" t="s">
        <v>33</v>
      </c>
      <c r="C8" t="str">
        <f t="shared" si="0"/>
        <v>miércoles</v>
      </c>
      <c r="D8" s="7">
        <v>3.5349999999999999E-2</v>
      </c>
      <c r="E8" s="8">
        <f>+D8*Hoja2!$B$17</f>
        <v>2.8279999999999998</v>
      </c>
    </row>
    <row r="9" spans="1:5" x14ac:dyDescent="0.25">
      <c r="A9" s="6">
        <v>44903</v>
      </c>
      <c r="B9" s="6" t="s">
        <v>33</v>
      </c>
      <c r="C9" t="str">
        <f t="shared" si="0"/>
        <v>jueves</v>
      </c>
      <c r="D9" s="7">
        <v>3.5349999999999999E-2</v>
      </c>
      <c r="E9" s="8">
        <f>+D9*Hoja2!$B$17</f>
        <v>2.8279999999999998</v>
      </c>
    </row>
    <row r="10" spans="1:5" x14ac:dyDescent="0.25">
      <c r="A10" s="6">
        <v>44904</v>
      </c>
      <c r="B10" s="6" t="s">
        <v>33</v>
      </c>
      <c r="C10" t="str">
        <f t="shared" si="0"/>
        <v>viernes</v>
      </c>
      <c r="D10" s="7">
        <v>3.8266666666666671E-2</v>
      </c>
      <c r="E10" s="8">
        <f>+D10*Hoja2!$B$17</f>
        <v>3.0613333333333337</v>
      </c>
    </row>
    <row r="11" spans="1:5" x14ac:dyDescent="0.25">
      <c r="A11" s="6">
        <v>44905</v>
      </c>
      <c r="B11" s="6" t="s">
        <v>33</v>
      </c>
      <c r="C11" t="str">
        <f t="shared" si="0"/>
        <v>sábado</v>
      </c>
      <c r="D11" s="7">
        <v>2.8000000000000001E-2</v>
      </c>
      <c r="E11" s="8">
        <f>+D11*Hoja2!$B$17</f>
        <v>2.2400000000000002</v>
      </c>
    </row>
    <row r="12" spans="1:5" x14ac:dyDescent="0.25">
      <c r="A12" s="6">
        <v>44906</v>
      </c>
      <c r="B12" s="6" t="s">
        <v>33</v>
      </c>
      <c r="C12" t="str">
        <f t="shared" si="0"/>
        <v>domingo</v>
      </c>
      <c r="D12" s="7">
        <v>2.5666666666666667E-2</v>
      </c>
      <c r="E12" s="8">
        <f>+D12*Hoja2!$B$17</f>
        <v>2.0533333333333332</v>
      </c>
    </row>
    <row r="13" spans="1:5" x14ac:dyDescent="0.25">
      <c r="A13" s="6">
        <v>44907</v>
      </c>
      <c r="B13" s="6" t="s">
        <v>33</v>
      </c>
      <c r="C13" t="str">
        <f t="shared" si="0"/>
        <v>lunes</v>
      </c>
      <c r="D13" s="7">
        <v>3.5349999999999999E-2</v>
      </c>
      <c r="E13" s="8">
        <f>+D13*Hoja2!$B$17</f>
        <v>2.8279999999999998</v>
      </c>
    </row>
    <row r="14" spans="1:5" x14ac:dyDescent="0.25">
      <c r="A14" s="6">
        <v>44908</v>
      </c>
      <c r="B14" s="6" t="s">
        <v>33</v>
      </c>
      <c r="C14" t="str">
        <f t="shared" si="0"/>
        <v>martes</v>
      </c>
      <c r="D14" s="7">
        <v>3.5349999999999999E-2</v>
      </c>
      <c r="E14" s="8">
        <f>+D14*Hoja2!$B$17</f>
        <v>2.8279999999999998</v>
      </c>
    </row>
    <row r="15" spans="1:5" x14ac:dyDescent="0.25">
      <c r="A15" s="6">
        <v>44909</v>
      </c>
      <c r="B15" s="6" t="s">
        <v>33</v>
      </c>
      <c r="C15" t="str">
        <f t="shared" si="0"/>
        <v>miércoles</v>
      </c>
      <c r="D15" s="7">
        <v>3.5349999999999999E-2</v>
      </c>
      <c r="E15" s="8">
        <f>+D15*Hoja2!$B$17</f>
        <v>2.8279999999999998</v>
      </c>
    </row>
    <row r="16" spans="1:5" x14ac:dyDescent="0.25">
      <c r="A16" s="6">
        <v>44910</v>
      </c>
      <c r="B16" s="6" t="s">
        <v>33</v>
      </c>
      <c r="C16" t="str">
        <f t="shared" si="0"/>
        <v>jueves</v>
      </c>
      <c r="D16" s="7">
        <v>3.5349999999999999E-2</v>
      </c>
      <c r="E16" s="8">
        <f>+D16*Hoja2!$B$17</f>
        <v>2.8279999999999998</v>
      </c>
    </row>
    <row r="17" spans="1:5" x14ac:dyDescent="0.25">
      <c r="A17" s="6">
        <v>44911</v>
      </c>
      <c r="B17" s="6" t="s">
        <v>33</v>
      </c>
      <c r="C17" t="str">
        <f t="shared" si="0"/>
        <v>viernes</v>
      </c>
      <c r="D17" s="7">
        <v>3.8266666666666671E-2</v>
      </c>
      <c r="E17" s="8">
        <f>+D17*Hoja2!$B$17</f>
        <v>3.0613333333333337</v>
      </c>
    </row>
    <row r="18" spans="1:5" x14ac:dyDescent="0.25">
      <c r="A18" s="6">
        <v>44912</v>
      </c>
      <c r="B18" s="6" t="s">
        <v>33</v>
      </c>
      <c r="C18" t="str">
        <f t="shared" si="0"/>
        <v>sábado</v>
      </c>
      <c r="D18" s="7">
        <v>2.8000000000000001E-2</v>
      </c>
      <c r="E18" s="8">
        <f>+D18*Hoja2!$B$17</f>
        <v>2.2400000000000002</v>
      </c>
    </row>
    <row r="19" spans="1:5" x14ac:dyDescent="0.25">
      <c r="A19" s="6">
        <v>44913</v>
      </c>
      <c r="B19" s="6" t="s">
        <v>33</v>
      </c>
      <c r="C19" t="str">
        <f t="shared" si="0"/>
        <v>domingo</v>
      </c>
      <c r="D19" s="7">
        <v>2.5666666666666667E-2</v>
      </c>
      <c r="E19" s="8">
        <f>+D19*Hoja2!$B$17</f>
        <v>2.0533333333333332</v>
      </c>
    </row>
    <row r="20" spans="1:5" x14ac:dyDescent="0.25">
      <c r="A20" s="6">
        <v>44914</v>
      </c>
      <c r="B20" s="6" t="s">
        <v>33</v>
      </c>
      <c r="C20" t="str">
        <f t="shared" si="0"/>
        <v>lunes</v>
      </c>
      <c r="D20" s="7">
        <v>3.5349999999999999E-2</v>
      </c>
      <c r="E20" s="8">
        <f>+D20*Hoja2!$B$17</f>
        <v>2.8279999999999998</v>
      </c>
    </row>
    <row r="21" spans="1:5" x14ac:dyDescent="0.25">
      <c r="A21" s="6">
        <v>44915</v>
      </c>
      <c r="B21" s="6" t="s">
        <v>33</v>
      </c>
      <c r="C21" t="str">
        <f t="shared" si="0"/>
        <v>martes</v>
      </c>
      <c r="D21" s="7">
        <v>3.5349999999999999E-2</v>
      </c>
      <c r="E21" s="8">
        <f>+D21*Hoja2!$B$17</f>
        <v>2.8279999999999998</v>
      </c>
    </row>
    <row r="22" spans="1:5" x14ac:dyDescent="0.25">
      <c r="A22" s="6">
        <v>44916</v>
      </c>
      <c r="B22" s="6" t="s">
        <v>33</v>
      </c>
      <c r="C22" t="str">
        <f t="shared" si="0"/>
        <v>miércoles</v>
      </c>
      <c r="D22" s="7">
        <v>3.5349999999999999E-2</v>
      </c>
      <c r="E22" s="8">
        <f>+D22*Hoja2!$B$17</f>
        <v>2.8279999999999998</v>
      </c>
    </row>
    <row r="23" spans="1:5" x14ac:dyDescent="0.25">
      <c r="A23" s="6">
        <v>44917</v>
      </c>
      <c r="B23" s="6" t="s">
        <v>33</v>
      </c>
      <c r="C23" t="str">
        <f t="shared" si="0"/>
        <v>jueves</v>
      </c>
      <c r="D23" s="7">
        <v>3.5349999999999999E-2</v>
      </c>
      <c r="E23" s="8">
        <f>+D23*Hoja2!$B$17</f>
        <v>2.8279999999999998</v>
      </c>
    </row>
    <row r="24" spans="1:5" x14ac:dyDescent="0.25">
      <c r="A24" s="6">
        <v>44918</v>
      </c>
      <c r="B24" s="6" t="s">
        <v>33</v>
      </c>
      <c r="C24" t="str">
        <f t="shared" si="0"/>
        <v>viernes</v>
      </c>
      <c r="D24" s="7">
        <v>3.8266666666666671E-2</v>
      </c>
      <c r="E24" s="8">
        <f>+D24*Hoja2!$B$17</f>
        <v>3.0613333333333337</v>
      </c>
    </row>
    <row r="25" spans="1:5" x14ac:dyDescent="0.25">
      <c r="A25" s="6">
        <v>44919</v>
      </c>
      <c r="B25" s="6" t="s">
        <v>33</v>
      </c>
      <c r="C25" t="str">
        <f t="shared" si="0"/>
        <v>sábado</v>
      </c>
      <c r="D25" s="7">
        <v>1.7999999999999999E-2</v>
      </c>
      <c r="E25" s="8">
        <f>+D25*Hoja2!$B$17</f>
        <v>1.44</v>
      </c>
    </row>
    <row r="26" spans="1:5" x14ac:dyDescent="0.25">
      <c r="A26" s="6">
        <v>44920</v>
      </c>
      <c r="B26" s="6" t="s">
        <v>33</v>
      </c>
      <c r="C26" t="str">
        <f t="shared" si="0"/>
        <v>domingo</v>
      </c>
      <c r="D26" s="7">
        <v>1.2E-2</v>
      </c>
      <c r="E26" s="8">
        <f>+D26*Hoja2!$B$17</f>
        <v>0.96</v>
      </c>
    </row>
    <row r="27" spans="1:5" x14ac:dyDescent="0.25">
      <c r="A27" s="6">
        <v>44921</v>
      </c>
      <c r="B27" s="6" t="s">
        <v>33</v>
      </c>
      <c r="C27" t="str">
        <f t="shared" si="0"/>
        <v>lunes</v>
      </c>
      <c r="D27" s="7">
        <v>3.5349999999999999E-2</v>
      </c>
      <c r="E27" s="8">
        <f>+D27*Hoja2!$B$17</f>
        <v>2.8279999999999998</v>
      </c>
    </row>
    <row r="28" spans="1:5" x14ac:dyDescent="0.25">
      <c r="A28" s="6">
        <v>44922</v>
      </c>
      <c r="B28" s="6" t="s">
        <v>33</v>
      </c>
      <c r="C28" t="str">
        <f t="shared" si="0"/>
        <v>martes</v>
      </c>
      <c r="D28" s="7">
        <v>3.5349999999999999E-2</v>
      </c>
      <c r="E28" s="8">
        <f>+D28*Hoja2!$B$17</f>
        <v>2.8279999999999998</v>
      </c>
    </row>
    <row r="29" spans="1:5" x14ac:dyDescent="0.25">
      <c r="A29" s="6">
        <v>44923</v>
      </c>
      <c r="B29" s="6" t="s">
        <v>33</v>
      </c>
      <c r="C29" t="str">
        <f t="shared" si="0"/>
        <v>miércoles</v>
      </c>
      <c r="D29" s="7">
        <v>3.5349999999999999E-2</v>
      </c>
      <c r="E29" s="8">
        <f>+D29*Hoja2!$B$17</f>
        <v>2.8279999999999998</v>
      </c>
    </row>
    <row r="30" spans="1:5" x14ac:dyDescent="0.25">
      <c r="A30" s="6">
        <v>44924</v>
      </c>
      <c r="B30" s="6" t="s">
        <v>33</v>
      </c>
      <c r="C30" t="str">
        <f t="shared" si="0"/>
        <v>jueves</v>
      </c>
      <c r="D30" s="7">
        <v>3.5349999999999999E-2</v>
      </c>
      <c r="E30" s="8">
        <f>+D30*Hoja2!$B$17</f>
        <v>2.8279999999999998</v>
      </c>
    </row>
    <row r="31" spans="1:5" x14ac:dyDescent="0.25">
      <c r="A31" s="6">
        <v>44925</v>
      </c>
      <c r="B31" s="6" t="s">
        <v>33</v>
      </c>
      <c r="C31" t="str">
        <f t="shared" si="0"/>
        <v>viernes</v>
      </c>
      <c r="D31" s="7">
        <v>3.5349999999999999E-2</v>
      </c>
      <c r="E31" s="8">
        <f>+D31*Hoja2!$B$17</f>
        <v>2.8279999999999998</v>
      </c>
    </row>
    <row r="32" spans="1:5" x14ac:dyDescent="0.25">
      <c r="A32" s="6">
        <v>44926</v>
      </c>
      <c r="B32" s="6" t="s">
        <v>33</v>
      </c>
      <c r="C32" t="str">
        <f t="shared" si="0"/>
        <v>sábado</v>
      </c>
      <c r="D32" s="7">
        <v>1.9633333333333367E-2</v>
      </c>
      <c r="E32" s="8">
        <f>+D32*Hoja2!$B$17</f>
        <v>1.5706666666666693</v>
      </c>
    </row>
    <row r="33" spans="5:5" x14ac:dyDescent="0.25">
      <c r="E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8" sqref="D8"/>
    </sheetView>
  </sheetViews>
  <sheetFormatPr baseColWidth="10" defaultRowHeight="15" x14ac:dyDescent="0.25"/>
  <cols>
    <col min="2" max="2" width="20.28515625" bestFit="1" customWidth="1"/>
  </cols>
  <sheetData>
    <row r="1" spans="1:2" x14ac:dyDescent="0.25">
      <c r="A1" t="s">
        <v>20</v>
      </c>
      <c r="B1" t="s">
        <v>34</v>
      </c>
    </row>
    <row r="2" spans="1:2" x14ac:dyDescent="0.25">
      <c r="A2" t="s">
        <v>35</v>
      </c>
      <c r="B2" s="52">
        <v>3500</v>
      </c>
    </row>
    <row r="3" spans="1:2" x14ac:dyDescent="0.25">
      <c r="A3" s="6" t="s">
        <v>27</v>
      </c>
      <c r="B3" s="52">
        <v>0</v>
      </c>
    </row>
    <row r="4" spans="1:2" x14ac:dyDescent="0.25">
      <c r="A4" t="s">
        <v>28</v>
      </c>
      <c r="B4" s="52">
        <v>2700</v>
      </c>
    </row>
    <row r="5" spans="1:2" x14ac:dyDescent="0.25">
      <c r="A5" t="s">
        <v>30</v>
      </c>
      <c r="B5" s="52">
        <v>160</v>
      </c>
    </row>
    <row r="6" spans="1:2" x14ac:dyDescent="0.25">
      <c r="A6" t="s">
        <v>31</v>
      </c>
      <c r="B6" s="52">
        <v>150</v>
      </c>
    </row>
    <row r="7" spans="1:2" x14ac:dyDescent="0.25">
      <c r="A7" t="s">
        <v>32</v>
      </c>
      <c r="B7" s="52">
        <v>160</v>
      </c>
    </row>
    <row r="8" spans="1:2" x14ac:dyDescent="0.25">
      <c r="A8" t="s">
        <v>29</v>
      </c>
      <c r="B8" s="52">
        <v>350</v>
      </c>
    </row>
    <row r="9" spans="1:2" x14ac:dyDescent="0.25">
      <c r="A9" s="6" t="s">
        <v>33</v>
      </c>
      <c r="B9" s="52">
        <v>80</v>
      </c>
    </row>
    <row r="10" spans="1:2" x14ac:dyDescent="0.25">
      <c r="B10" s="52"/>
    </row>
    <row r="11" spans="1:2" x14ac:dyDescent="0.25">
      <c r="B11" s="52"/>
    </row>
    <row r="12" spans="1:2" x14ac:dyDescent="0.25">
      <c r="B12" s="52"/>
    </row>
    <row r="13" spans="1:2" x14ac:dyDescent="0.25">
      <c r="B13" s="52"/>
    </row>
    <row r="14" spans="1:2" x14ac:dyDescent="0.25">
      <c r="B14" s="52"/>
    </row>
    <row r="15" spans="1:2" x14ac:dyDescent="0.25">
      <c r="A15" s="6"/>
      <c r="B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baseColWidth="10" defaultRowHeight="15" x14ac:dyDescent="0.25"/>
  <cols>
    <col min="5" max="5" width="15.7109375" customWidth="1"/>
  </cols>
  <sheetData>
    <row r="1" spans="1:8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8" x14ac:dyDescent="0.25">
      <c r="A2" s="6">
        <v>44896</v>
      </c>
      <c r="B2" s="6" t="s">
        <v>22</v>
      </c>
      <c r="C2" t="str">
        <f t="shared" ref="C2:C32" si="0">TEXT(A2,"dddd")</f>
        <v>jueves</v>
      </c>
      <c r="D2" s="7">
        <v>3.5349999999999999E-2</v>
      </c>
      <c r="E2" s="8">
        <f>+D2*Hoja2!$B$4</f>
        <v>0</v>
      </c>
      <c r="F2" s="8"/>
      <c r="G2" s="8"/>
      <c r="H2" s="8"/>
    </row>
    <row r="3" spans="1:8" x14ac:dyDescent="0.25">
      <c r="A3" s="6">
        <v>44897</v>
      </c>
      <c r="B3" s="6" t="s">
        <v>22</v>
      </c>
      <c r="C3" t="str">
        <f t="shared" si="0"/>
        <v>viernes</v>
      </c>
      <c r="D3" s="7">
        <v>3.8266666666666671E-2</v>
      </c>
      <c r="E3" s="8">
        <f>+D3*Hoja2!$B$4</f>
        <v>0</v>
      </c>
      <c r="F3" s="8"/>
      <c r="G3" s="8"/>
      <c r="H3" s="8"/>
    </row>
    <row r="4" spans="1:8" x14ac:dyDescent="0.25">
      <c r="A4" s="6">
        <v>44898</v>
      </c>
      <c r="B4" s="6" t="s">
        <v>22</v>
      </c>
      <c r="C4" t="str">
        <f t="shared" si="0"/>
        <v>sábado</v>
      </c>
      <c r="D4" s="7">
        <v>2.8000000000000001E-2</v>
      </c>
      <c r="E4" s="8">
        <f>+D4*Hoja2!$B$4</f>
        <v>0</v>
      </c>
      <c r="F4" s="8"/>
      <c r="G4" s="8"/>
      <c r="H4" s="8"/>
    </row>
    <row r="5" spans="1:8" x14ac:dyDescent="0.25">
      <c r="A5" s="6">
        <v>44899</v>
      </c>
      <c r="B5" s="6" t="s">
        <v>22</v>
      </c>
      <c r="C5" t="str">
        <f t="shared" si="0"/>
        <v>domingo</v>
      </c>
      <c r="D5" s="7">
        <v>2.5666666666666667E-2</v>
      </c>
      <c r="E5" s="8">
        <f>+D5*Hoja2!$B$4</f>
        <v>0</v>
      </c>
      <c r="F5" s="8"/>
      <c r="G5" s="8"/>
      <c r="H5" s="8"/>
    </row>
    <row r="6" spans="1:8" x14ac:dyDescent="0.25">
      <c r="A6" s="6">
        <v>44900</v>
      </c>
      <c r="B6" s="6" t="s">
        <v>22</v>
      </c>
      <c r="C6" t="str">
        <f t="shared" si="0"/>
        <v>lunes</v>
      </c>
      <c r="D6" s="7">
        <v>3.5349999999999999E-2</v>
      </c>
      <c r="E6" s="8">
        <f>+D6*Hoja2!$B$4</f>
        <v>0</v>
      </c>
      <c r="F6" s="8"/>
      <c r="G6" s="8"/>
      <c r="H6" s="8"/>
    </row>
    <row r="7" spans="1:8" x14ac:dyDescent="0.25">
      <c r="A7" s="6">
        <v>44901</v>
      </c>
      <c r="B7" s="6" t="s">
        <v>22</v>
      </c>
      <c r="C7" t="str">
        <f t="shared" si="0"/>
        <v>martes</v>
      </c>
      <c r="D7" s="7">
        <v>3.5349999999999999E-2</v>
      </c>
      <c r="E7" s="8">
        <f>+D7*Hoja2!$B$4</f>
        <v>0</v>
      </c>
      <c r="F7" s="8"/>
      <c r="G7" s="8"/>
      <c r="H7" s="8"/>
    </row>
    <row r="8" spans="1:8" x14ac:dyDescent="0.25">
      <c r="A8" s="6">
        <v>44902</v>
      </c>
      <c r="B8" s="6" t="s">
        <v>22</v>
      </c>
      <c r="C8" t="str">
        <f t="shared" si="0"/>
        <v>miércoles</v>
      </c>
      <c r="D8" s="7">
        <v>3.5349999999999999E-2</v>
      </c>
      <c r="E8" s="8">
        <f>+D8*Hoja2!$B$4</f>
        <v>0</v>
      </c>
      <c r="F8" s="8"/>
      <c r="G8" s="8"/>
      <c r="H8" s="8"/>
    </row>
    <row r="9" spans="1:8" x14ac:dyDescent="0.25">
      <c r="A9" s="6">
        <v>44903</v>
      </c>
      <c r="B9" s="6" t="s">
        <v>22</v>
      </c>
      <c r="C9" t="str">
        <f t="shared" si="0"/>
        <v>jueves</v>
      </c>
      <c r="D9" s="7">
        <v>3.5349999999999999E-2</v>
      </c>
      <c r="E9" s="8">
        <f>+D9*Hoja2!$B$4</f>
        <v>0</v>
      </c>
      <c r="F9" s="8"/>
      <c r="G9" s="8"/>
      <c r="H9" s="8"/>
    </row>
    <row r="10" spans="1:8" x14ac:dyDescent="0.25">
      <c r="A10" s="6">
        <v>44904</v>
      </c>
      <c r="B10" s="6" t="s">
        <v>22</v>
      </c>
      <c r="C10" t="str">
        <f t="shared" si="0"/>
        <v>viernes</v>
      </c>
      <c r="D10" s="7">
        <v>3.8266666666666671E-2</v>
      </c>
      <c r="E10" s="8">
        <f>+D10*Hoja2!$B$4</f>
        <v>0</v>
      </c>
      <c r="F10" s="8"/>
      <c r="G10" s="8"/>
      <c r="H10" s="8"/>
    </row>
    <row r="11" spans="1:8" x14ac:dyDescent="0.25">
      <c r="A11" s="6">
        <v>44905</v>
      </c>
      <c r="B11" s="6" t="s">
        <v>22</v>
      </c>
      <c r="C11" t="str">
        <f t="shared" si="0"/>
        <v>sábado</v>
      </c>
      <c r="D11" s="7">
        <v>2.8000000000000001E-2</v>
      </c>
      <c r="E11" s="8">
        <f>+D11*Hoja2!$B$4</f>
        <v>0</v>
      </c>
      <c r="F11" s="8"/>
      <c r="G11" s="8"/>
      <c r="H11" s="8"/>
    </row>
    <row r="12" spans="1:8" x14ac:dyDescent="0.25">
      <c r="A12" s="6">
        <v>44906</v>
      </c>
      <c r="B12" s="6" t="s">
        <v>22</v>
      </c>
      <c r="C12" t="str">
        <f t="shared" si="0"/>
        <v>domingo</v>
      </c>
      <c r="D12" s="7">
        <v>2.5666666666666667E-2</v>
      </c>
      <c r="E12" s="8">
        <f>+D12*Hoja2!$B$4</f>
        <v>0</v>
      </c>
      <c r="F12" s="8"/>
      <c r="G12" s="8"/>
      <c r="H12" s="8"/>
    </row>
    <row r="13" spans="1:8" x14ac:dyDescent="0.25">
      <c r="A13" s="6">
        <v>44907</v>
      </c>
      <c r="B13" s="6" t="s">
        <v>22</v>
      </c>
      <c r="C13" t="str">
        <f t="shared" si="0"/>
        <v>lunes</v>
      </c>
      <c r="D13" s="7">
        <v>3.5349999999999999E-2</v>
      </c>
      <c r="E13" s="8">
        <f>+D13*Hoja2!$B$4</f>
        <v>0</v>
      </c>
      <c r="F13" s="8"/>
      <c r="G13" s="8"/>
      <c r="H13" s="8"/>
    </row>
    <row r="14" spans="1:8" x14ac:dyDescent="0.25">
      <c r="A14" s="6">
        <v>44908</v>
      </c>
      <c r="B14" s="6" t="s">
        <v>22</v>
      </c>
      <c r="C14" t="str">
        <f t="shared" si="0"/>
        <v>martes</v>
      </c>
      <c r="D14" s="7">
        <v>3.5349999999999999E-2</v>
      </c>
      <c r="E14" s="8">
        <f>+D14*Hoja2!$B$4</f>
        <v>0</v>
      </c>
      <c r="F14" s="8"/>
      <c r="G14" s="8"/>
      <c r="H14" s="8"/>
    </row>
    <row r="15" spans="1:8" x14ac:dyDescent="0.25">
      <c r="A15" s="6">
        <v>44909</v>
      </c>
      <c r="B15" s="6" t="s">
        <v>22</v>
      </c>
      <c r="C15" t="str">
        <f t="shared" si="0"/>
        <v>miércoles</v>
      </c>
      <c r="D15" s="7">
        <v>3.5349999999999999E-2</v>
      </c>
      <c r="E15" s="8">
        <f>+D15*Hoja2!$B$4</f>
        <v>0</v>
      </c>
      <c r="F15" s="8"/>
      <c r="G15" s="8"/>
      <c r="H15" s="8"/>
    </row>
    <row r="16" spans="1:8" x14ac:dyDescent="0.25">
      <c r="A16" s="6">
        <v>44910</v>
      </c>
      <c r="B16" s="6" t="s">
        <v>22</v>
      </c>
      <c r="C16" t="str">
        <f t="shared" si="0"/>
        <v>jueves</v>
      </c>
      <c r="D16" s="7">
        <v>3.5349999999999999E-2</v>
      </c>
      <c r="E16" s="8">
        <f>+D16*Hoja2!$B$4</f>
        <v>0</v>
      </c>
      <c r="F16" s="8"/>
      <c r="G16" s="8"/>
      <c r="H16" s="8"/>
    </row>
    <row r="17" spans="1:13" x14ac:dyDescent="0.25">
      <c r="A17" s="6">
        <v>44911</v>
      </c>
      <c r="B17" s="6" t="s">
        <v>22</v>
      </c>
      <c r="C17" t="str">
        <f t="shared" si="0"/>
        <v>viernes</v>
      </c>
      <c r="D17" s="7">
        <v>3.8266666666666671E-2</v>
      </c>
      <c r="E17" s="8">
        <f>+D17*Hoja2!$B$4</f>
        <v>0</v>
      </c>
      <c r="F17" s="8"/>
      <c r="G17" s="8"/>
      <c r="H17" s="8"/>
    </row>
    <row r="18" spans="1:13" x14ac:dyDescent="0.25">
      <c r="A18" s="6">
        <v>44912</v>
      </c>
      <c r="B18" s="6" t="s">
        <v>22</v>
      </c>
      <c r="C18" t="str">
        <f t="shared" si="0"/>
        <v>sábado</v>
      </c>
      <c r="D18" s="7">
        <v>2.8000000000000001E-2</v>
      </c>
      <c r="E18" s="8">
        <f>+D18*Hoja2!$B$4</f>
        <v>0</v>
      </c>
      <c r="F18" s="8"/>
      <c r="G18" s="8"/>
      <c r="H18" s="8"/>
    </row>
    <row r="19" spans="1:13" x14ac:dyDescent="0.25">
      <c r="A19" s="6">
        <v>44913</v>
      </c>
      <c r="B19" s="6" t="s">
        <v>22</v>
      </c>
      <c r="C19" t="str">
        <f t="shared" si="0"/>
        <v>domingo</v>
      </c>
      <c r="D19" s="7">
        <v>2.5666666666666667E-2</v>
      </c>
      <c r="E19" s="8">
        <f>+D19*Hoja2!$B$4</f>
        <v>0</v>
      </c>
      <c r="F19" s="8"/>
      <c r="G19" s="8"/>
      <c r="H19" s="8"/>
    </row>
    <row r="20" spans="1:13" x14ac:dyDescent="0.25">
      <c r="A20" s="6">
        <v>44914</v>
      </c>
      <c r="B20" s="6" t="s">
        <v>22</v>
      </c>
      <c r="C20" t="str">
        <f t="shared" si="0"/>
        <v>lunes</v>
      </c>
      <c r="D20" s="7">
        <v>3.5349999999999999E-2</v>
      </c>
      <c r="E20" s="8">
        <f>+D20*Hoja2!$B$4</f>
        <v>0</v>
      </c>
      <c r="F20" s="8"/>
      <c r="G20" s="8"/>
      <c r="H20" s="8"/>
    </row>
    <row r="21" spans="1:13" x14ac:dyDescent="0.25">
      <c r="A21" s="6">
        <v>44915</v>
      </c>
      <c r="B21" s="6" t="s">
        <v>22</v>
      </c>
      <c r="C21" t="str">
        <f t="shared" si="0"/>
        <v>martes</v>
      </c>
      <c r="D21" s="7">
        <v>3.5349999999999999E-2</v>
      </c>
      <c r="E21" s="8">
        <f>+D21*Hoja2!$B$4</f>
        <v>0</v>
      </c>
      <c r="F21" s="8"/>
      <c r="G21" s="8"/>
      <c r="H21" s="8"/>
    </row>
    <row r="22" spans="1:13" x14ac:dyDescent="0.25">
      <c r="A22" s="6">
        <v>44916</v>
      </c>
      <c r="B22" s="6" t="s">
        <v>22</v>
      </c>
      <c r="C22" t="str">
        <f t="shared" si="0"/>
        <v>miércoles</v>
      </c>
      <c r="D22" s="7">
        <v>3.5349999999999999E-2</v>
      </c>
      <c r="E22" s="8">
        <f>+D22*Hoja2!$B$4</f>
        <v>0</v>
      </c>
      <c r="F22" s="8"/>
      <c r="G22" s="8"/>
      <c r="H22" s="8"/>
    </row>
    <row r="23" spans="1:13" x14ac:dyDescent="0.25">
      <c r="A23" s="6">
        <v>44917</v>
      </c>
      <c r="B23" s="6" t="s">
        <v>22</v>
      </c>
      <c r="C23" t="str">
        <f t="shared" si="0"/>
        <v>jueves</v>
      </c>
      <c r="D23" s="7">
        <v>3.5349999999999999E-2</v>
      </c>
      <c r="E23" s="8">
        <f>+D23*Hoja2!$B$4</f>
        <v>0</v>
      </c>
      <c r="F23" s="8"/>
      <c r="G23" s="8"/>
      <c r="H23" s="8"/>
    </row>
    <row r="24" spans="1:13" x14ac:dyDescent="0.25">
      <c r="A24" s="6">
        <v>44918</v>
      </c>
      <c r="B24" s="6" t="s">
        <v>22</v>
      </c>
      <c r="C24" t="str">
        <f t="shared" si="0"/>
        <v>viernes</v>
      </c>
      <c r="D24" s="7">
        <v>3.8266666666666671E-2</v>
      </c>
      <c r="E24" s="8">
        <f>+D24*Hoja2!$B$4</f>
        <v>0</v>
      </c>
      <c r="F24" s="8"/>
      <c r="G24" s="8"/>
      <c r="H24" s="8"/>
    </row>
    <row r="25" spans="1:13" x14ac:dyDescent="0.25">
      <c r="A25" s="6">
        <v>44919</v>
      </c>
      <c r="B25" s="6" t="s">
        <v>22</v>
      </c>
      <c r="C25" t="str">
        <f t="shared" si="0"/>
        <v>sábado</v>
      </c>
      <c r="D25" s="7">
        <v>1.7999999999999999E-2</v>
      </c>
      <c r="E25" s="8">
        <f>+D25*Hoja2!$B$4</f>
        <v>0</v>
      </c>
      <c r="F25" s="8"/>
      <c r="G25" s="8"/>
      <c r="H25" s="8"/>
    </row>
    <row r="26" spans="1:13" x14ac:dyDescent="0.25">
      <c r="A26" s="6">
        <v>44920</v>
      </c>
      <c r="B26" s="6" t="s">
        <v>22</v>
      </c>
      <c r="C26" t="str">
        <f t="shared" si="0"/>
        <v>domingo</v>
      </c>
      <c r="D26" s="7">
        <v>1.2E-2</v>
      </c>
      <c r="E26" s="8">
        <f>+D26*Hoja2!$B$4</f>
        <v>0</v>
      </c>
      <c r="F26" s="8"/>
      <c r="G26" s="8"/>
      <c r="H26" s="8"/>
    </row>
    <row r="27" spans="1:13" x14ac:dyDescent="0.25">
      <c r="A27" s="6">
        <v>44921</v>
      </c>
      <c r="B27" s="6" t="s">
        <v>22</v>
      </c>
      <c r="C27" t="str">
        <f t="shared" si="0"/>
        <v>lunes</v>
      </c>
      <c r="D27" s="7">
        <v>3.5349999999999999E-2</v>
      </c>
      <c r="E27" s="8">
        <f>+D27*Hoja2!$B$4</f>
        <v>0</v>
      </c>
      <c r="F27" s="8"/>
      <c r="G27" s="8"/>
      <c r="H27" s="8"/>
    </row>
    <row r="28" spans="1:13" x14ac:dyDescent="0.25">
      <c r="A28" s="6">
        <v>44922</v>
      </c>
      <c r="B28" s="6" t="s">
        <v>22</v>
      </c>
      <c r="C28" t="str">
        <f t="shared" si="0"/>
        <v>martes</v>
      </c>
      <c r="D28" s="7">
        <v>3.5349999999999999E-2</v>
      </c>
      <c r="E28" s="8">
        <f>+D28*Hoja2!$B$4</f>
        <v>0</v>
      </c>
      <c r="F28" s="8"/>
      <c r="G28" s="8"/>
      <c r="H28" s="8"/>
    </row>
    <row r="29" spans="1:13" x14ac:dyDescent="0.25">
      <c r="A29" s="6">
        <v>44923</v>
      </c>
      <c r="B29" s="6" t="s">
        <v>22</v>
      </c>
      <c r="C29" t="str">
        <f t="shared" si="0"/>
        <v>miércoles</v>
      </c>
      <c r="D29" s="7">
        <v>3.5349999999999999E-2</v>
      </c>
      <c r="E29" s="8">
        <f>+D29*Hoja2!$B$4</f>
        <v>0</v>
      </c>
      <c r="F29" s="8"/>
      <c r="G29" s="8"/>
      <c r="H29" s="8"/>
    </row>
    <row r="30" spans="1:13" x14ac:dyDescent="0.25">
      <c r="A30" s="6">
        <v>44924</v>
      </c>
      <c r="B30" s="6" t="s">
        <v>22</v>
      </c>
      <c r="C30" t="str">
        <f t="shared" si="0"/>
        <v>jueves</v>
      </c>
      <c r="D30" s="7">
        <v>3.5349999999999999E-2</v>
      </c>
      <c r="E30" s="8">
        <f>+D30*Hoja2!$B$4</f>
        <v>0</v>
      </c>
      <c r="F30" s="8"/>
      <c r="G30" s="8"/>
      <c r="H30" s="8"/>
      <c r="L30" s="7"/>
      <c r="M30" s="9"/>
    </row>
    <row r="31" spans="1:13" x14ac:dyDescent="0.25">
      <c r="A31" s="6">
        <v>44925</v>
      </c>
      <c r="B31" s="6" t="s">
        <v>22</v>
      </c>
      <c r="C31" t="str">
        <f t="shared" si="0"/>
        <v>viernes</v>
      </c>
      <c r="D31" s="7">
        <v>3.5349999999999999E-2</v>
      </c>
      <c r="E31" s="8">
        <f>+D31*Hoja2!$B$4</f>
        <v>0</v>
      </c>
      <c r="F31" s="8"/>
      <c r="G31" s="8"/>
      <c r="H31" s="8"/>
      <c r="L31" s="7"/>
      <c r="M31" s="9"/>
    </row>
    <row r="32" spans="1:13" x14ac:dyDescent="0.25">
      <c r="A32" s="6">
        <v>44926</v>
      </c>
      <c r="B32" s="6" t="s">
        <v>22</v>
      </c>
      <c r="C32" t="str">
        <f t="shared" si="0"/>
        <v>sábado</v>
      </c>
      <c r="D32" s="7">
        <f>2.8%-0.836666666666663%</f>
        <v>1.9633333333333367E-2</v>
      </c>
      <c r="E32" s="8">
        <f>+D32*Hoja2!$B$4</f>
        <v>0</v>
      </c>
      <c r="F32" s="8"/>
      <c r="G32" s="8"/>
      <c r="H32" s="8"/>
      <c r="L32" s="7"/>
      <c r="M32" s="9"/>
    </row>
    <row r="33" spans="2:13" x14ac:dyDescent="0.25">
      <c r="B33" s="6"/>
      <c r="E33" s="12"/>
      <c r="F33" s="12"/>
      <c r="G33" s="12"/>
      <c r="H33" s="12"/>
      <c r="L33" s="7"/>
      <c r="M33" s="9"/>
    </row>
    <row r="34" spans="2:13" x14ac:dyDescent="0.25">
      <c r="D34" s="13"/>
      <c r="L34" s="7"/>
      <c r="M34" s="9"/>
    </row>
    <row r="35" spans="2:13" x14ac:dyDescent="0.25">
      <c r="L35" s="7"/>
      <c r="M35" s="9"/>
    </row>
    <row r="36" spans="2:13" x14ac:dyDescent="0.25">
      <c r="D36" s="13"/>
      <c r="L36" s="7"/>
      <c r="M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21</v>
      </c>
      <c r="C2" t="str">
        <f t="shared" ref="C2:C32" si="0">TEXT(A2,"dddd")</f>
        <v>jueves</v>
      </c>
      <c r="D2" s="7">
        <v>3.5349999999999999E-2</v>
      </c>
      <c r="E2" s="8">
        <f>+D2*Hoja2!$B$5</f>
        <v>0</v>
      </c>
    </row>
    <row r="3" spans="1:5" x14ac:dyDescent="0.25">
      <c r="A3" s="6">
        <v>44897</v>
      </c>
      <c r="B3" s="6" t="s">
        <v>21</v>
      </c>
      <c r="C3" t="str">
        <f t="shared" si="0"/>
        <v>viernes</v>
      </c>
      <c r="D3" s="7">
        <v>3.8266666666666671E-2</v>
      </c>
      <c r="E3" s="8">
        <f>+D3*Hoja2!$B$5</f>
        <v>0</v>
      </c>
    </row>
    <row r="4" spans="1:5" x14ac:dyDescent="0.25">
      <c r="A4" s="6">
        <v>44898</v>
      </c>
      <c r="B4" s="6" t="s">
        <v>21</v>
      </c>
      <c r="C4" t="str">
        <f t="shared" si="0"/>
        <v>sábado</v>
      </c>
      <c r="D4" s="7">
        <v>2.8000000000000001E-2</v>
      </c>
      <c r="E4" s="8">
        <f>+D4*Hoja2!$B$5</f>
        <v>0</v>
      </c>
    </row>
    <row r="5" spans="1:5" x14ac:dyDescent="0.25">
      <c r="A5" s="6">
        <v>44899</v>
      </c>
      <c r="B5" s="6" t="s">
        <v>21</v>
      </c>
      <c r="C5" t="str">
        <f t="shared" si="0"/>
        <v>domingo</v>
      </c>
      <c r="D5" s="7">
        <v>2.5666666666666667E-2</v>
      </c>
      <c r="E5" s="8">
        <f>+D5*Hoja2!$B$5</f>
        <v>0</v>
      </c>
    </row>
    <row r="6" spans="1:5" x14ac:dyDescent="0.25">
      <c r="A6" s="6">
        <v>44900</v>
      </c>
      <c r="B6" s="6" t="s">
        <v>21</v>
      </c>
      <c r="C6" t="str">
        <f t="shared" si="0"/>
        <v>lunes</v>
      </c>
      <c r="D6" s="7">
        <v>3.5349999999999999E-2</v>
      </c>
      <c r="E6" s="8">
        <f>+D6*Hoja2!$B$5</f>
        <v>0</v>
      </c>
    </row>
    <row r="7" spans="1:5" x14ac:dyDescent="0.25">
      <c r="A7" s="6">
        <v>44901</v>
      </c>
      <c r="B7" s="6" t="s">
        <v>21</v>
      </c>
      <c r="C7" t="str">
        <f t="shared" si="0"/>
        <v>martes</v>
      </c>
      <c r="D7" s="7">
        <v>3.5349999999999999E-2</v>
      </c>
      <c r="E7" s="8">
        <f>+D7*Hoja2!$B$5</f>
        <v>0</v>
      </c>
    </row>
    <row r="8" spans="1:5" x14ac:dyDescent="0.25">
      <c r="A8" s="6">
        <v>44902</v>
      </c>
      <c r="B8" s="6" t="s">
        <v>21</v>
      </c>
      <c r="C8" t="str">
        <f t="shared" si="0"/>
        <v>miércoles</v>
      </c>
      <c r="D8" s="7">
        <v>3.5349999999999999E-2</v>
      </c>
      <c r="E8" s="8">
        <f>+D8*Hoja2!$B$5</f>
        <v>0</v>
      </c>
    </row>
    <row r="9" spans="1:5" x14ac:dyDescent="0.25">
      <c r="A9" s="6">
        <v>44903</v>
      </c>
      <c r="B9" s="6" t="s">
        <v>21</v>
      </c>
      <c r="C9" t="str">
        <f t="shared" si="0"/>
        <v>jueves</v>
      </c>
      <c r="D9" s="7">
        <v>3.5349999999999999E-2</v>
      </c>
      <c r="E9" s="8">
        <f>+D9*Hoja2!$B$5</f>
        <v>0</v>
      </c>
    </row>
    <row r="10" spans="1:5" x14ac:dyDescent="0.25">
      <c r="A10" s="6">
        <v>44904</v>
      </c>
      <c r="B10" s="6" t="s">
        <v>21</v>
      </c>
      <c r="C10" t="str">
        <f t="shared" si="0"/>
        <v>viernes</v>
      </c>
      <c r="D10" s="7">
        <v>3.8266666666666671E-2</v>
      </c>
      <c r="E10" s="8">
        <f>+D10*Hoja2!$B$5</f>
        <v>0</v>
      </c>
    </row>
    <row r="11" spans="1:5" x14ac:dyDescent="0.25">
      <c r="A11" s="6">
        <v>44905</v>
      </c>
      <c r="B11" s="6" t="s">
        <v>21</v>
      </c>
      <c r="C11" t="str">
        <f t="shared" si="0"/>
        <v>sábado</v>
      </c>
      <c r="D11" s="7">
        <v>2.8000000000000001E-2</v>
      </c>
      <c r="E11" s="8">
        <f>+D11*Hoja2!$B$5</f>
        <v>0</v>
      </c>
    </row>
    <row r="12" spans="1:5" x14ac:dyDescent="0.25">
      <c r="A12" s="6">
        <v>44906</v>
      </c>
      <c r="B12" s="6" t="s">
        <v>21</v>
      </c>
      <c r="C12" t="str">
        <f t="shared" si="0"/>
        <v>domingo</v>
      </c>
      <c r="D12" s="7">
        <v>2.5666666666666667E-2</v>
      </c>
      <c r="E12" s="8">
        <f>+D12*Hoja2!$B$5</f>
        <v>0</v>
      </c>
    </row>
    <row r="13" spans="1:5" x14ac:dyDescent="0.25">
      <c r="A13" s="6">
        <v>44907</v>
      </c>
      <c r="B13" s="6" t="s">
        <v>21</v>
      </c>
      <c r="C13" t="str">
        <f t="shared" si="0"/>
        <v>lunes</v>
      </c>
      <c r="D13" s="7">
        <v>3.5349999999999999E-2</v>
      </c>
      <c r="E13" s="8">
        <f>+D13*Hoja2!$B$5</f>
        <v>0</v>
      </c>
    </row>
    <row r="14" spans="1:5" x14ac:dyDescent="0.25">
      <c r="A14" s="6">
        <v>44908</v>
      </c>
      <c r="B14" s="6" t="s">
        <v>21</v>
      </c>
      <c r="C14" t="str">
        <f t="shared" si="0"/>
        <v>martes</v>
      </c>
      <c r="D14" s="7">
        <v>3.5349999999999999E-2</v>
      </c>
      <c r="E14" s="8">
        <f>+D14*Hoja2!$B$5</f>
        <v>0</v>
      </c>
    </row>
    <row r="15" spans="1:5" x14ac:dyDescent="0.25">
      <c r="A15" s="6">
        <v>44909</v>
      </c>
      <c r="B15" s="6" t="s">
        <v>21</v>
      </c>
      <c r="C15" t="str">
        <f t="shared" si="0"/>
        <v>miércoles</v>
      </c>
      <c r="D15" s="7">
        <v>3.5349999999999999E-2</v>
      </c>
      <c r="E15" s="8">
        <f>+D15*Hoja2!$B$5</f>
        <v>0</v>
      </c>
    </row>
    <row r="16" spans="1:5" x14ac:dyDescent="0.25">
      <c r="A16" s="6">
        <v>44910</v>
      </c>
      <c r="B16" s="6" t="s">
        <v>21</v>
      </c>
      <c r="C16" t="str">
        <f t="shared" si="0"/>
        <v>jueves</v>
      </c>
      <c r="D16" s="7">
        <v>3.5349999999999999E-2</v>
      </c>
      <c r="E16" s="8">
        <f>+D16*Hoja2!$B$5</f>
        <v>0</v>
      </c>
    </row>
    <row r="17" spans="1:5" x14ac:dyDescent="0.25">
      <c r="A17" s="6">
        <v>44911</v>
      </c>
      <c r="B17" s="6" t="s">
        <v>21</v>
      </c>
      <c r="C17" t="str">
        <f t="shared" si="0"/>
        <v>viernes</v>
      </c>
      <c r="D17" s="7">
        <v>3.8266666666666671E-2</v>
      </c>
      <c r="E17" s="8">
        <f>+D17*Hoja2!$B$5</f>
        <v>0</v>
      </c>
    </row>
    <row r="18" spans="1:5" x14ac:dyDescent="0.25">
      <c r="A18" s="6">
        <v>44912</v>
      </c>
      <c r="B18" s="6" t="s">
        <v>21</v>
      </c>
      <c r="C18" t="str">
        <f t="shared" si="0"/>
        <v>sábado</v>
      </c>
      <c r="D18" s="7">
        <v>2.8000000000000001E-2</v>
      </c>
      <c r="E18" s="8">
        <f>+D18*Hoja2!$B$5</f>
        <v>0</v>
      </c>
    </row>
    <row r="19" spans="1:5" x14ac:dyDescent="0.25">
      <c r="A19" s="6">
        <v>44913</v>
      </c>
      <c r="B19" s="6" t="s">
        <v>21</v>
      </c>
      <c r="C19" t="str">
        <f t="shared" si="0"/>
        <v>domingo</v>
      </c>
      <c r="D19" s="7">
        <v>2.5666666666666667E-2</v>
      </c>
      <c r="E19" s="8">
        <f>+D19*Hoja2!$B$5</f>
        <v>0</v>
      </c>
    </row>
    <row r="20" spans="1:5" x14ac:dyDescent="0.25">
      <c r="A20" s="6">
        <v>44914</v>
      </c>
      <c r="B20" s="6" t="s">
        <v>21</v>
      </c>
      <c r="C20" t="str">
        <f t="shared" si="0"/>
        <v>lunes</v>
      </c>
      <c r="D20" s="7">
        <v>3.5349999999999999E-2</v>
      </c>
      <c r="E20" s="8">
        <f>+D20*Hoja2!$B$5</f>
        <v>0</v>
      </c>
    </row>
    <row r="21" spans="1:5" x14ac:dyDescent="0.25">
      <c r="A21" s="6">
        <v>44915</v>
      </c>
      <c r="B21" s="6" t="s">
        <v>21</v>
      </c>
      <c r="C21" t="str">
        <f t="shared" si="0"/>
        <v>martes</v>
      </c>
      <c r="D21" s="7">
        <v>3.5349999999999999E-2</v>
      </c>
      <c r="E21" s="8">
        <f>+D21*Hoja2!$B$5</f>
        <v>0</v>
      </c>
    </row>
    <row r="22" spans="1:5" x14ac:dyDescent="0.25">
      <c r="A22" s="6">
        <v>44916</v>
      </c>
      <c r="B22" s="6" t="s">
        <v>21</v>
      </c>
      <c r="C22" t="str">
        <f t="shared" si="0"/>
        <v>miércoles</v>
      </c>
      <c r="D22" s="7">
        <v>3.5349999999999999E-2</v>
      </c>
      <c r="E22" s="8">
        <f>+D22*Hoja2!$B$5</f>
        <v>0</v>
      </c>
    </row>
    <row r="23" spans="1:5" x14ac:dyDescent="0.25">
      <c r="A23" s="6">
        <v>44917</v>
      </c>
      <c r="B23" s="6" t="s">
        <v>21</v>
      </c>
      <c r="C23" t="str">
        <f t="shared" si="0"/>
        <v>jueves</v>
      </c>
      <c r="D23" s="7">
        <v>3.5349999999999999E-2</v>
      </c>
      <c r="E23" s="8">
        <f>+D23*Hoja2!$B$5</f>
        <v>0</v>
      </c>
    </row>
    <row r="24" spans="1:5" x14ac:dyDescent="0.25">
      <c r="A24" s="6">
        <v>44918</v>
      </c>
      <c r="B24" s="6" t="s">
        <v>21</v>
      </c>
      <c r="C24" t="str">
        <f t="shared" si="0"/>
        <v>viernes</v>
      </c>
      <c r="D24" s="7">
        <v>3.8266666666666671E-2</v>
      </c>
      <c r="E24" s="8">
        <f>+D24*Hoja2!$B$5</f>
        <v>0</v>
      </c>
    </row>
    <row r="25" spans="1:5" x14ac:dyDescent="0.25">
      <c r="A25" s="6">
        <v>44919</v>
      </c>
      <c r="B25" s="6" t="s">
        <v>21</v>
      </c>
      <c r="C25" t="str">
        <f t="shared" si="0"/>
        <v>sábado</v>
      </c>
      <c r="D25" s="7">
        <v>1.7999999999999999E-2</v>
      </c>
      <c r="E25" s="8">
        <f>+D25*Hoja2!$B$5</f>
        <v>0</v>
      </c>
    </row>
    <row r="26" spans="1:5" x14ac:dyDescent="0.25">
      <c r="A26" s="6">
        <v>44920</v>
      </c>
      <c r="B26" s="6" t="s">
        <v>21</v>
      </c>
      <c r="C26" t="str">
        <f t="shared" si="0"/>
        <v>domingo</v>
      </c>
      <c r="D26" s="7">
        <v>1.2E-2</v>
      </c>
      <c r="E26" s="8">
        <f>+D26*Hoja2!$B$5</f>
        <v>0</v>
      </c>
    </row>
    <row r="27" spans="1:5" x14ac:dyDescent="0.25">
      <c r="A27" s="6">
        <v>44921</v>
      </c>
      <c r="B27" s="6" t="s">
        <v>21</v>
      </c>
      <c r="C27" t="str">
        <f t="shared" si="0"/>
        <v>lunes</v>
      </c>
      <c r="D27" s="7">
        <v>3.5349999999999999E-2</v>
      </c>
      <c r="E27" s="8">
        <f>+D27*Hoja2!$B$5</f>
        <v>0</v>
      </c>
    </row>
    <row r="28" spans="1:5" x14ac:dyDescent="0.25">
      <c r="A28" s="6">
        <v>44922</v>
      </c>
      <c r="B28" s="6" t="s">
        <v>21</v>
      </c>
      <c r="C28" t="str">
        <f t="shared" si="0"/>
        <v>martes</v>
      </c>
      <c r="D28" s="7">
        <v>3.5349999999999999E-2</v>
      </c>
      <c r="E28" s="8">
        <f>+D28*Hoja2!$B$5</f>
        <v>0</v>
      </c>
    </row>
    <row r="29" spans="1:5" x14ac:dyDescent="0.25">
      <c r="A29" s="6">
        <v>44923</v>
      </c>
      <c r="B29" s="6" t="s">
        <v>21</v>
      </c>
      <c r="C29" t="str">
        <f t="shared" si="0"/>
        <v>miércoles</v>
      </c>
      <c r="D29" s="7">
        <v>3.5349999999999999E-2</v>
      </c>
      <c r="E29" s="8">
        <f>+D29*Hoja2!$B$5</f>
        <v>0</v>
      </c>
    </row>
    <row r="30" spans="1:5" x14ac:dyDescent="0.25">
      <c r="A30" s="6">
        <v>44924</v>
      </c>
      <c r="B30" s="6" t="s">
        <v>21</v>
      </c>
      <c r="C30" t="str">
        <f t="shared" si="0"/>
        <v>jueves</v>
      </c>
      <c r="D30" s="7">
        <v>3.5349999999999999E-2</v>
      </c>
      <c r="E30" s="8">
        <f>+D30*Hoja2!$B$5</f>
        <v>0</v>
      </c>
    </row>
    <row r="31" spans="1:5" x14ac:dyDescent="0.25">
      <c r="A31" s="6">
        <v>44925</v>
      </c>
      <c r="B31" s="6" t="s">
        <v>21</v>
      </c>
      <c r="C31" t="str">
        <f t="shared" si="0"/>
        <v>viernes</v>
      </c>
      <c r="D31" s="7">
        <v>3.5349999999999999E-2</v>
      </c>
      <c r="E31" s="8">
        <f>+D31*Hoja2!$B$5</f>
        <v>0</v>
      </c>
    </row>
    <row r="32" spans="1:5" x14ac:dyDescent="0.25">
      <c r="A32" s="6">
        <v>44926</v>
      </c>
      <c r="B32" s="6" t="s">
        <v>21</v>
      </c>
      <c r="C32" t="str">
        <f t="shared" si="0"/>
        <v>sábado</v>
      </c>
      <c r="D32" s="7">
        <v>1.9633333333333367E-2</v>
      </c>
      <c r="E32" s="8">
        <f>+D32*Hoja2!$B$5</f>
        <v>0</v>
      </c>
    </row>
    <row r="33" spans="5:5" x14ac:dyDescent="0.25">
      <c r="E3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23</v>
      </c>
      <c r="C2" t="str">
        <f t="shared" ref="C2:C32" si="0">TEXT(A2,"dddd")</f>
        <v>jueves</v>
      </c>
      <c r="D2" s="7">
        <v>3.5349999999999999E-2</v>
      </c>
      <c r="E2" s="8">
        <f>+D2*Hoja2!$B$6</f>
        <v>0</v>
      </c>
    </row>
    <row r="3" spans="1:5" x14ac:dyDescent="0.25">
      <c r="A3" s="6">
        <v>44897</v>
      </c>
      <c r="B3" s="6" t="s">
        <v>23</v>
      </c>
      <c r="C3" t="str">
        <f t="shared" si="0"/>
        <v>viernes</v>
      </c>
      <c r="D3" s="7">
        <v>3.8266666666666671E-2</v>
      </c>
      <c r="E3" s="8">
        <f>+D3*Hoja2!$B$6</f>
        <v>0</v>
      </c>
    </row>
    <row r="4" spans="1:5" x14ac:dyDescent="0.25">
      <c r="A4" s="6">
        <v>44898</v>
      </c>
      <c r="B4" s="6" t="s">
        <v>23</v>
      </c>
      <c r="C4" t="str">
        <f t="shared" si="0"/>
        <v>sábado</v>
      </c>
      <c r="D4" s="7">
        <v>2.8000000000000001E-2</v>
      </c>
      <c r="E4" s="8">
        <f>+D4*Hoja2!$B$6</f>
        <v>0</v>
      </c>
    </row>
    <row r="5" spans="1:5" x14ac:dyDescent="0.25">
      <c r="A5" s="6">
        <v>44899</v>
      </c>
      <c r="B5" s="6" t="s">
        <v>23</v>
      </c>
      <c r="C5" t="str">
        <f t="shared" si="0"/>
        <v>domingo</v>
      </c>
      <c r="D5" s="7">
        <v>2.5666666666666667E-2</v>
      </c>
      <c r="E5" s="8">
        <f>+D5*Hoja2!$B$6</f>
        <v>0</v>
      </c>
    </row>
    <row r="6" spans="1:5" x14ac:dyDescent="0.25">
      <c r="A6" s="6">
        <v>44900</v>
      </c>
      <c r="B6" s="6" t="s">
        <v>23</v>
      </c>
      <c r="C6" t="str">
        <f t="shared" si="0"/>
        <v>lunes</v>
      </c>
      <c r="D6" s="7">
        <v>3.5349999999999999E-2</v>
      </c>
      <c r="E6" s="8">
        <f>+D6*Hoja2!$B$6</f>
        <v>0</v>
      </c>
    </row>
    <row r="7" spans="1:5" x14ac:dyDescent="0.25">
      <c r="A7" s="6">
        <v>44901</v>
      </c>
      <c r="B7" s="6" t="s">
        <v>23</v>
      </c>
      <c r="C7" t="str">
        <f t="shared" si="0"/>
        <v>martes</v>
      </c>
      <c r="D7" s="7">
        <v>3.5349999999999999E-2</v>
      </c>
      <c r="E7" s="8">
        <f>+D7*Hoja2!$B$6</f>
        <v>0</v>
      </c>
    </row>
    <row r="8" spans="1:5" x14ac:dyDescent="0.25">
      <c r="A8" s="6">
        <v>44902</v>
      </c>
      <c r="B8" s="6" t="s">
        <v>23</v>
      </c>
      <c r="C8" t="str">
        <f t="shared" si="0"/>
        <v>miércoles</v>
      </c>
      <c r="D8" s="7">
        <v>3.5349999999999999E-2</v>
      </c>
      <c r="E8" s="8">
        <f>+D8*Hoja2!$B$6</f>
        <v>0</v>
      </c>
    </row>
    <row r="9" spans="1:5" x14ac:dyDescent="0.25">
      <c r="A9" s="6">
        <v>44903</v>
      </c>
      <c r="B9" s="6" t="s">
        <v>23</v>
      </c>
      <c r="C9" t="str">
        <f t="shared" si="0"/>
        <v>jueves</v>
      </c>
      <c r="D9" s="7">
        <v>3.5349999999999999E-2</v>
      </c>
      <c r="E9" s="8">
        <f>+D9*Hoja2!$B$6</f>
        <v>0</v>
      </c>
    </row>
    <row r="10" spans="1:5" x14ac:dyDescent="0.25">
      <c r="A10" s="6">
        <v>44904</v>
      </c>
      <c r="B10" s="6" t="s">
        <v>23</v>
      </c>
      <c r="C10" t="str">
        <f t="shared" si="0"/>
        <v>viernes</v>
      </c>
      <c r="D10" s="7">
        <v>3.8266666666666671E-2</v>
      </c>
      <c r="E10" s="8">
        <f>+D10*Hoja2!$B$6</f>
        <v>0</v>
      </c>
    </row>
    <row r="11" spans="1:5" x14ac:dyDescent="0.25">
      <c r="A11" s="6">
        <v>44905</v>
      </c>
      <c r="B11" s="6" t="s">
        <v>23</v>
      </c>
      <c r="C11" t="str">
        <f t="shared" si="0"/>
        <v>sábado</v>
      </c>
      <c r="D11" s="7">
        <v>2.8000000000000001E-2</v>
      </c>
      <c r="E11" s="8">
        <f>+D11*Hoja2!$B$6</f>
        <v>0</v>
      </c>
    </row>
    <row r="12" spans="1:5" x14ac:dyDescent="0.25">
      <c r="A12" s="6">
        <v>44906</v>
      </c>
      <c r="B12" s="6" t="s">
        <v>23</v>
      </c>
      <c r="C12" t="str">
        <f t="shared" si="0"/>
        <v>domingo</v>
      </c>
      <c r="D12" s="7">
        <v>2.5666666666666667E-2</v>
      </c>
      <c r="E12" s="8">
        <f>+D12*Hoja2!$B$6</f>
        <v>0</v>
      </c>
    </row>
    <row r="13" spans="1:5" x14ac:dyDescent="0.25">
      <c r="A13" s="6">
        <v>44907</v>
      </c>
      <c r="B13" s="6" t="s">
        <v>23</v>
      </c>
      <c r="C13" t="str">
        <f t="shared" si="0"/>
        <v>lunes</v>
      </c>
      <c r="D13" s="7">
        <v>3.5349999999999999E-2</v>
      </c>
      <c r="E13" s="8">
        <f>+D13*Hoja2!$B$6</f>
        <v>0</v>
      </c>
    </row>
    <row r="14" spans="1:5" x14ac:dyDescent="0.25">
      <c r="A14" s="6">
        <v>44908</v>
      </c>
      <c r="B14" s="6" t="s">
        <v>23</v>
      </c>
      <c r="C14" t="str">
        <f t="shared" si="0"/>
        <v>martes</v>
      </c>
      <c r="D14" s="7">
        <v>3.5349999999999999E-2</v>
      </c>
      <c r="E14" s="8">
        <f>+D14*Hoja2!$B$6</f>
        <v>0</v>
      </c>
    </row>
    <row r="15" spans="1:5" x14ac:dyDescent="0.25">
      <c r="A15" s="6">
        <v>44909</v>
      </c>
      <c r="B15" s="6" t="s">
        <v>23</v>
      </c>
      <c r="C15" t="str">
        <f t="shared" si="0"/>
        <v>miércoles</v>
      </c>
      <c r="D15" s="7">
        <v>3.5349999999999999E-2</v>
      </c>
      <c r="E15" s="8">
        <f>+D15*Hoja2!$B$6</f>
        <v>0</v>
      </c>
    </row>
    <row r="16" spans="1:5" x14ac:dyDescent="0.25">
      <c r="A16" s="6">
        <v>44910</v>
      </c>
      <c r="B16" s="6" t="s">
        <v>23</v>
      </c>
      <c r="C16" t="str">
        <f t="shared" si="0"/>
        <v>jueves</v>
      </c>
      <c r="D16" s="7">
        <v>3.5349999999999999E-2</v>
      </c>
      <c r="E16" s="8">
        <f>+D16*Hoja2!$B$6</f>
        <v>0</v>
      </c>
    </row>
    <row r="17" spans="1:5" x14ac:dyDescent="0.25">
      <c r="A17" s="6">
        <v>44911</v>
      </c>
      <c r="B17" s="6" t="s">
        <v>23</v>
      </c>
      <c r="C17" t="str">
        <f t="shared" si="0"/>
        <v>viernes</v>
      </c>
      <c r="D17" s="7">
        <v>3.8266666666666671E-2</v>
      </c>
      <c r="E17" s="8">
        <f>+D17*Hoja2!$B$6</f>
        <v>0</v>
      </c>
    </row>
    <row r="18" spans="1:5" x14ac:dyDescent="0.25">
      <c r="A18" s="6">
        <v>44912</v>
      </c>
      <c r="B18" s="6" t="s">
        <v>23</v>
      </c>
      <c r="C18" t="str">
        <f t="shared" si="0"/>
        <v>sábado</v>
      </c>
      <c r="D18" s="7">
        <v>2.8000000000000001E-2</v>
      </c>
      <c r="E18" s="8">
        <f>+D18*Hoja2!$B$6</f>
        <v>0</v>
      </c>
    </row>
    <row r="19" spans="1:5" x14ac:dyDescent="0.25">
      <c r="A19" s="6">
        <v>44913</v>
      </c>
      <c r="B19" s="6" t="s">
        <v>23</v>
      </c>
      <c r="C19" t="str">
        <f t="shared" si="0"/>
        <v>domingo</v>
      </c>
      <c r="D19" s="7">
        <v>2.5666666666666667E-2</v>
      </c>
      <c r="E19" s="8">
        <f>+D19*Hoja2!$B$6</f>
        <v>0</v>
      </c>
    </row>
    <row r="20" spans="1:5" x14ac:dyDescent="0.25">
      <c r="A20" s="6">
        <v>44914</v>
      </c>
      <c r="B20" s="6" t="s">
        <v>23</v>
      </c>
      <c r="C20" t="str">
        <f t="shared" si="0"/>
        <v>lunes</v>
      </c>
      <c r="D20" s="7">
        <v>3.5349999999999999E-2</v>
      </c>
      <c r="E20" s="8">
        <f>+D20*Hoja2!$B$6</f>
        <v>0</v>
      </c>
    </row>
    <row r="21" spans="1:5" x14ac:dyDescent="0.25">
      <c r="A21" s="6">
        <v>44915</v>
      </c>
      <c r="B21" s="6" t="s">
        <v>23</v>
      </c>
      <c r="C21" t="str">
        <f t="shared" si="0"/>
        <v>martes</v>
      </c>
      <c r="D21" s="7">
        <v>3.5349999999999999E-2</v>
      </c>
      <c r="E21" s="8">
        <f>+D21*Hoja2!$B$6</f>
        <v>0</v>
      </c>
    </row>
    <row r="22" spans="1:5" x14ac:dyDescent="0.25">
      <c r="A22" s="6">
        <v>44916</v>
      </c>
      <c r="B22" s="6" t="s">
        <v>23</v>
      </c>
      <c r="C22" t="str">
        <f t="shared" si="0"/>
        <v>miércoles</v>
      </c>
      <c r="D22" s="7">
        <v>3.5349999999999999E-2</v>
      </c>
      <c r="E22" s="8">
        <f>+D22*Hoja2!$B$6</f>
        <v>0</v>
      </c>
    </row>
    <row r="23" spans="1:5" x14ac:dyDescent="0.25">
      <c r="A23" s="6">
        <v>44917</v>
      </c>
      <c r="B23" s="6" t="s">
        <v>23</v>
      </c>
      <c r="C23" t="str">
        <f t="shared" si="0"/>
        <v>jueves</v>
      </c>
      <c r="D23" s="7">
        <v>3.5349999999999999E-2</v>
      </c>
      <c r="E23" s="8">
        <f>+D23*Hoja2!$B$6</f>
        <v>0</v>
      </c>
    </row>
    <row r="24" spans="1:5" x14ac:dyDescent="0.25">
      <c r="A24" s="6">
        <v>44918</v>
      </c>
      <c r="B24" s="6" t="s">
        <v>23</v>
      </c>
      <c r="C24" t="str">
        <f t="shared" si="0"/>
        <v>viernes</v>
      </c>
      <c r="D24" s="7">
        <v>3.8266666666666671E-2</v>
      </c>
      <c r="E24" s="8">
        <f>+D24*Hoja2!$B$6</f>
        <v>0</v>
      </c>
    </row>
    <row r="25" spans="1:5" x14ac:dyDescent="0.25">
      <c r="A25" s="6">
        <v>44919</v>
      </c>
      <c r="B25" s="6" t="s">
        <v>23</v>
      </c>
      <c r="C25" t="str">
        <f t="shared" si="0"/>
        <v>sábado</v>
      </c>
      <c r="D25" s="7">
        <v>1.7999999999999999E-2</v>
      </c>
      <c r="E25" s="8">
        <f>+D25*Hoja2!$B$6</f>
        <v>0</v>
      </c>
    </row>
    <row r="26" spans="1:5" x14ac:dyDescent="0.25">
      <c r="A26" s="6">
        <v>44920</v>
      </c>
      <c r="B26" s="6" t="s">
        <v>23</v>
      </c>
      <c r="C26" t="str">
        <f t="shared" si="0"/>
        <v>domingo</v>
      </c>
      <c r="D26" s="7">
        <v>1.2E-2</v>
      </c>
      <c r="E26" s="8">
        <f>+D26*Hoja2!$B$6</f>
        <v>0</v>
      </c>
    </row>
    <row r="27" spans="1:5" x14ac:dyDescent="0.25">
      <c r="A27" s="6">
        <v>44921</v>
      </c>
      <c r="B27" s="6" t="s">
        <v>23</v>
      </c>
      <c r="C27" t="str">
        <f t="shared" si="0"/>
        <v>lunes</v>
      </c>
      <c r="D27" s="7">
        <v>3.5349999999999999E-2</v>
      </c>
      <c r="E27" s="8">
        <f>+D27*Hoja2!$B$6</f>
        <v>0</v>
      </c>
    </row>
    <row r="28" spans="1:5" x14ac:dyDescent="0.25">
      <c r="A28" s="6">
        <v>44922</v>
      </c>
      <c r="B28" s="6" t="s">
        <v>23</v>
      </c>
      <c r="C28" t="str">
        <f t="shared" si="0"/>
        <v>martes</v>
      </c>
      <c r="D28" s="7">
        <v>3.5349999999999999E-2</v>
      </c>
      <c r="E28" s="8">
        <f>+D28*Hoja2!$B$6</f>
        <v>0</v>
      </c>
    </row>
    <row r="29" spans="1:5" x14ac:dyDescent="0.25">
      <c r="A29" s="6">
        <v>44923</v>
      </c>
      <c r="B29" s="6" t="s">
        <v>23</v>
      </c>
      <c r="C29" t="str">
        <f t="shared" si="0"/>
        <v>miércoles</v>
      </c>
      <c r="D29" s="7">
        <v>3.5349999999999999E-2</v>
      </c>
      <c r="E29" s="8">
        <f>+D29*Hoja2!$B$6</f>
        <v>0</v>
      </c>
    </row>
    <row r="30" spans="1:5" x14ac:dyDescent="0.25">
      <c r="A30" s="6">
        <v>44924</v>
      </c>
      <c r="B30" s="6" t="s">
        <v>23</v>
      </c>
      <c r="C30" t="str">
        <f t="shared" si="0"/>
        <v>jueves</v>
      </c>
      <c r="D30" s="7">
        <v>3.5349999999999999E-2</v>
      </c>
      <c r="E30" s="8">
        <f>+D30*Hoja2!$B$6</f>
        <v>0</v>
      </c>
    </row>
    <row r="31" spans="1:5" x14ac:dyDescent="0.25">
      <c r="A31" s="6">
        <v>44925</v>
      </c>
      <c r="B31" s="6" t="s">
        <v>23</v>
      </c>
      <c r="C31" t="str">
        <f t="shared" si="0"/>
        <v>viernes</v>
      </c>
      <c r="D31" s="7">
        <v>3.5349999999999999E-2</v>
      </c>
      <c r="E31" s="8">
        <f>+D31*Hoja2!$B$6</f>
        <v>0</v>
      </c>
    </row>
    <row r="32" spans="1:5" x14ac:dyDescent="0.25">
      <c r="A32" s="6">
        <v>44926</v>
      </c>
      <c r="B32" s="6" t="s">
        <v>23</v>
      </c>
      <c r="C32" t="str">
        <f t="shared" si="0"/>
        <v>sábado</v>
      </c>
      <c r="D32" s="7">
        <v>1.9633333333333367E-2</v>
      </c>
      <c r="E32" s="8">
        <f>+D32*Hoja2!$B$6</f>
        <v>0</v>
      </c>
    </row>
    <row r="33" spans="5:5" x14ac:dyDescent="0.25">
      <c r="E3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8"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24</v>
      </c>
      <c r="C2" t="str">
        <f t="shared" ref="C2:C32" si="0">TEXT(A2,"dddd")</f>
        <v>jueves</v>
      </c>
      <c r="D2" s="7">
        <v>3.5349999999999999E-2</v>
      </c>
      <c r="E2" s="8">
        <f>+D2*Hoja2!$B$7</f>
        <v>0</v>
      </c>
    </row>
    <row r="3" spans="1:5" x14ac:dyDescent="0.25">
      <c r="A3" s="6">
        <v>44897</v>
      </c>
      <c r="B3" s="6" t="s">
        <v>24</v>
      </c>
      <c r="C3" t="str">
        <f t="shared" si="0"/>
        <v>viernes</v>
      </c>
      <c r="D3" s="7">
        <v>3.8266666666666671E-2</v>
      </c>
      <c r="E3" s="8">
        <f>+D3*Hoja2!$B$7</f>
        <v>0</v>
      </c>
    </row>
    <row r="4" spans="1:5" x14ac:dyDescent="0.25">
      <c r="A4" s="6">
        <v>44898</v>
      </c>
      <c r="B4" s="6" t="s">
        <v>24</v>
      </c>
      <c r="C4" t="str">
        <f t="shared" si="0"/>
        <v>sábado</v>
      </c>
      <c r="D4" s="7">
        <v>2.8000000000000001E-2</v>
      </c>
      <c r="E4" s="8">
        <f>+D4*Hoja2!$B$7</f>
        <v>0</v>
      </c>
    </row>
    <row r="5" spans="1:5" x14ac:dyDescent="0.25">
      <c r="A5" s="6">
        <v>44899</v>
      </c>
      <c r="B5" s="6" t="s">
        <v>24</v>
      </c>
      <c r="C5" t="str">
        <f t="shared" si="0"/>
        <v>domingo</v>
      </c>
      <c r="D5" s="7">
        <v>2.5666666666666667E-2</v>
      </c>
      <c r="E5" s="8">
        <f>+D5*Hoja2!$B$7</f>
        <v>0</v>
      </c>
    </row>
    <row r="6" spans="1:5" x14ac:dyDescent="0.25">
      <c r="A6" s="6">
        <v>44900</v>
      </c>
      <c r="B6" s="6" t="s">
        <v>24</v>
      </c>
      <c r="C6" t="str">
        <f t="shared" si="0"/>
        <v>lunes</v>
      </c>
      <c r="D6" s="7">
        <v>3.5349999999999999E-2</v>
      </c>
      <c r="E6" s="8">
        <f>+D6*Hoja2!$B$7</f>
        <v>0</v>
      </c>
    </row>
    <row r="7" spans="1:5" x14ac:dyDescent="0.25">
      <c r="A7" s="6">
        <v>44901</v>
      </c>
      <c r="B7" s="6" t="s">
        <v>24</v>
      </c>
      <c r="C7" t="str">
        <f t="shared" si="0"/>
        <v>martes</v>
      </c>
      <c r="D7" s="7">
        <v>3.5349999999999999E-2</v>
      </c>
      <c r="E7" s="8">
        <f>+D7*Hoja2!$B$7</f>
        <v>0</v>
      </c>
    </row>
    <row r="8" spans="1:5" x14ac:dyDescent="0.25">
      <c r="A8" s="6">
        <v>44902</v>
      </c>
      <c r="B8" s="6" t="s">
        <v>24</v>
      </c>
      <c r="C8" t="str">
        <f t="shared" si="0"/>
        <v>miércoles</v>
      </c>
      <c r="D8" s="7">
        <v>3.5349999999999999E-2</v>
      </c>
      <c r="E8" s="8">
        <f>+D8*Hoja2!$B$7</f>
        <v>0</v>
      </c>
    </row>
    <row r="9" spans="1:5" x14ac:dyDescent="0.25">
      <c r="A9" s="6">
        <v>44903</v>
      </c>
      <c r="B9" s="6" t="s">
        <v>24</v>
      </c>
      <c r="C9" t="str">
        <f t="shared" si="0"/>
        <v>jueves</v>
      </c>
      <c r="D9" s="7">
        <v>3.5349999999999999E-2</v>
      </c>
      <c r="E9" s="8">
        <f>+D9*Hoja2!$B$7</f>
        <v>0</v>
      </c>
    </row>
    <row r="10" spans="1:5" x14ac:dyDescent="0.25">
      <c r="A10" s="6">
        <v>44904</v>
      </c>
      <c r="B10" s="6" t="s">
        <v>24</v>
      </c>
      <c r="C10" t="str">
        <f t="shared" si="0"/>
        <v>viernes</v>
      </c>
      <c r="D10" s="7">
        <v>3.8266666666666671E-2</v>
      </c>
      <c r="E10" s="8">
        <f>+D10*Hoja2!$B$7</f>
        <v>0</v>
      </c>
    </row>
    <row r="11" spans="1:5" x14ac:dyDescent="0.25">
      <c r="A11" s="6">
        <v>44905</v>
      </c>
      <c r="B11" s="6" t="s">
        <v>24</v>
      </c>
      <c r="C11" t="str">
        <f t="shared" si="0"/>
        <v>sábado</v>
      </c>
      <c r="D11" s="7">
        <v>2.8000000000000001E-2</v>
      </c>
      <c r="E11" s="8">
        <f>+D11*Hoja2!$B$7</f>
        <v>0</v>
      </c>
    </row>
    <row r="12" spans="1:5" x14ac:dyDescent="0.25">
      <c r="A12" s="6">
        <v>44906</v>
      </c>
      <c r="B12" s="6" t="s">
        <v>24</v>
      </c>
      <c r="C12" t="str">
        <f t="shared" si="0"/>
        <v>domingo</v>
      </c>
      <c r="D12" s="7">
        <v>2.5666666666666667E-2</v>
      </c>
      <c r="E12" s="8">
        <f>+D12*Hoja2!$B$7</f>
        <v>0</v>
      </c>
    </row>
    <row r="13" spans="1:5" x14ac:dyDescent="0.25">
      <c r="A13" s="6">
        <v>44907</v>
      </c>
      <c r="B13" s="6" t="s">
        <v>24</v>
      </c>
      <c r="C13" t="str">
        <f t="shared" si="0"/>
        <v>lunes</v>
      </c>
      <c r="D13" s="7">
        <v>3.5349999999999999E-2</v>
      </c>
      <c r="E13" s="8">
        <f>+D13*Hoja2!$B$7</f>
        <v>0</v>
      </c>
    </row>
    <row r="14" spans="1:5" x14ac:dyDescent="0.25">
      <c r="A14" s="6">
        <v>44908</v>
      </c>
      <c r="B14" s="6" t="s">
        <v>24</v>
      </c>
      <c r="C14" t="str">
        <f t="shared" si="0"/>
        <v>martes</v>
      </c>
      <c r="D14" s="7">
        <v>3.5349999999999999E-2</v>
      </c>
      <c r="E14" s="8">
        <f>+D14*Hoja2!$B$7</f>
        <v>0</v>
      </c>
    </row>
    <row r="15" spans="1:5" x14ac:dyDescent="0.25">
      <c r="A15" s="6">
        <v>44909</v>
      </c>
      <c r="B15" s="6" t="s">
        <v>24</v>
      </c>
      <c r="C15" t="str">
        <f t="shared" si="0"/>
        <v>miércoles</v>
      </c>
      <c r="D15" s="7">
        <v>3.5349999999999999E-2</v>
      </c>
      <c r="E15" s="8">
        <f>+D15*Hoja2!$B$7</f>
        <v>0</v>
      </c>
    </row>
    <row r="16" spans="1:5" x14ac:dyDescent="0.25">
      <c r="A16" s="6">
        <v>44910</v>
      </c>
      <c r="B16" s="6" t="s">
        <v>24</v>
      </c>
      <c r="C16" t="str">
        <f t="shared" si="0"/>
        <v>jueves</v>
      </c>
      <c r="D16" s="7">
        <v>3.5349999999999999E-2</v>
      </c>
      <c r="E16" s="8">
        <f>+D16*Hoja2!$B$7</f>
        <v>0</v>
      </c>
    </row>
    <row r="17" spans="1:5" x14ac:dyDescent="0.25">
      <c r="A17" s="6">
        <v>44911</v>
      </c>
      <c r="B17" s="6" t="s">
        <v>24</v>
      </c>
      <c r="C17" t="str">
        <f t="shared" si="0"/>
        <v>viernes</v>
      </c>
      <c r="D17" s="7">
        <v>3.8266666666666671E-2</v>
      </c>
      <c r="E17" s="8">
        <f>+D17*Hoja2!$B$7</f>
        <v>0</v>
      </c>
    </row>
    <row r="18" spans="1:5" x14ac:dyDescent="0.25">
      <c r="A18" s="6">
        <v>44912</v>
      </c>
      <c r="B18" s="6" t="s">
        <v>24</v>
      </c>
      <c r="C18" t="str">
        <f t="shared" si="0"/>
        <v>sábado</v>
      </c>
      <c r="D18" s="7">
        <v>2.8000000000000001E-2</v>
      </c>
      <c r="E18" s="8">
        <f>+D18*Hoja2!$B$7</f>
        <v>0</v>
      </c>
    </row>
    <row r="19" spans="1:5" x14ac:dyDescent="0.25">
      <c r="A19" s="6">
        <v>44913</v>
      </c>
      <c r="B19" s="6" t="s">
        <v>24</v>
      </c>
      <c r="C19" t="str">
        <f t="shared" si="0"/>
        <v>domingo</v>
      </c>
      <c r="D19" s="7">
        <v>2.5666666666666667E-2</v>
      </c>
      <c r="E19" s="8">
        <f>+D19*Hoja2!$B$7</f>
        <v>0</v>
      </c>
    </row>
    <row r="20" spans="1:5" x14ac:dyDescent="0.25">
      <c r="A20" s="6">
        <v>44914</v>
      </c>
      <c r="B20" s="6" t="s">
        <v>24</v>
      </c>
      <c r="C20" t="str">
        <f t="shared" si="0"/>
        <v>lunes</v>
      </c>
      <c r="D20" s="7">
        <v>3.5349999999999999E-2</v>
      </c>
      <c r="E20" s="8">
        <f>+D20*Hoja2!$B$7</f>
        <v>0</v>
      </c>
    </row>
    <row r="21" spans="1:5" x14ac:dyDescent="0.25">
      <c r="A21" s="6">
        <v>44915</v>
      </c>
      <c r="B21" s="6" t="s">
        <v>24</v>
      </c>
      <c r="C21" t="str">
        <f t="shared" si="0"/>
        <v>martes</v>
      </c>
      <c r="D21" s="7">
        <v>3.5349999999999999E-2</v>
      </c>
      <c r="E21" s="8">
        <f>+D21*Hoja2!$B$7</f>
        <v>0</v>
      </c>
    </row>
    <row r="22" spans="1:5" x14ac:dyDescent="0.25">
      <c r="A22" s="6">
        <v>44916</v>
      </c>
      <c r="B22" s="6" t="s">
        <v>24</v>
      </c>
      <c r="C22" t="str">
        <f t="shared" si="0"/>
        <v>miércoles</v>
      </c>
      <c r="D22" s="7">
        <v>3.5349999999999999E-2</v>
      </c>
      <c r="E22" s="8">
        <f>+D22*Hoja2!$B$7</f>
        <v>0</v>
      </c>
    </row>
    <row r="23" spans="1:5" x14ac:dyDescent="0.25">
      <c r="A23" s="6">
        <v>44917</v>
      </c>
      <c r="B23" s="6" t="s">
        <v>24</v>
      </c>
      <c r="C23" t="str">
        <f t="shared" si="0"/>
        <v>jueves</v>
      </c>
      <c r="D23" s="7">
        <v>3.5349999999999999E-2</v>
      </c>
      <c r="E23" s="8">
        <f>+D23*Hoja2!$B$7</f>
        <v>0</v>
      </c>
    </row>
    <row r="24" spans="1:5" x14ac:dyDescent="0.25">
      <c r="A24" s="6">
        <v>44918</v>
      </c>
      <c r="B24" s="6" t="s">
        <v>24</v>
      </c>
      <c r="C24" t="str">
        <f t="shared" si="0"/>
        <v>viernes</v>
      </c>
      <c r="D24" s="7">
        <v>3.8266666666666671E-2</v>
      </c>
      <c r="E24" s="8">
        <f>+D24*Hoja2!$B$7</f>
        <v>0</v>
      </c>
    </row>
    <row r="25" spans="1:5" x14ac:dyDescent="0.25">
      <c r="A25" s="6">
        <v>44919</v>
      </c>
      <c r="B25" s="6" t="s">
        <v>24</v>
      </c>
      <c r="C25" t="str">
        <f t="shared" si="0"/>
        <v>sábado</v>
      </c>
      <c r="D25" s="7">
        <v>1.7999999999999999E-2</v>
      </c>
      <c r="E25" s="8">
        <f>+D25*Hoja2!$B$7</f>
        <v>0</v>
      </c>
    </row>
    <row r="26" spans="1:5" x14ac:dyDescent="0.25">
      <c r="A26" s="6">
        <v>44920</v>
      </c>
      <c r="B26" s="6" t="s">
        <v>24</v>
      </c>
      <c r="C26" t="str">
        <f t="shared" si="0"/>
        <v>domingo</v>
      </c>
      <c r="D26" s="7">
        <v>1.2E-2</v>
      </c>
      <c r="E26" s="8">
        <f>+D26*Hoja2!$B$7</f>
        <v>0</v>
      </c>
    </row>
    <row r="27" spans="1:5" x14ac:dyDescent="0.25">
      <c r="A27" s="6">
        <v>44921</v>
      </c>
      <c r="B27" s="6" t="s">
        <v>24</v>
      </c>
      <c r="C27" t="str">
        <f t="shared" si="0"/>
        <v>lunes</v>
      </c>
      <c r="D27" s="7">
        <v>3.5349999999999999E-2</v>
      </c>
      <c r="E27" s="8">
        <f>+D27*Hoja2!$B$7</f>
        <v>0</v>
      </c>
    </row>
    <row r="28" spans="1:5" x14ac:dyDescent="0.25">
      <c r="A28" s="6">
        <v>44922</v>
      </c>
      <c r="B28" s="6" t="s">
        <v>24</v>
      </c>
      <c r="C28" t="str">
        <f t="shared" si="0"/>
        <v>martes</v>
      </c>
      <c r="D28" s="7">
        <v>3.5349999999999999E-2</v>
      </c>
      <c r="E28" s="8">
        <f>+D28*Hoja2!$B$7</f>
        <v>0</v>
      </c>
    </row>
    <row r="29" spans="1:5" x14ac:dyDescent="0.25">
      <c r="A29" s="6">
        <v>44923</v>
      </c>
      <c r="B29" s="6" t="s">
        <v>24</v>
      </c>
      <c r="C29" t="str">
        <f t="shared" si="0"/>
        <v>miércoles</v>
      </c>
      <c r="D29" s="7">
        <v>3.5349999999999999E-2</v>
      </c>
      <c r="E29" s="8">
        <f>+D29*Hoja2!$B$7</f>
        <v>0</v>
      </c>
    </row>
    <row r="30" spans="1:5" x14ac:dyDescent="0.25">
      <c r="A30" s="6">
        <v>44924</v>
      </c>
      <c r="B30" s="6" t="s">
        <v>24</v>
      </c>
      <c r="C30" t="str">
        <f t="shared" si="0"/>
        <v>jueves</v>
      </c>
      <c r="D30" s="7">
        <v>3.5349999999999999E-2</v>
      </c>
      <c r="E30" s="8">
        <f>+D30*Hoja2!$B$7</f>
        <v>0</v>
      </c>
    </row>
    <row r="31" spans="1:5" x14ac:dyDescent="0.25">
      <c r="A31" s="6">
        <v>44925</v>
      </c>
      <c r="B31" s="6" t="s">
        <v>24</v>
      </c>
      <c r="C31" t="str">
        <f t="shared" si="0"/>
        <v>viernes</v>
      </c>
      <c r="D31" s="7">
        <v>3.5349999999999999E-2</v>
      </c>
      <c r="E31" s="8">
        <f>+D31*Hoja2!$B$7</f>
        <v>0</v>
      </c>
    </row>
    <row r="32" spans="1:5" x14ac:dyDescent="0.25">
      <c r="A32" s="6">
        <v>44926</v>
      </c>
      <c r="B32" s="6" t="s">
        <v>24</v>
      </c>
      <c r="C32" t="str">
        <f t="shared" si="0"/>
        <v>sábado</v>
      </c>
      <c r="D32" s="7">
        <v>1.9633333333333367E-2</v>
      </c>
      <c r="E32" s="8">
        <f>+D32*Hoja2!$B$7</f>
        <v>0</v>
      </c>
    </row>
    <row r="33" spans="5:5" x14ac:dyDescent="0.25">
      <c r="E3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9"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25</v>
      </c>
      <c r="C2" t="str">
        <f t="shared" ref="C2:C32" si="0">TEXT(A2,"dddd")</f>
        <v>jueves</v>
      </c>
      <c r="D2" s="7">
        <v>3.5349999999999999E-2</v>
      </c>
      <c r="E2" s="8">
        <f>+D2*Hoja2!$B$8</f>
        <v>0</v>
      </c>
    </row>
    <row r="3" spans="1:5" x14ac:dyDescent="0.25">
      <c r="A3" s="6">
        <v>44897</v>
      </c>
      <c r="B3" s="6" t="s">
        <v>25</v>
      </c>
      <c r="C3" t="str">
        <f t="shared" si="0"/>
        <v>viernes</v>
      </c>
      <c r="D3" s="7">
        <v>3.8266666666666671E-2</v>
      </c>
      <c r="E3" s="8">
        <f>+D3*Hoja2!$B$8</f>
        <v>0</v>
      </c>
    </row>
    <row r="4" spans="1:5" x14ac:dyDescent="0.25">
      <c r="A4" s="6">
        <v>44898</v>
      </c>
      <c r="B4" s="6" t="s">
        <v>25</v>
      </c>
      <c r="C4" t="str">
        <f t="shared" si="0"/>
        <v>sábado</v>
      </c>
      <c r="D4" s="7">
        <v>2.8000000000000001E-2</v>
      </c>
      <c r="E4" s="8">
        <f>+D4*Hoja2!$B$8</f>
        <v>0</v>
      </c>
    </row>
    <row r="5" spans="1:5" x14ac:dyDescent="0.25">
      <c r="A5" s="6">
        <v>44899</v>
      </c>
      <c r="B5" s="6" t="s">
        <v>25</v>
      </c>
      <c r="C5" t="str">
        <f t="shared" si="0"/>
        <v>domingo</v>
      </c>
      <c r="D5" s="7">
        <v>2.5666666666666667E-2</v>
      </c>
      <c r="E5" s="8">
        <f>+D5*Hoja2!$B$8</f>
        <v>0</v>
      </c>
    </row>
    <row r="6" spans="1:5" x14ac:dyDescent="0.25">
      <c r="A6" s="6">
        <v>44900</v>
      </c>
      <c r="B6" s="6" t="s">
        <v>25</v>
      </c>
      <c r="C6" t="str">
        <f t="shared" si="0"/>
        <v>lunes</v>
      </c>
      <c r="D6" s="7">
        <v>3.5349999999999999E-2</v>
      </c>
      <c r="E6" s="8">
        <f>+D6*Hoja2!$B$8</f>
        <v>0</v>
      </c>
    </row>
    <row r="7" spans="1:5" x14ac:dyDescent="0.25">
      <c r="A7" s="6">
        <v>44901</v>
      </c>
      <c r="B7" s="6" t="s">
        <v>25</v>
      </c>
      <c r="C7" t="str">
        <f t="shared" si="0"/>
        <v>martes</v>
      </c>
      <c r="D7" s="7">
        <v>3.5349999999999999E-2</v>
      </c>
      <c r="E7" s="8">
        <f>+D7*Hoja2!$B$8</f>
        <v>0</v>
      </c>
    </row>
    <row r="8" spans="1:5" x14ac:dyDescent="0.25">
      <c r="A8" s="6">
        <v>44902</v>
      </c>
      <c r="B8" s="6" t="s">
        <v>25</v>
      </c>
      <c r="C8" t="str">
        <f t="shared" si="0"/>
        <v>miércoles</v>
      </c>
      <c r="D8" s="7">
        <v>3.5349999999999999E-2</v>
      </c>
      <c r="E8" s="8">
        <f>+D8*Hoja2!$B$8</f>
        <v>0</v>
      </c>
    </row>
    <row r="9" spans="1:5" x14ac:dyDescent="0.25">
      <c r="A9" s="6">
        <v>44903</v>
      </c>
      <c r="B9" s="6" t="s">
        <v>25</v>
      </c>
      <c r="C9" t="str">
        <f t="shared" si="0"/>
        <v>jueves</v>
      </c>
      <c r="D9" s="7">
        <v>3.5349999999999999E-2</v>
      </c>
      <c r="E9" s="8">
        <f>+D9*Hoja2!$B$8</f>
        <v>0</v>
      </c>
    </row>
    <row r="10" spans="1:5" x14ac:dyDescent="0.25">
      <c r="A10" s="6">
        <v>44904</v>
      </c>
      <c r="B10" s="6" t="s">
        <v>25</v>
      </c>
      <c r="C10" t="str">
        <f t="shared" si="0"/>
        <v>viernes</v>
      </c>
      <c r="D10" s="7">
        <v>3.8266666666666671E-2</v>
      </c>
      <c r="E10" s="8">
        <f>+D10*Hoja2!$B$8</f>
        <v>0</v>
      </c>
    </row>
    <row r="11" spans="1:5" x14ac:dyDescent="0.25">
      <c r="A11" s="6">
        <v>44905</v>
      </c>
      <c r="B11" s="6" t="s">
        <v>25</v>
      </c>
      <c r="C11" t="str">
        <f t="shared" si="0"/>
        <v>sábado</v>
      </c>
      <c r="D11" s="7">
        <v>2.8000000000000001E-2</v>
      </c>
      <c r="E11" s="8">
        <f>+D11*Hoja2!$B$8</f>
        <v>0</v>
      </c>
    </row>
    <row r="12" spans="1:5" x14ac:dyDescent="0.25">
      <c r="A12" s="6">
        <v>44906</v>
      </c>
      <c r="B12" s="6" t="s">
        <v>25</v>
      </c>
      <c r="C12" t="str">
        <f t="shared" si="0"/>
        <v>domingo</v>
      </c>
      <c r="D12" s="7">
        <v>2.5666666666666667E-2</v>
      </c>
      <c r="E12" s="8">
        <f>+D12*Hoja2!$B$8</f>
        <v>0</v>
      </c>
    </row>
    <row r="13" spans="1:5" x14ac:dyDescent="0.25">
      <c r="A13" s="6">
        <v>44907</v>
      </c>
      <c r="B13" s="6" t="s">
        <v>25</v>
      </c>
      <c r="C13" t="str">
        <f t="shared" si="0"/>
        <v>lunes</v>
      </c>
      <c r="D13" s="7">
        <v>3.5349999999999999E-2</v>
      </c>
      <c r="E13" s="8">
        <f>+D13*Hoja2!$B$8</f>
        <v>0</v>
      </c>
    </row>
    <row r="14" spans="1:5" x14ac:dyDescent="0.25">
      <c r="A14" s="6">
        <v>44908</v>
      </c>
      <c r="B14" s="6" t="s">
        <v>25</v>
      </c>
      <c r="C14" t="str">
        <f t="shared" si="0"/>
        <v>martes</v>
      </c>
      <c r="D14" s="7">
        <v>3.5349999999999999E-2</v>
      </c>
      <c r="E14" s="8">
        <f>+D14*Hoja2!$B$8</f>
        <v>0</v>
      </c>
    </row>
    <row r="15" spans="1:5" x14ac:dyDescent="0.25">
      <c r="A15" s="6">
        <v>44909</v>
      </c>
      <c r="B15" s="6" t="s">
        <v>25</v>
      </c>
      <c r="C15" t="str">
        <f t="shared" si="0"/>
        <v>miércoles</v>
      </c>
      <c r="D15" s="7">
        <v>3.5349999999999999E-2</v>
      </c>
      <c r="E15" s="8">
        <f>+D15*Hoja2!$B$8</f>
        <v>0</v>
      </c>
    </row>
    <row r="16" spans="1:5" x14ac:dyDescent="0.25">
      <c r="A16" s="6">
        <v>44910</v>
      </c>
      <c r="B16" s="6" t="s">
        <v>25</v>
      </c>
      <c r="C16" t="str">
        <f t="shared" si="0"/>
        <v>jueves</v>
      </c>
      <c r="D16" s="7">
        <v>3.5349999999999999E-2</v>
      </c>
      <c r="E16" s="8">
        <f>+D16*Hoja2!$B$8</f>
        <v>0</v>
      </c>
    </row>
    <row r="17" spans="1:5" x14ac:dyDescent="0.25">
      <c r="A17" s="6">
        <v>44911</v>
      </c>
      <c r="B17" s="6" t="s">
        <v>25</v>
      </c>
      <c r="C17" t="str">
        <f t="shared" si="0"/>
        <v>viernes</v>
      </c>
      <c r="D17" s="7">
        <v>3.8266666666666671E-2</v>
      </c>
      <c r="E17" s="8">
        <f>+D17*Hoja2!$B$8</f>
        <v>0</v>
      </c>
    </row>
    <row r="18" spans="1:5" x14ac:dyDescent="0.25">
      <c r="A18" s="6">
        <v>44912</v>
      </c>
      <c r="B18" s="6" t="s">
        <v>25</v>
      </c>
      <c r="C18" t="str">
        <f t="shared" si="0"/>
        <v>sábado</v>
      </c>
      <c r="D18" s="7">
        <v>2.8000000000000001E-2</v>
      </c>
      <c r="E18" s="8">
        <f>+D18*Hoja2!$B$8</f>
        <v>0</v>
      </c>
    </row>
    <row r="19" spans="1:5" x14ac:dyDescent="0.25">
      <c r="A19" s="6">
        <v>44913</v>
      </c>
      <c r="B19" s="6" t="s">
        <v>25</v>
      </c>
      <c r="C19" t="str">
        <f t="shared" si="0"/>
        <v>domingo</v>
      </c>
      <c r="D19" s="7">
        <v>2.5666666666666667E-2</v>
      </c>
      <c r="E19" s="8">
        <f>+D19*Hoja2!$B$8</f>
        <v>0</v>
      </c>
    </row>
    <row r="20" spans="1:5" x14ac:dyDescent="0.25">
      <c r="A20" s="6">
        <v>44914</v>
      </c>
      <c r="B20" s="6" t="s">
        <v>25</v>
      </c>
      <c r="C20" t="str">
        <f t="shared" si="0"/>
        <v>lunes</v>
      </c>
      <c r="D20" s="7">
        <v>3.5349999999999999E-2</v>
      </c>
      <c r="E20" s="8">
        <f>+D20*Hoja2!$B$8</f>
        <v>0</v>
      </c>
    </row>
    <row r="21" spans="1:5" x14ac:dyDescent="0.25">
      <c r="A21" s="6">
        <v>44915</v>
      </c>
      <c r="B21" s="6" t="s">
        <v>25</v>
      </c>
      <c r="C21" t="str">
        <f t="shared" si="0"/>
        <v>martes</v>
      </c>
      <c r="D21" s="7">
        <v>3.5349999999999999E-2</v>
      </c>
      <c r="E21" s="8">
        <f>+D21*Hoja2!$B$8</f>
        <v>0</v>
      </c>
    </row>
    <row r="22" spans="1:5" x14ac:dyDescent="0.25">
      <c r="A22" s="6">
        <v>44916</v>
      </c>
      <c r="B22" s="6" t="s">
        <v>25</v>
      </c>
      <c r="C22" t="str">
        <f t="shared" si="0"/>
        <v>miércoles</v>
      </c>
      <c r="D22" s="7">
        <v>3.5349999999999999E-2</v>
      </c>
      <c r="E22" s="8">
        <f>+D22*Hoja2!$B$8</f>
        <v>0</v>
      </c>
    </row>
    <row r="23" spans="1:5" x14ac:dyDescent="0.25">
      <c r="A23" s="6">
        <v>44917</v>
      </c>
      <c r="B23" s="6" t="s">
        <v>25</v>
      </c>
      <c r="C23" t="str">
        <f t="shared" si="0"/>
        <v>jueves</v>
      </c>
      <c r="D23" s="7">
        <v>3.5349999999999999E-2</v>
      </c>
      <c r="E23" s="8">
        <f>+D23*Hoja2!$B$8</f>
        <v>0</v>
      </c>
    </row>
    <row r="24" spans="1:5" x14ac:dyDescent="0.25">
      <c r="A24" s="6">
        <v>44918</v>
      </c>
      <c r="B24" s="6" t="s">
        <v>25</v>
      </c>
      <c r="C24" t="str">
        <f t="shared" si="0"/>
        <v>viernes</v>
      </c>
      <c r="D24" s="7">
        <v>3.8266666666666671E-2</v>
      </c>
      <c r="E24" s="8">
        <f>+D24*Hoja2!$B$8</f>
        <v>0</v>
      </c>
    </row>
    <row r="25" spans="1:5" x14ac:dyDescent="0.25">
      <c r="A25" s="6">
        <v>44919</v>
      </c>
      <c r="B25" s="6" t="s">
        <v>25</v>
      </c>
      <c r="C25" t="str">
        <f t="shared" si="0"/>
        <v>sábado</v>
      </c>
      <c r="D25" s="7">
        <v>1.7999999999999999E-2</v>
      </c>
      <c r="E25" s="8">
        <f>+D25*Hoja2!$B$8</f>
        <v>0</v>
      </c>
    </row>
    <row r="26" spans="1:5" x14ac:dyDescent="0.25">
      <c r="A26" s="6">
        <v>44920</v>
      </c>
      <c r="B26" s="6" t="s">
        <v>25</v>
      </c>
      <c r="C26" t="str">
        <f t="shared" si="0"/>
        <v>domingo</v>
      </c>
      <c r="D26" s="7">
        <v>1.2E-2</v>
      </c>
      <c r="E26" s="8">
        <f>+D26*Hoja2!$B$8</f>
        <v>0</v>
      </c>
    </row>
    <row r="27" spans="1:5" x14ac:dyDescent="0.25">
      <c r="A27" s="6">
        <v>44921</v>
      </c>
      <c r="B27" s="6" t="s">
        <v>25</v>
      </c>
      <c r="C27" t="str">
        <f t="shared" si="0"/>
        <v>lunes</v>
      </c>
      <c r="D27" s="7">
        <v>3.5349999999999999E-2</v>
      </c>
      <c r="E27" s="8">
        <f>+D27*Hoja2!$B$8</f>
        <v>0</v>
      </c>
    </row>
    <row r="28" spans="1:5" x14ac:dyDescent="0.25">
      <c r="A28" s="6">
        <v>44922</v>
      </c>
      <c r="B28" s="6" t="s">
        <v>25</v>
      </c>
      <c r="C28" t="str">
        <f t="shared" si="0"/>
        <v>martes</v>
      </c>
      <c r="D28" s="7">
        <v>3.5349999999999999E-2</v>
      </c>
      <c r="E28" s="8">
        <f>+D28*Hoja2!$B$8</f>
        <v>0</v>
      </c>
    </row>
    <row r="29" spans="1:5" x14ac:dyDescent="0.25">
      <c r="A29" s="6">
        <v>44923</v>
      </c>
      <c r="B29" s="6" t="s">
        <v>25</v>
      </c>
      <c r="C29" t="str">
        <f t="shared" si="0"/>
        <v>miércoles</v>
      </c>
      <c r="D29" s="7">
        <v>3.5349999999999999E-2</v>
      </c>
      <c r="E29" s="8">
        <f>+D29*Hoja2!$B$8</f>
        <v>0</v>
      </c>
    </row>
    <row r="30" spans="1:5" x14ac:dyDescent="0.25">
      <c r="A30" s="6">
        <v>44924</v>
      </c>
      <c r="B30" s="6" t="s">
        <v>25</v>
      </c>
      <c r="C30" t="str">
        <f t="shared" si="0"/>
        <v>jueves</v>
      </c>
      <c r="D30" s="7">
        <v>3.5349999999999999E-2</v>
      </c>
      <c r="E30" s="8">
        <f>+D30*Hoja2!$B$8</f>
        <v>0</v>
      </c>
    </row>
    <row r="31" spans="1:5" x14ac:dyDescent="0.25">
      <c r="A31" s="6">
        <v>44925</v>
      </c>
      <c r="B31" s="6" t="s">
        <v>25</v>
      </c>
      <c r="C31" t="str">
        <f t="shared" si="0"/>
        <v>viernes</v>
      </c>
      <c r="D31" s="7">
        <v>3.5349999999999999E-2</v>
      </c>
      <c r="E31" s="8">
        <f>+D31*Hoja2!$B$8</f>
        <v>0</v>
      </c>
    </row>
    <row r="32" spans="1:5" x14ac:dyDescent="0.25">
      <c r="A32" s="6">
        <v>44926</v>
      </c>
      <c r="B32" s="6" t="s">
        <v>25</v>
      </c>
      <c r="C32" t="str">
        <f t="shared" si="0"/>
        <v>sábado</v>
      </c>
      <c r="D32" s="7">
        <v>1.9633333333333367E-2</v>
      </c>
      <c r="E32" s="8">
        <f>+D32*Hoja2!$B$8</f>
        <v>0</v>
      </c>
    </row>
    <row r="33" spans="5:5" x14ac:dyDescent="0.25">
      <c r="E3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activeCell="E33" sqref="E33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26</v>
      </c>
      <c r="C2" t="str">
        <f t="shared" ref="C2:C32" si="0">TEXT(A2,"dddd")</f>
        <v>jueves</v>
      </c>
      <c r="D2" s="7">
        <v>3.5349999999999999E-2</v>
      </c>
      <c r="E2" s="8">
        <f>+D2*Hoja2!$B$9</f>
        <v>0</v>
      </c>
    </row>
    <row r="3" spans="1:5" x14ac:dyDescent="0.25">
      <c r="A3" s="6">
        <v>44897</v>
      </c>
      <c r="B3" s="6" t="s">
        <v>26</v>
      </c>
      <c r="C3" t="str">
        <f t="shared" si="0"/>
        <v>viernes</v>
      </c>
      <c r="D3" s="7">
        <v>3.8266666666666671E-2</v>
      </c>
      <c r="E3" s="8">
        <f>+D3*Hoja2!$B$9</f>
        <v>0</v>
      </c>
    </row>
    <row r="4" spans="1:5" x14ac:dyDescent="0.25">
      <c r="A4" s="6">
        <v>44898</v>
      </c>
      <c r="B4" s="6" t="s">
        <v>26</v>
      </c>
      <c r="C4" t="str">
        <f t="shared" si="0"/>
        <v>sábado</v>
      </c>
      <c r="D4" s="7">
        <v>2.8000000000000001E-2</v>
      </c>
      <c r="E4" s="8">
        <f>+D4*Hoja2!$B$9</f>
        <v>0</v>
      </c>
    </row>
    <row r="5" spans="1:5" x14ac:dyDescent="0.25">
      <c r="A5" s="6">
        <v>44899</v>
      </c>
      <c r="B5" s="6" t="s">
        <v>26</v>
      </c>
      <c r="C5" t="str">
        <f t="shared" si="0"/>
        <v>domingo</v>
      </c>
      <c r="D5" s="7">
        <v>2.5666666666666667E-2</v>
      </c>
      <c r="E5" s="8">
        <f>+D5*Hoja2!$B$9</f>
        <v>0</v>
      </c>
    </row>
    <row r="6" spans="1:5" x14ac:dyDescent="0.25">
      <c r="A6" s="6">
        <v>44900</v>
      </c>
      <c r="B6" s="6" t="s">
        <v>26</v>
      </c>
      <c r="C6" t="str">
        <f t="shared" si="0"/>
        <v>lunes</v>
      </c>
      <c r="D6" s="7">
        <v>3.5349999999999999E-2</v>
      </c>
      <c r="E6" s="8">
        <f>+D6*Hoja2!$B$9</f>
        <v>0</v>
      </c>
    </row>
    <row r="7" spans="1:5" x14ac:dyDescent="0.25">
      <c r="A7" s="6">
        <v>44901</v>
      </c>
      <c r="B7" s="6" t="s">
        <v>26</v>
      </c>
      <c r="C7" t="str">
        <f t="shared" si="0"/>
        <v>martes</v>
      </c>
      <c r="D7" s="7">
        <v>3.5349999999999999E-2</v>
      </c>
      <c r="E7" s="8">
        <f>+D7*Hoja2!$B$9</f>
        <v>0</v>
      </c>
    </row>
    <row r="8" spans="1:5" x14ac:dyDescent="0.25">
      <c r="A8" s="6">
        <v>44902</v>
      </c>
      <c r="B8" s="6" t="s">
        <v>26</v>
      </c>
      <c r="C8" t="str">
        <f t="shared" si="0"/>
        <v>miércoles</v>
      </c>
      <c r="D8" s="7">
        <v>3.5349999999999999E-2</v>
      </c>
      <c r="E8" s="8">
        <f>+D8*Hoja2!$B$9</f>
        <v>0</v>
      </c>
    </row>
    <row r="9" spans="1:5" x14ac:dyDescent="0.25">
      <c r="A9" s="6">
        <v>44903</v>
      </c>
      <c r="B9" s="6" t="s">
        <v>26</v>
      </c>
      <c r="C9" t="str">
        <f t="shared" si="0"/>
        <v>jueves</v>
      </c>
      <c r="D9" s="7">
        <v>3.5349999999999999E-2</v>
      </c>
      <c r="E9" s="8">
        <f>+D9*Hoja2!$B$9</f>
        <v>0</v>
      </c>
    </row>
    <row r="10" spans="1:5" x14ac:dyDescent="0.25">
      <c r="A10" s="6">
        <v>44904</v>
      </c>
      <c r="B10" s="6" t="s">
        <v>26</v>
      </c>
      <c r="C10" t="str">
        <f t="shared" si="0"/>
        <v>viernes</v>
      </c>
      <c r="D10" s="7">
        <v>3.8266666666666671E-2</v>
      </c>
      <c r="E10" s="8">
        <f>+D10*Hoja2!$B$9</f>
        <v>0</v>
      </c>
    </row>
    <row r="11" spans="1:5" x14ac:dyDescent="0.25">
      <c r="A11" s="6">
        <v>44905</v>
      </c>
      <c r="B11" s="6" t="s">
        <v>26</v>
      </c>
      <c r="C11" t="str">
        <f t="shared" si="0"/>
        <v>sábado</v>
      </c>
      <c r="D11" s="7">
        <v>2.8000000000000001E-2</v>
      </c>
      <c r="E11" s="8">
        <f>+D11*Hoja2!$B$9</f>
        <v>0</v>
      </c>
    </row>
    <row r="12" spans="1:5" x14ac:dyDescent="0.25">
      <c r="A12" s="6">
        <v>44906</v>
      </c>
      <c r="B12" s="6" t="s">
        <v>26</v>
      </c>
      <c r="C12" t="str">
        <f t="shared" si="0"/>
        <v>domingo</v>
      </c>
      <c r="D12" s="7">
        <v>2.5666666666666667E-2</v>
      </c>
      <c r="E12" s="8">
        <f>+D12*Hoja2!$B$9</f>
        <v>0</v>
      </c>
    </row>
    <row r="13" spans="1:5" x14ac:dyDescent="0.25">
      <c r="A13" s="6">
        <v>44907</v>
      </c>
      <c r="B13" s="6" t="s">
        <v>26</v>
      </c>
      <c r="C13" t="str">
        <f t="shared" si="0"/>
        <v>lunes</v>
      </c>
      <c r="D13" s="7">
        <v>3.5349999999999999E-2</v>
      </c>
      <c r="E13" s="8">
        <f>+D13*Hoja2!$B$9</f>
        <v>0</v>
      </c>
    </row>
    <row r="14" spans="1:5" x14ac:dyDescent="0.25">
      <c r="A14" s="6">
        <v>44908</v>
      </c>
      <c r="B14" s="6" t="s">
        <v>26</v>
      </c>
      <c r="C14" t="str">
        <f t="shared" si="0"/>
        <v>martes</v>
      </c>
      <c r="D14" s="7">
        <v>3.5349999999999999E-2</v>
      </c>
      <c r="E14" s="8">
        <f>+D14*Hoja2!$B$9</f>
        <v>0</v>
      </c>
    </row>
    <row r="15" spans="1:5" x14ac:dyDescent="0.25">
      <c r="A15" s="6">
        <v>44909</v>
      </c>
      <c r="B15" s="6" t="s">
        <v>26</v>
      </c>
      <c r="C15" t="str">
        <f t="shared" si="0"/>
        <v>miércoles</v>
      </c>
      <c r="D15" s="7">
        <v>3.5349999999999999E-2</v>
      </c>
      <c r="E15" s="8">
        <f>+D15*Hoja2!$B$9</f>
        <v>0</v>
      </c>
    </row>
    <row r="16" spans="1:5" x14ac:dyDescent="0.25">
      <c r="A16" s="6">
        <v>44910</v>
      </c>
      <c r="B16" s="6" t="s">
        <v>26</v>
      </c>
      <c r="C16" t="str">
        <f t="shared" si="0"/>
        <v>jueves</v>
      </c>
      <c r="D16" s="7">
        <v>3.5349999999999999E-2</v>
      </c>
      <c r="E16" s="8">
        <f>+D16*Hoja2!$B$9</f>
        <v>0</v>
      </c>
    </row>
    <row r="17" spans="1:5" x14ac:dyDescent="0.25">
      <c r="A17" s="6">
        <v>44911</v>
      </c>
      <c r="B17" s="6" t="s">
        <v>26</v>
      </c>
      <c r="C17" t="str">
        <f t="shared" si="0"/>
        <v>viernes</v>
      </c>
      <c r="D17" s="7">
        <v>3.8266666666666671E-2</v>
      </c>
      <c r="E17" s="8">
        <f>+D17*Hoja2!$B$9</f>
        <v>0</v>
      </c>
    </row>
    <row r="18" spans="1:5" x14ac:dyDescent="0.25">
      <c r="A18" s="6">
        <v>44912</v>
      </c>
      <c r="B18" s="6" t="s">
        <v>26</v>
      </c>
      <c r="C18" t="str">
        <f t="shared" si="0"/>
        <v>sábado</v>
      </c>
      <c r="D18" s="7">
        <v>2.8000000000000001E-2</v>
      </c>
      <c r="E18" s="8">
        <f>+D18*Hoja2!$B$9</f>
        <v>0</v>
      </c>
    </row>
    <row r="19" spans="1:5" x14ac:dyDescent="0.25">
      <c r="A19" s="6">
        <v>44913</v>
      </c>
      <c r="B19" s="6" t="s">
        <v>26</v>
      </c>
      <c r="C19" t="str">
        <f t="shared" si="0"/>
        <v>domingo</v>
      </c>
      <c r="D19" s="7">
        <v>2.5666666666666667E-2</v>
      </c>
      <c r="E19" s="8">
        <f>+D19*Hoja2!$B$9</f>
        <v>0</v>
      </c>
    </row>
    <row r="20" spans="1:5" x14ac:dyDescent="0.25">
      <c r="A20" s="6">
        <v>44914</v>
      </c>
      <c r="B20" s="6" t="s">
        <v>26</v>
      </c>
      <c r="C20" t="str">
        <f t="shared" si="0"/>
        <v>lunes</v>
      </c>
      <c r="D20" s="7">
        <v>3.5349999999999999E-2</v>
      </c>
      <c r="E20" s="8">
        <f>+D20*Hoja2!$B$9</f>
        <v>0</v>
      </c>
    </row>
    <row r="21" spans="1:5" x14ac:dyDescent="0.25">
      <c r="A21" s="6">
        <v>44915</v>
      </c>
      <c r="B21" s="6" t="s">
        <v>26</v>
      </c>
      <c r="C21" t="str">
        <f t="shared" si="0"/>
        <v>martes</v>
      </c>
      <c r="D21" s="7">
        <v>3.5349999999999999E-2</v>
      </c>
      <c r="E21" s="8">
        <f>+D21*Hoja2!$B$9</f>
        <v>0</v>
      </c>
    </row>
    <row r="22" spans="1:5" x14ac:dyDescent="0.25">
      <c r="A22" s="6">
        <v>44916</v>
      </c>
      <c r="B22" s="6" t="s">
        <v>26</v>
      </c>
      <c r="C22" t="str">
        <f t="shared" si="0"/>
        <v>miércoles</v>
      </c>
      <c r="D22" s="7">
        <v>3.5349999999999999E-2</v>
      </c>
      <c r="E22" s="8">
        <f>+D22*Hoja2!$B$9</f>
        <v>0</v>
      </c>
    </row>
    <row r="23" spans="1:5" x14ac:dyDescent="0.25">
      <c r="A23" s="6">
        <v>44917</v>
      </c>
      <c r="B23" s="6" t="s">
        <v>26</v>
      </c>
      <c r="C23" t="str">
        <f t="shared" si="0"/>
        <v>jueves</v>
      </c>
      <c r="D23" s="7">
        <v>3.5349999999999999E-2</v>
      </c>
      <c r="E23" s="8">
        <f>+D23*Hoja2!$B$9</f>
        <v>0</v>
      </c>
    </row>
    <row r="24" spans="1:5" x14ac:dyDescent="0.25">
      <c r="A24" s="6">
        <v>44918</v>
      </c>
      <c r="B24" s="6" t="s">
        <v>26</v>
      </c>
      <c r="C24" t="str">
        <f t="shared" si="0"/>
        <v>viernes</v>
      </c>
      <c r="D24" s="7">
        <v>3.8266666666666671E-2</v>
      </c>
      <c r="E24" s="8">
        <f>+D24*Hoja2!$B$9</f>
        <v>0</v>
      </c>
    </row>
    <row r="25" spans="1:5" x14ac:dyDescent="0.25">
      <c r="A25" s="6">
        <v>44919</v>
      </c>
      <c r="B25" s="6" t="s">
        <v>26</v>
      </c>
      <c r="C25" t="str">
        <f t="shared" si="0"/>
        <v>sábado</v>
      </c>
      <c r="D25" s="7">
        <v>1.7999999999999999E-2</v>
      </c>
      <c r="E25" s="8">
        <f>+D25*Hoja2!$B$9</f>
        <v>0</v>
      </c>
    </row>
    <row r="26" spans="1:5" x14ac:dyDescent="0.25">
      <c r="A26" s="6">
        <v>44920</v>
      </c>
      <c r="B26" s="6" t="s">
        <v>26</v>
      </c>
      <c r="C26" t="str">
        <f t="shared" si="0"/>
        <v>domingo</v>
      </c>
      <c r="D26" s="7">
        <v>1.2E-2</v>
      </c>
      <c r="E26" s="8">
        <f>+D26*Hoja2!$B$9</f>
        <v>0</v>
      </c>
    </row>
    <row r="27" spans="1:5" x14ac:dyDescent="0.25">
      <c r="A27" s="6">
        <v>44921</v>
      </c>
      <c r="B27" s="6" t="s">
        <v>26</v>
      </c>
      <c r="C27" t="str">
        <f t="shared" si="0"/>
        <v>lunes</v>
      </c>
      <c r="D27" s="7">
        <v>3.5349999999999999E-2</v>
      </c>
      <c r="E27" s="8">
        <f>+D27*Hoja2!$B$9</f>
        <v>0</v>
      </c>
    </row>
    <row r="28" spans="1:5" x14ac:dyDescent="0.25">
      <c r="A28" s="6">
        <v>44922</v>
      </c>
      <c r="B28" s="6" t="s">
        <v>26</v>
      </c>
      <c r="C28" t="str">
        <f t="shared" si="0"/>
        <v>martes</v>
      </c>
      <c r="D28" s="7">
        <v>3.5349999999999999E-2</v>
      </c>
      <c r="E28" s="8">
        <f>+D28*Hoja2!$B$9</f>
        <v>0</v>
      </c>
    </row>
    <row r="29" spans="1:5" x14ac:dyDescent="0.25">
      <c r="A29" s="6">
        <v>44923</v>
      </c>
      <c r="B29" s="6" t="s">
        <v>26</v>
      </c>
      <c r="C29" t="str">
        <f t="shared" si="0"/>
        <v>miércoles</v>
      </c>
      <c r="D29" s="7">
        <v>3.5349999999999999E-2</v>
      </c>
      <c r="E29" s="8">
        <f>+D29*Hoja2!$B$9</f>
        <v>0</v>
      </c>
    </row>
    <row r="30" spans="1:5" x14ac:dyDescent="0.25">
      <c r="A30" s="6">
        <v>44924</v>
      </c>
      <c r="B30" s="6" t="s">
        <v>26</v>
      </c>
      <c r="C30" t="str">
        <f t="shared" si="0"/>
        <v>jueves</v>
      </c>
      <c r="D30" s="7">
        <v>3.5349999999999999E-2</v>
      </c>
      <c r="E30" s="8">
        <f>+D30*Hoja2!$B$9</f>
        <v>0</v>
      </c>
    </row>
    <row r="31" spans="1:5" x14ac:dyDescent="0.25">
      <c r="A31" s="6">
        <v>44925</v>
      </c>
      <c r="B31" s="6" t="s">
        <v>26</v>
      </c>
      <c r="C31" t="str">
        <f t="shared" si="0"/>
        <v>viernes</v>
      </c>
      <c r="D31" s="7">
        <v>3.5349999999999999E-2</v>
      </c>
      <c r="E31" s="8">
        <f>+D31*Hoja2!$B$9</f>
        <v>0</v>
      </c>
    </row>
    <row r="32" spans="1:5" x14ac:dyDescent="0.25">
      <c r="A32" s="6">
        <v>44926</v>
      </c>
      <c r="B32" s="6" t="s">
        <v>26</v>
      </c>
      <c r="C32" t="str">
        <f t="shared" si="0"/>
        <v>sábado</v>
      </c>
      <c r="D32" s="7">
        <v>1.9633333333333367E-2</v>
      </c>
      <c r="E32" s="8">
        <f>+D32*Hoja2!$B$9</f>
        <v>0</v>
      </c>
    </row>
    <row r="33" spans="5:5" x14ac:dyDescent="0.25">
      <c r="E3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2" workbookViewId="0">
      <selection activeCell="E32" sqref="E32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8</v>
      </c>
      <c r="B1" t="s">
        <v>20</v>
      </c>
      <c r="C1" t="s">
        <v>9</v>
      </c>
      <c r="D1" t="s">
        <v>10</v>
      </c>
      <c r="E1" t="s">
        <v>12</v>
      </c>
    </row>
    <row r="2" spans="1:5" x14ac:dyDescent="0.25">
      <c r="A2" s="6">
        <v>44896</v>
      </c>
      <c r="B2" s="6" t="s">
        <v>35</v>
      </c>
      <c r="C2" t="str">
        <f t="shared" ref="C2:C32" si="0">TEXT(A2,"dddd")</f>
        <v>jueves</v>
      </c>
      <c r="D2" s="7">
        <v>3.5349999999999999E-2</v>
      </c>
      <c r="E2" s="8">
        <f>+D2*Hoja2!$B$10</f>
        <v>123.72499999999999</v>
      </c>
    </row>
    <row r="3" spans="1:5" x14ac:dyDescent="0.25">
      <c r="A3" s="6">
        <v>44897</v>
      </c>
      <c r="B3" s="6" t="s">
        <v>35</v>
      </c>
      <c r="C3" t="str">
        <f t="shared" si="0"/>
        <v>viernes</v>
      </c>
      <c r="D3" s="7">
        <v>3.8266666666666671E-2</v>
      </c>
      <c r="E3" s="8">
        <f>+D3*Hoja2!$B$10</f>
        <v>133.93333333333334</v>
      </c>
    </row>
    <row r="4" spans="1:5" x14ac:dyDescent="0.25">
      <c r="A4" s="6">
        <v>44898</v>
      </c>
      <c r="B4" s="6" t="s">
        <v>35</v>
      </c>
      <c r="C4" t="str">
        <f t="shared" si="0"/>
        <v>sábado</v>
      </c>
      <c r="D4" s="7">
        <v>2.8000000000000001E-2</v>
      </c>
      <c r="E4" s="8">
        <f>+D4*Hoja2!$B$10</f>
        <v>98</v>
      </c>
    </row>
    <row r="5" spans="1:5" x14ac:dyDescent="0.25">
      <c r="A5" s="6">
        <v>44899</v>
      </c>
      <c r="B5" s="6" t="s">
        <v>35</v>
      </c>
      <c r="C5" t="str">
        <f t="shared" si="0"/>
        <v>domingo</v>
      </c>
      <c r="D5" s="7">
        <v>2.5666666666666667E-2</v>
      </c>
      <c r="E5" s="8">
        <f>+D5*Hoja2!$B$10</f>
        <v>89.833333333333343</v>
      </c>
    </row>
    <row r="6" spans="1:5" x14ac:dyDescent="0.25">
      <c r="A6" s="6">
        <v>44900</v>
      </c>
      <c r="B6" s="6" t="s">
        <v>35</v>
      </c>
      <c r="C6" t="str">
        <f t="shared" si="0"/>
        <v>lunes</v>
      </c>
      <c r="D6" s="7">
        <v>3.5349999999999999E-2</v>
      </c>
      <c r="E6" s="8">
        <f>+D6*Hoja2!$B$10</f>
        <v>123.72499999999999</v>
      </c>
    </row>
    <row r="7" spans="1:5" x14ac:dyDescent="0.25">
      <c r="A7" s="6">
        <v>44901</v>
      </c>
      <c r="B7" s="6" t="s">
        <v>35</v>
      </c>
      <c r="C7" t="str">
        <f t="shared" si="0"/>
        <v>martes</v>
      </c>
      <c r="D7" s="7">
        <v>3.5349999999999999E-2</v>
      </c>
      <c r="E7" s="8">
        <f>+D7*Hoja2!$B$10</f>
        <v>123.72499999999999</v>
      </c>
    </row>
    <row r="8" spans="1:5" x14ac:dyDescent="0.25">
      <c r="A8" s="6">
        <v>44902</v>
      </c>
      <c r="B8" s="6" t="s">
        <v>35</v>
      </c>
      <c r="C8" t="str">
        <f t="shared" si="0"/>
        <v>miércoles</v>
      </c>
      <c r="D8" s="7">
        <v>3.5349999999999999E-2</v>
      </c>
      <c r="E8" s="8">
        <f>+D8*Hoja2!$B$10</f>
        <v>123.72499999999999</v>
      </c>
    </row>
    <row r="9" spans="1:5" x14ac:dyDescent="0.25">
      <c r="A9" s="6">
        <v>44903</v>
      </c>
      <c r="B9" s="6" t="s">
        <v>35</v>
      </c>
      <c r="C9" t="str">
        <f t="shared" si="0"/>
        <v>jueves</v>
      </c>
      <c r="D9" s="7">
        <v>3.5349999999999999E-2</v>
      </c>
      <c r="E9" s="8">
        <f>+D9*Hoja2!$B$10</f>
        <v>123.72499999999999</v>
      </c>
    </row>
    <row r="10" spans="1:5" x14ac:dyDescent="0.25">
      <c r="A10" s="6">
        <v>44904</v>
      </c>
      <c r="B10" s="6" t="s">
        <v>35</v>
      </c>
      <c r="C10" t="str">
        <f t="shared" si="0"/>
        <v>viernes</v>
      </c>
      <c r="D10" s="7">
        <v>3.8266666666666671E-2</v>
      </c>
      <c r="E10" s="8">
        <f>+D10*Hoja2!$B$10</f>
        <v>133.93333333333334</v>
      </c>
    </row>
    <row r="11" spans="1:5" x14ac:dyDescent="0.25">
      <c r="A11" s="6">
        <v>44905</v>
      </c>
      <c r="B11" s="6" t="s">
        <v>35</v>
      </c>
      <c r="C11" t="str">
        <f t="shared" si="0"/>
        <v>sábado</v>
      </c>
      <c r="D11" s="7">
        <v>2.8000000000000001E-2</v>
      </c>
      <c r="E11" s="8">
        <f>+D11*Hoja2!$B$10</f>
        <v>98</v>
      </c>
    </row>
    <row r="12" spans="1:5" x14ac:dyDescent="0.25">
      <c r="A12" s="6">
        <v>44906</v>
      </c>
      <c r="B12" s="6" t="s">
        <v>35</v>
      </c>
      <c r="C12" t="str">
        <f t="shared" si="0"/>
        <v>domingo</v>
      </c>
      <c r="D12" s="7">
        <v>2.5666666666666667E-2</v>
      </c>
      <c r="E12" s="8">
        <f>+D12*Hoja2!$B$10</f>
        <v>89.833333333333343</v>
      </c>
    </row>
    <row r="13" spans="1:5" x14ac:dyDescent="0.25">
      <c r="A13" s="6">
        <v>44907</v>
      </c>
      <c r="B13" s="6" t="s">
        <v>35</v>
      </c>
      <c r="C13" t="str">
        <f t="shared" si="0"/>
        <v>lunes</v>
      </c>
      <c r="D13" s="7">
        <v>3.5349999999999999E-2</v>
      </c>
      <c r="E13" s="8">
        <f>+D13*Hoja2!$B$10</f>
        <v>123.72499999999999</v>
      </c>
    </row>
    <row r="14" spans="1:5" x14ac:dyDescent="0.25">
      <c r="A14" s="6">
        <v>44908</v>
      </c>
      <c r="B14" s="6" t="s">
        <v>35</v>
      </c>
      <c r="C14" t="str">
        <f t="shared" si="0"/>
        <v>martes</v>
      </c>
      <c r="D14" s="7">
        <v>3.5349999999999999E-2</v>
      </c>
      <c r="E14" s="8">
        <f>+D14*Hoja2!$B$10</f>
        <v>123.72499999999999</v>
      </c>
    </row>
    <row r="15" spans="1:5" x14ac:dyDescent="0.25">
      <c r="A15" s="6">
        <v>44909</v>
      </c>
      <c r="B15" s="6" t="s">
        <v>35</v>
      </c>
      <c r="C15" t="str">
        <f t="shared" si="0"/>
        <v>miércoles</v>
      </c>
      <c r="D15" s="7">
        <v>3.5349999999999999E-2</v>
      </c>
      <c r="E15" s="8">
        <f>+D15*Hoja2!$B$10</f>
        <v>123.72499999999999</v>
      </c>
    </row>
    <row r="16" spans="1:5" x14ac:dyDescent="0.25">
      <c r="A16" s="6">
        <v>44910</v>
      </c>
      <c r="B16" s="6" t="s">
        <v>35</v>
      </c>
      <c r="C16" t="str">
        <f t="shared" si="0"/>
        <v>jueves</v>
      </c>
      <c r="D16" s="7">
        <v>3.5349999999999999E-2</v>
      </c>
      <c r="E16" s="8">
        <f>+D16*Hoja2!$B$10</f>
        <v>123.72499999999999</v>
      </c>
    </row>
    <row r="17" spans="1:5" x14ac:dyDescent="0.25">
      <c r="A17" s="6">
        <v>44911</v>
      </c>
      <c r="B17" s="6" t="s">
        <v>35</v>
      </c>
      <c r="C17" t="str">
        <f t="shared" si="0"/>
        <v>viernes</v>
      </c>
      <c r="D17" s="7">
        <v>3.8266666666666671E-2</v>
      </c>
      <c r="E17" s="8">
        <f>+D17*Hoja2!$B$10</f>
        <v>133.93333333333334</v>
      </c>
    </row>
    <row r="18" spans="1:5" x14ac:dyDescent="0.25">
      <c r="A18" s="6">
        <v>44912</v>
      </c>
      <c r="B18" s="6" t="s">
        <v>35</v>
      </c>
      <c r="C18" t="str">
        <f t="shared" si="0"/>
        <v>sábado</v>
      </c>
      <c r="D18" s="7">
        <v>2.8000000000000001E-2</v>
      </c>
      <c r="E18" s="8">
        <f>+D18*Hoja2!$B$10</f>
        <v>98</v>
      </c>
    </row>
    <row r="19" spans="1:5" x14ac:dyDescent="0.25">
      <c r="A19" s="6">
        <v>44913</v>
      </c>
      <c r="B19" s="6" t="s">
        <v>35</v>
      </c>
      <c r="C19" t="str">
        <f t="shared" si="0"/>
        <v>domingo</v>
      </c>
      <c r="D19" s="7">
        <v>2.5666666666666667E-2</v>
      </c>
      <c r="E19" s="8">
        <f>+D19*Hoja2!$B$10</f>
        <v>89.833333333333343</v>
      </c>
    </row>
    <row r="20" spans="1:5" x14ac:dyDescent="0.25">
      <c r="A20" s="6">
        <v>44914</v>
      </c>
      <c r="B20" s="6" t="s">
        <v>35</v>
      </c>
      <c r="C20" t="str">
        <f t="shared" si="0"/>
        <v>lunes</v>
      </c>
      <c r="D20" s="7">
        <v>3.5349999999999999E-2</v>
      </c>
      <c r="E20" s="8">
        <f>+D20*Hoja2!$B$10</f>
        <v>123.72499999999999</v>
      </c>
    </row>
    <row r="21" spans="1:5" x14ac:dyDescent="0.25">
      <c r="A21" s="6">
        <v>44915</v>
      </c>
      <c r="B21" s="6" t="s">
        <v>35</v>
      </c>
      <c r="C21" t="str">
        <f t="shared" si="0"/>
        <v>martes</v>
      </c>
      <c r="D21" s="7">
        <v>3.5349999999999999E-2</v>
      </c>
      <c r="E21" s="8">
        <f>+D21*Hoja2!$B$10</f>
        <v>123.72499999999999</v>
      </c>
    </row>
    <row r="22" spans="1:5" x14ac:dyDescent="0.25">
      <c r="A22" s="6">
        <v>44916</v>
      </c>
      <c r="B22" s="6" t="s">
        <v>35</v>
      </c>
      <c r="C22" t="str">
        <f t="shared" si="0"/>
        <v>miércoles</v>
      </c>
      <c r="D22" s="7">
        <v>3.5349999999999999E-2</v>
      </c>
      <c r="E22" s="8">
        <f>+D22*Hoja2!$B$10</f>
        <v>123.72499999999999</v>
      </c>
    </row>
    <row r="23" spans="1:5" x14ac:dyDescent="0.25">
      <c r="A23" s="6">
        <v>44917</v>
      </c>
      <c r="B23" s="6" t="s">
        <v>35</v>
      </c>
      <c r="C23" t="str">
        <f t="shared" si="0"/>
        <v>jueves</v>
      </c>
      <c r="D23" s="7">
        <v>3.5349999999999999E-2</v>
      </c>
      <c r="E23" s="8">
        <f>+D23*Hoja2!$B$10</f>
        <v>123.72499999999999</v>
      </c>
    </row>
    <row r="24" spans="1:5" x14ac:dyDescent="0.25">
      <c r="A24" s="6">
        <v>44918</v>
      </c>
      <c r="B24" s="6" t="s">
        <v>35</v>
      </c>
      <c r="C24" t="str">
        <f t="shared" si="0"/>
        <v>viernes</v>
      </c>
      <c r="D24" s="7">
        <v>3.8266666666666671E-2</v>
      </c>
      <c r="E24" s="8">
        <f>+D24*Hoja2!$B$10</f>
        <v>133.93333333333334</v>
      </c>
    </row>
    <row r="25" spans="1:5" x14ac:dyDescent="0.25">
      <c r="A25" s="6">
        <v>44919</v>
      </c>
      <c r="B25" s="6" t="s">
        <v>35</v>
      </c>
      <c r="C25" t="str">
        <f t="shared" si="0"/>
        <v>sábado</v>
      </c>
      <c r="D25" s="7">
        <v>1.7999999999999999E-2</v>
      </c>
      <c r="E25" s="8">
        <f>+D25*Hoja2!$B$10</f>
        <v>62.999999999999993</v>
      </c>
    </row>
    <row r="26" spans="1:5" x14ac:dyDescent="0.25">
      <c r="A26" s="6">
        <v>44920</v>
      </c>
      <c r="B26" s="6" t="s">
        <v>35</v>
      </c>
      <c r="C26" t="str">
        <f t="shared" si="0"/>
        <v>domingo</v>
      </c>
      <c r="D26" s="7">
        <v>1.2E-2</v>
      </c>
      <c r="E26" s="8">
        <f>+D26*Hoja2!$B$10</f>
        <v>42</v>
      </c>
    </row>
    <row r="27" spans="1:5" x14ac:dyDescent="0.25">
      <c r="A27" s="6">
        <v>44921</v>
      </c>
      <c r="B27" s="6" t="s">
        <v>35</v>
      </c>
      <c r="C27" t="str">
        <f t="shared" si="0"/>
        <v>lunes</v>
      </c>
      <c r="D27" s="7">
        <v>3.5349999999999999E-2</v>
      </c>
      <c r="E27" s="8">
        <f>+D27*Hoja2!$B$10</f>
        <v>123.72499999999999</v>
      </c>
    </row>
    <row r="28" spans="1:5" x14ac:dyDescent="0.25">
      <c r="A28" s="6">
        <v>44922</v>
      </c>
      <c r="B28" s="6" t="s">
        <v>35</v>
      </c>
      <c r="C28" t="str">
        <f t="shared" si="0"/>
        <v>martes</v>
      </c>
      <c r="D28" s="7">
        <v>3.5349999999999999E-2</v>
      </c>
      <c r="E28" s="8">
        <f>+D28*Hoja2!$B$10</f>
        <v>123.72499999999999</v>
      </c>
    </row>
    <row r="29" spans="1:5" x14ac:dyDescent="0.25">
      <c r="A29" s="6">
        <v>44923</v>
      </c>
      <c r="B29" s="6" t="s">
        <v>35</v>
      </c>
      <c r="C29" t="str">
        <f t="shared" si="0"/>
        <v>miércoles</v>
      </c>
      <c r="D29" s="7">
        <v>3.5349999999999999E-2</v>
      </c>
      <c r="E29" s="8">
        <f>+D29*Hoja2!$B$10</f>
        <v>123.72499999999999</v>
      </c>
    </row>
    <row r="30" spans="1:5" x14ac:dyDescent="0.25">
      <c r="A30" s="6">
        <v>44924</v>
      </c>
      <c r="B30" s="6" t="s">
        <v>35</v>
      </c>
      <c r="C30" t="str">
        <f t="shared" si="0"/>
        <v>jueves</v>
      </c>
      <c r="D30" s="7">
        <v>3.5349999999999999E-2</v>
      </c>
      <c r="E30" s="8">
        <f>+D30*Hoja2!$B$10</f>
        <v>123.72499999999999</v>
      </c>
    </row>
    <row r="31" spans="1:5" x14ac:dyDescent="0.25">
      <c r="A31" s="6">
        <v>44925</v>
      </c>
      <c r="B31" s="6" t="s">
        <v>35</v>
      </c>
      <c r="C31" t="str">
        <f t="shared" si="0"/>
        <v>viernes</v>
      </c>
      <c r="D31" s="7">
        <v>3.5349999999999999E-2</v>
      </c>
      <c r="E31" s="8">
        <f>+D31*Hoja2!$B$10</f>
        <v>123.72499999999999</v>
      </c>
    </row>
    <row r="32" spans="1:5" x14ac:dyDescent="0.25">
      <c r="A32" s="6">
        <v>44926</v>
      </c>
      <c r="B32" s="6" t="s">
        <v>35</v>
      </c>
      <c r="C32" t="str">
        <f t="shared" si="0"/>
        <v>sábado</v>
      </c>
      <c r="D32" s="7">
        <v>1.9633333333333367E-2</v>
      </c>
      <c r="E32" s="8">
        <f>+D32*Hoja2!$B$10</f>
        <v>68.716666666666782</v>
      </c>
    </row>
    <row r="33" spans="5:5" x14ac:dyDescent="0.25">
      <c r="E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Hoja2</vt:lpstr>
      <vt:lpstr>Hoja1</vt:lpstr>
      <vt:lpstr>Adolfo Calle</vt:lpstr>
      <vt:lpstr>Urquiza</vt:lpstr>
      <vt:lpstr>Villa Nueva</vt:lpstr>
      <vt:lpstr>Las Heras</vt:lpstr>
      <vt:lpstr>Mitre</vt:lpstr>
      <vt:lpstr>Sarmiento</vt:lpstr>
      <vt:lpstr>XPRESS</vt:lpstr>
      <vt:lpstr>Mercado 2</vt:lpstr>
      <vt:lpstr>Perdriel 1</vt:lpstr>
      <vt:lpstr>Perdriel 2</vt:lpstr>
      <vt:lpstr>San José</vt:lpstr>
      <vt:lpstr>Lamadrid</vt:lpstr>
      <vt:lpstr>Puente Olive</vt:lpstr>
      <vt:lpstr>Azcuenaga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Villar</dc:creator>
  <cp:lastModifiedBy>Matias Magistretti</cp:lastModifiedBy>
  <dcterms:created xsi:type="dcterms:W3CDTF">2022-11-10T15:53:06Z</dcterms:created>
  <dcterms:modified xsi:type="dcterms:W3CDTF">2022-11-30T17:45:48Z</dcterms:modified>
</cp:coreProperties>
</file>