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GNOEFREN\MECATRONICA -2023-I\ELEMENTOS DE MÁQUINAS\TareaU3\"/>
    </mc:Choice>
  </mc:AlternateContent>
  <xr:revisionPtr revIDLastSave="0" documentId="13_ncr:1_{9A1E3366-362A-4FA7-971C-CAA7F92FA581}" xr6:coauthVersionLast="47" xr6:coauthVersionMax="47" xr10:uidLastSave="{00000000-0000-0000-0000-000000000000}"/>
  <bookViews>
    <workbookView xWindow="-120" yWindow="-120" windowWidth="20730" windowHeight="11310" activeTab="6" xr2:uid="{070344D4-E80C-4952-B3D0-9F5F06AA60DF}"/>
  </bookViews>
  <sheets>
    <sheet name="17-9" sheetId="1" r:id="rId1"/>
    <sheet name="17-10" sheetId="2" r:id="rId2"/>
    <sheet name="17-11" sheetId="3" r:id="rId3"/>
    <sheet name="17-12" sheetId="4" r:id="rId4"/>
    <sheet name="17-13" sheetId="5" r:id="rId5"/>
    <sheet name="17-14" sheetId="6" r:id="rId6"/>
    <sheet name="17-15" sheetId="9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5" i="1"/>
  <c r="D4" i="1"/>
  <c r="D3" i="1"/>
  <c r="D2" i="1"/>
  <c r="C6" i="1"/>
  <c r="C5" i="1"/>
  <c r="C4" i="1"/>
  <c r="C3" i="1"/>
  <c r="C2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<sst xmlns="http://schemas.openxmlformats.org/spreadsheetml/2006/main" count="78" uniqueCount="56">
  <si>
    <t>A</t>
  </si>
  <si>
    <t>Sección de la banda</t>
  </si>
  <si>
    <t>Ancho a, pulg</t>
  </si>
  <si>
    <t>Espesor b, pulg</t>
  </si>
  <si>
    <t>Diámetro mínimo de polea, pulg</t>
  </si>
  <si>
    <t>Intervalo de potencias (hp), una o más bandas</t>
  </si>
  <si>
    <t>B</t>
  </si>
  <si>
    <t>C</t>
  </si>
  <si>
    <t>D</t>
  </si>
  <si>
    <t>E</t>
  </si>
  <si>
    <t>Cantidad a sumar</t>
  </si>
  <si>
    <t>Velocidad de la banda, pie/min</t>
  </si>
  <si>
    <t>Diámetro de paso de la polea, pulg</t>
  </si>
  <si>
    <t>(D-d)/C</t>
  </si>
  <si>
    <t>theta_x0002_, grados</t>
  </si>
  <si>
    <t>VV</t>
  </si>
  <si>
    <t>plana en V</t>
  </si>
  <si>
    <t>K1</t>
  </si>
  <si>
    <t>38-46</t>
  </si>
  <si>
    <t>48-60</t>
  </si>
  <si>
    <t>81-96</t>
  </si>
  <si>
    <t>144-162</t>
  </si>
  <si>
    <t>48-55</t>
  </si>
  <si>
    <t>62-75</t>
  </si>
  <si>
    <t>105-120</t>
  </si>
  <si>
    <t>173-210</t>
  </si>
  <si>
    <t>210-240</t>
  </si>
  <si>
    <t>60-75</t>
  </si>
  <si>
    <t>78-97</t>
  </si>
  <si>
    <t>128-158</t>
  </si>
  <si>
    <t>270-300</t>
  </si>
  <si>
    <t>78-90</t>
  </si>
  <si>
    <t>162-195</t>
  </si>
  <si>
    <t>270-330</t>
  </si>
  <si>
    <t>330-390</t>
  </si>
  <si>
    <t>96-112</t>
  </si>
  <si>
    <t>128-144</t>
  </si>
  <si>
    <t>360-420</t>
  </si>
  <si>
    <t>420-480</t>
  </si>
  <si>
    <t>158-180</t>
  </si>
  <si>
    <t>540-600</t>
  </si>
  <si>
    <t>Bandas A</t>
  </si>
  <si>
    <t>Bandas B</t>
  </si>
  <si>
    <t>Bandas C</t>
  </si>
  <si>
    <t>Bandas D</t>
  </si>
  <si>
    <t>Bandas E</t>
  </si>
  <si>
    <t>Longitud Nominal de la banda,pulg</t>
  </si>
  <si>
    <t>Factor de
longitud</t>
  </si>
  <si>
    <t>Uniforme</t>
  </si>
  <si>
    <t>Impactoligero</t>
  </si>
  <si>
    <t>Impactomedio</t>
  </si>
  <si>
    <t>Impactopesado</t>
  </si>
  <si>
    <t>Maquinaria impulsada</t>
  </si>
  <si>
    <t>Características del par de torsión normal</t>
  </si>
  <si>
    <t>Par de torsión alto o no uniforme</t>
  </si>
  <si>
    <t>Fuente de 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</si>
</sst>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 wrapText="1"/>
    </xf>
    <xf numFmtId="0" fontId="0" fillId="2" borderId="1" xfId="0" applyFont="1" applyFill="1" applyBorder="1"/>
    <xf numFmtId="0" fontId="0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22860</xdr:rowOff>
    </xdr:from>
    <xdr:to>
      <xdr:col>6</xdr:col>
      <xdr:colOff>213928</xdr:colOff>
      <xdr:row>16</xdr:row>
      <xdr:rowOff>23018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9C91B77-C7F5-BC8D-C091-1CE9FC17C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71600"/>
          <a:ext cx="6553768" cy="18289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</xdr:colOff>
      <xdr:row>0</xdr:row>
      <xdr:rowOff>7620</xdr:rowOff>
    </xdr:from>
    <xdr:to>
      <xdr:col>13</xdr:col>
      <xdr:colOff>213926</xdr:colOff>
      <xdr:row>14</xdr:row>
      <xdr:rowOff>53566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624516D-002D-25D4-4743-9D49F5774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5260" y="7620"/>
          <a:ext cx="6530906" cy="26062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2</xdr:row>
      <xdr:rowOff>99060</xdr:rowOff>
    </xdr:from>
    <xdr:to>
      <xdr:col>5</xdr:col>
      <xdr:colOff>305203</xdr:colOff>
      <xdr:row>5</xdr:row>
      <xdr:rowOff>137211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12F826B-EB3B-BC7F-4EEF-F0FEC4190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" y="464820"/>
          <a:ext cx="4656223" cy="5867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128954</xdr:colOff>
      <xdr:row>0</xdr:row>
      <xdr:rowOff>0</xdr:rowOff>
    </xdr:from>
    <xdr:to>
      <xdr:col>13</xdr:col>
      <xdr:colOff>146955</xdr:colOff>
      <xdr:row>30</xdr:row>
      <xdr:rowOff>179866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1A35390-06B9-B4EA-C578-CA4637A32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73262" y="0"/>
          <a:ext cx="4801016" cy="58069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</xdr:colOff>
      <xdr:row>0</xdr:row>
      <xdr:rowOff>0</xdr:rowOff>
    </xdr:from>
    <xdr:to>
      <xdr:col>7</xdr:col>
      <xdr:colOff>762269</xdr:colOff>
      <xdr:row>19</xdr:row>
      <xdr:rowOff>53646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0760376-E40F-0178-9C52-F17BF7C5B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400" y="0"/>
          <a:ext cx="3109229" cy="352836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10</xdr:row>
      <xdr:rowOff>99060</xdr:rowOff>
    </xdr:from>
    <xdr:to>
      <xdr:col>6</xdr:col>
      <xdr:colOff>373822</xdr:colOff>
      <xdr:row>22</xdr:row>
      <xdr:rowOff>23044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482DD63-B26F-1647-E0C1-A430D8886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" y="1958340"/>
          <a:ext cx="5105842" cy="211854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7</xdr:row>
      <xdr:rowOff>60960</xdr:rowOff>
    </xdr:from>
    <xdr:to>
      <xdr:col>4</xdr:col>
      <xdr:colOff>356737</xdr:colOff>
      <xdr:row>17</xdr:row>
      <xdr:rowOff>45877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F21FD7-92A8-0B73-1FD7-7DC66C9D4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" y="1341120"/>
          <a:ext cx="5791702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9D8A2-F12D-441A-A76A-39A7CF06172C}">
  <dimension ref="A1:F6"/>
  <sheetViews>
    <sheetView workbookViewId="0">
      <selection activeCell="C14" sqref="C14"/>
    </sheetView>
  </sheetViews>
  <sheetFormatPr baseColWidth="10" defaultRowHeight="15" x14ac:dyDescent="0.25"/>
  <cols>
    <col min="4" max="4" width="20.140625" customWidth="1"/>
    <col min="5" max="5" width="26.140625" customWidth="1"/>
  </cols>
  <sheetData>
    <row r="1" spans="1:6" ht="34.15" customHeight="1" x14ac:dyDescent="0.25">
      <c r="A1" s="5" t="s">
        <v>1</v>
      </c>
      <c r="B1" s="5" t="s">
        <v>2</v>
      </c>
      <c r="C1" s="5" t="s">
        <v>3</v>
      </c>
      <c r="D1" s="5" t="s">
        <v>4</v>
      </c>
      <c r="E1" s="7" t="s">
        <v>5</v>
      </c>
      <c r="F1" s="7"/>
    </row>
    <row r="2" spans="1:6" x14ac:dyDescent="0.25">
      <c r="A2" s="1" t="s">
        <v>0</v>
      </c>
      <c r="B2" s="1">
        <f>1/2</f>
        <v>0.5</v>
      </c>
      <c r="C2" s="1">
        <f>11/32</f>
        <v>0.34375</v>
      </c>
      <c r="D2" s="1">
        <f>3</f>
        <v>3</v>
      </c>
      <c r="E2" s="1">
        <f>1/4</f>
        <v>0.25</v>
      </c>
      <c r="F2" s="1">
        <v>10</v>
      </c>
    </row>
    <row r="3" spans="1:6" x14ac:dyDescent="0.25">
      <c r="A3" s="1" t="s">
        <v>6</v>
      </c>
      <c r="B3" s="1">
        <f>21/32</f>
        <v>0.65625</v>
      </c>
      <c r="C3" s="1">
        <f>7/16</f>
        <v>0.4375</v>
      </c>
      <c r="D3" s="1">
        <f>5.4</f>
        <v>5.4</v>
      </c>
      <c r="E3" s="1">
        <v>1</v>
      </c>
      <c r="F3" s="1">
        <v>25</v>
      </c>
    </row>
    <row r="4" spans="1:6" x14ac:dyDescent="0.25">
      <c r="A4" s="1" t="s">
        <v>7</v>
      </c>
      <c r="B4" s="1">
        <f>7/8</f>
        <v>0.875</v>
      </c>
      <c r="C4" s="1">
        <f>17/31</f>
        <v>0.54838709677419351</v>
      </c>
      <c r="D4" s="1">
        <f>9</f>
        <v>9</v>
      </c>
      <c r="E4" s="1">
        <v>15</v>
      </c>
      <c r="F4" s="1">
        <v>100</v>
      </c>
    </row>
    <row r="5" spans="1:6" x14ac:dyDescent="0.25">
      <c r="A5" s="1" t="s">
        <v>8</v>
      </c>
      <c r="B5" s="1">
        <f>5/4</f>
        <v>1.25</v>
      </c>
      <c r="C5" s="1">
        <f>3/4</f>
        <v>0.75</v>
      </c>
      <c r="D5" s="1">
        <f>13</f>
        <v>13</v>
      </c>
      <c r="E5" s="1">
        <v>50</v>
      </c>
      <c r="F5" s="1">
        <v>250</v>
      </c>
    </row>
    <row r="6" spans="1:6" x14ac:dyDescent="0.25">
      <c r="A6" s="1" t="s">
        <v>9</v>
      </c>
      <c r="B6" s="1">
        <f>3/2</f>
        <v>1.5</v>
      </c>
      <c r="C6" s="1">
        <f>1</f>
        <v>1</v>
      </c>
      <c r="D6" s="1">
        <v>21.6</v>
      </c>
      <c r="E6" s="1">
        <v>100</v>
      </c>
      <c r="F6" s="1"/>
    </row>
  </sheetData>
  <mergeCells count="1">
    <mergeCell ref="E1:F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030C1-C6A8-4C97-8694-8A258B866CAE}">
  <dimension ref="A1:E43"/>
  <sheetViews>
    <sheetView workbookViewId="0">
      <selection activeCell="E5" sqref="E5"/>
    </sheetView>
  </sheetViews>
  <sheetFormatPr baseColWidth="10" defaultRowHeight="15" x14ac:dyDescent="0.25"/>
  <sheetData>
    <row r="1" spans="1:5" x14ac:dyDescent="0.2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</row>
    <row r="2" spans="1:5" x14ac:dyDescent="0.25">
      <c r="A2" s="1">
        <v>26</v>
      </c>
      <c r="B2" s="1">
        <v>35</v>
      </c>
      <c r="C2" s="1">
        <v>51</v>
      </c>
      <c r="D2" s="1">
        <v>120</v>
      </c>
      <c r="E2" s="1">
        <v>180</v>
      </c>
    </row>
    <row r="3" spans="1:5" x14ac:dyDescent="0.25">
      <c r="A3" s="1">
        <v>31</v>
      </c>
      <c r="B3" s="1">
        <v>38</v>
      </c>
      <c r="C3" s="1">
        <v>60</v>
      </c>
      <c r="D3" s="1">
        <v>128</v>
      </c>
      <c r="E3" s="1">
        <v>195</v>
      </c>
    </row>
    <row r="4" spans="1:5" x14ac:dyDescent="0.25">
      <c r="A4" s="1">
        <v>33</v>
      </c>
      <c r="B4" s="1">
        <v>42</v>
      </c>
      <c r="C4" s="1">
        <v>68</v>
      </c>
      <c r="D4" s="1">
        <v>144</v>
      </c>
      <c r="E4" s="1">
        <v>210</v>
      </c>
    </row>
    <row r="5" spans="1:5" x14ac:dyDescent="0.25">
      <c r="A5" s="1">
        <v>35</v>
      </c>
      <c r="B5" s="1">
        <v>46</v>
      </c>
      <c r="C5" s="1">
        <v>75</v>
      </c>
      <c r="D5" s="1">
        <v>158</v>
      </c>
      <c r="E5" s="1">
        <v>240</v>
      </c>
    </row>
    <row r="6" spans="1:5" x14ac:dyDescent="0.25">
      <c r="A6" s="1">
        <v>38</v>
      </c>
      <c r="B6" s="1">
        <v>48</v>
      </c>
      <c r="C6" s="1">
        <v>81</v>
      </c>
      <c r="D6" s="1">
        <v>162</v>
      </c>
      <c r="E6" s="1">
        <v>270</v>
      </c>
    </row>
    <row r="7" spans="1:5" x14ac:dyDescent="0.25">
      <c r="A7" s="1">
        <v>42</v>
      </c>
      <c r="B7" s="1">
        <v>51</v>
      </c>
      <c r="C7" s="1">
        <v>85</v>
      </c>
      <c r="D7" s="1">
        <v>173</v>
      </c>
      <c r="E7" s="1">
        <v>300</v>
      </c>
    </row>
    <row r="8" spans="1:5" x14ac:dyDescent="0.25">
      <c r="A8" s="1">
        <v>46</v>
      </c>
      <c r="B8" s="1">
        <v>53</v>
      </c>
      <c r="C8" s="1">
        <v>90</v>
      </c>
      <c r="D8" s="1">
        <v>180</v>
      </c>
      <c r="E8" s="1">
        <v>330</v>
      </c>
    </row>
    <row r="9" spans="1:5" x14ac:dyDescent="0.25">
      <c r="A9" s="1">
        <v>48</v>
      </c>
      <c r="B9" s="1">
        <v>55</v>
      </c>
      <c r="C9" s="1">
        <v>96</v>
      </c>
      <c r="D9" s="1">
        <v>195</v>
      </c>
      <c r="E9" s="1">
        <v>360</v>
      </c>
    </row>
    <row r="10" spans="1:5" x14ac:dyDescent="0.25">
      <c r="A10" s="1">
        <v>51</v>
      </c>
      <c r="B10" s="1">
        <v>57</v>
      </c>
      <c r="C10" s="1">
        <v>105</v>
      </c>
      <c r="D10" s="1">
        <v>210</v>
      </c>
      <c r="E10" s="1">
        <v>390</v>
      </c>
    </row>
    <row r="11" spans="1:5" x14ac:dyDescent="0.25">
      <c r="A11" s="1">
        <v>53</v>
      </c>
      <c r="B11" s="1">
        <v>60</v>
      </c>
      <c r="C11" s="1">
        <v>112</v>
      </c>
      <c r="D11" s="1">
        <v>240</v>
      </c>
      <c r="E11" s="1">
        <v>420</v>
      </c>
    </row>
    <row r="12" spans="1:5" x14ac:dyDescent="0.25">
      <c r="A12" s="1">
        <v>55</v>
      </c>
      <c r="B12" s="1">
        <v>62</v>
      </c>
      <c r="C12" s="1">
        <v>120</v>
      </c>
      <c r="D12" s="1">
        <v>270</v>
      </c>
      <c r="E12" s="1">
        <v>480</v>
      </c>
    </row>
    <row r="13" spans="1:5" x14ac:dyDescent="0.25">
      <c r="A13" s="1">
        <v>57</v>
      </c>
      <c r="B13" s="1">
        <v>64</v>
      </c>
      <c r="C13" s="1">
        <v>128</v>
      </c>
      <c r="D13" s="1">
        <v>300</v>
      </c>
      <c r="E13" s="1">
        <v>540</v>
      </c>
    </row>
    <row r="14" spans="1:5" x14ac:dyDescent="0.25">
      <c r="A14" s="1">
        <v>60</v>
      </c>
      <c r="B14" s="1">
        <v>65</v>
      </c>
      <c r="C14" s="1">
        <v>136</v>
      </c>
      <c r="D14" s="1">
        <v>330</v>
      </c>
      <c r="E14" s="1">
        <v>600</v>
      </c>
    </row>
    <row r="15" spans="1:5" x14ac:dyDescent="0.25">
      <c r="A15" s="1">
        <v>62</v>
      </c>
      <c r="B15" s="1">
        <v>66</v>
      </c>
      <c r="C15" s="1">
        <v>144</v>
      </c>
      <c r="D15" s="1">
        <v>360</v>
      </c>
      <c r="E15" s="1">
        <v>660</v>
      </c>
    </row>
    <row r="16" spans="1:5" x14ac:dyDescent="0.25">
      <c r="A16" s="1">
        <v>64</v>
      </c>
      <c r="B16" s="1">
        <v>68</v>
      </c>
      <c r="C16" s="1">
        <v>158</v>
      </c>
      <c r="D16" s="1">
        <v>390</v>
      </c>
      <c r="E16" s="1"/>
    </row>
    <row r="17" spans="1:5" x14ac:dyDescent="0.25">
      <c r="A17" s="1">
        <v>66</v>
      </c>
      <c r="B17" s="1">
        <v>71</v>
      </c>
      <c r="C17" s="1">
        <v>162</v>
      </c>
      <c r="D17" s="1">
        <v>420</v>
      </c>
      <c r="E17" s="1"/>
    </row>
    <row r="18" spans="1:5" x14ac:dyDescent="0.25">
      <c r="A18" s="1">
        <v>68</v>
      </c>
      <c r="B18" s="1">
        <v>75</v>
      </c>
      <c r="C18" s="1">
        <v>173</v>
      </c>
      <c r="D18" s="1">
        <v>480</v>
      </c>
      <c r="E18" s="1"/>
    </row>
    <row r="19" spans="1:5" x14ac:dyDescent="0.25">
      <c r="A19" s="1">
        <v>71</v>
      </c>
      <c r="B19" s="1">
        <v>78</v>
      </c>
      <c r="C19" s="1">
        <v>180</v>
      </c>
      <c r="D19" s="1">
        <v>540</v>
      </c>
      <c r="E19" s="1"/>
    </row>
    <row r="20" spans="1:5" x14ac:dyDescent="0.25">
      <c r="A20" s="1">
        <v>75</v>
      </c>
      <c r="B20" s="1">
        <v>79</v>
      </c>
      <c r="C20" s="1">
        <v>195</v>
      </c>
      <c r="D20" s="1">
        <v>600</v>
      </c>
      <c r="E20" s="1"/>
    </row>
    <row r="21" spans="1:5" x14ac:dyDescent="0.25">
      <c r="A21" s="1">
        <v>78</v>
      </c>
      <c r="B21" s="1">
        <v>81</v>
      </c>
      <c r="C21" s="1">
        <v>210</v>
      </c>
      <c r="D21" s="1">
        <v>660</v>
      </c>
      <c r="E21" s="1"/>
    </row>
    <row r="22" spans="1:5" x14ac:dyDescent="0.25">
      <c r="A22" s="1">
        <v>80</v>
      </c>
      <c r="B22" s="1">
        <v>83</v>
      </c>
      <c r="C22" s="1">
        <v>240</v>
      </c>
      <c r="D22" s="1"/>
      <c r="E22" s="1"/>
    </row>
    <row r="23" spans="1:5" x14ac:dyDescent="0.25">
      <c r="A23" s="1">
        <v>85</v>
      </c>
      <c r="B23" s="1">
        <v>85</v>
      </c>
      <c r="C23" s="1">
        <v>270</v>
      </c>
      <c r="D23" s="1"/>
      <c r="E23" s="1"/>
    </row>
    <row r="24" spans="1:5" x14ac:dyDescent="0.25">
      <c r="A24" s="1">
        <v>90</v>
      </c>
      <c r="B24" s="1">
        <v>90</v>
      </c>
      <c r="C24" s="1">
        <v>300</v>
      </c>
      <c r="D24" s="1"/>
      <c r="E24" s="1"/>
    </row>
    <row r="25" spans="1:5" x14ac:dyDescent="0.25">
      <c r="A25" s="1">
        <v>96</v>
      </c>
      <c r="B25" s="1">
        <v>93</v>
      </c>
      <c r="C25" s="1">
        <v>330</v>
      </c>
      <c r="D25" s="1"/>
      <c r="E25" s="1"/>
    </row>
    <row r="26" spans="1:5" x14ac:dyDescent="0.25">
      <c r="A26" s="1">
        <v>105</v>
      </c>
      <c r="B26" s="1">
        <v>97</v>
      </c>
      <c r="C26" s="1">
        <v>360</v>
      </c>
      <c r="D26" s="1"/>
      <c r="E26" s="1"/>
    </row>
    <row r="27" spans="1:5" x14ac:dyDescent="0.25">
      <c r="A27" s="1">
        <v>112</v>
      </c>
      <c r="B27" s="1">
        <v>100</v>
      </c>
      <c r="C27" s="1">
        <v>390</v>
      </c>
      <c r="D27" s="1"/>
      <c r="E27" s="1"/>
    </row>
    <row r="28" spans="1:5" x14ac:dyDescent="0.25">
      <c r="A28" s="1">
        <v>120</v>
      </c>
      <c r="B28" s="1">
        <v>103</v>
      </c>
      <c r="C28" s="1">
        <v>420</v>
      </c>
      <c r="D28" s="1"/>
      <c r="E28" s="1"/>
    </row>
    <row r="29" spans="1:5" x14ac:dyDescent="0.25">
      <c r="A29" s="1">
        <v>128</v>
      </c>
      <c r="B29" s="1">
        <v>105</v>
      </c>
      <c r="C29" s="1"/>
      <c r="D29" s="1"/>
      <c r="E29" s="1"/>
    </row>
    <row r="30" spans="1:5" x14ac:dyDescent="0.25">
      <c r="A30" s="1"/>
      <c r="B30" s="1">
        <v>112</v>
      </c>
      <c r="C30" s="1"/>
      <c r="D30" s="1"/>
      <c r="E30" s="1"/>
    </row>
    <row r="31" spans="1:5" x14ac:dyDescent="0.25">
      <c r="A31" s="1"/>
      <c r="B31" s="1">
        <v>120</v>
      </c>
      <c r="C31" s="1"/>
      <c r="D31" s="1"/>
      <c r="E31" s="1"/>
    </row>
    <row r="32" spans="1:5" x14ac:dyDescent="0.25">
      <c r="A32" s="1"/>
      <c r="B32" s="1">
        <v>128</v>
      </c>
      <c r="C32" s="1"/>
      <c r="D32" s="1"/>
      <c r="E32" s="1"/>
    </row>
    <row r="33" spans="1:5" x14ac:dyDescent="0.25">
      <c r="A33" s="1"/>
      <c r="B33" s="1">
        <v>131</v>
      </c>
      <c r="C33" s="1"/>
      <c r="D33" s="1"/>
      <c r="E33" s="1"/>
    </row>
    <row r="34" spans="1:5" x14ac:dyDescent="0.25">
      <c r="A34" s="1"/>
      <c r="B34" s="1">
        <v>136</v>
      </c>
      <c r="C34" s="1"/>
      <c r="D34" s="1"/>
      <c r="E34" s="1"/>
    </row>
    <row r="35" spans="1:5" x14ac:dyDescent="0.25">
      <c r="A35" s="1"/>
      <c r="B35" s="1">
        <v>144</v>
      </c>
      <c r="C35" s="1"/>
      <c r="D35" s="1"/>
      <c r="E35" s="1"/>
    </row>
    <row r="36" spans="1:5" x14ac:dyDescent="0.25">
      <c r="A36" s="1"/>
      <c r="B36" s="1">
        <v>158</v>
      </c>
      <c r="C36" s="1"/>
      <c r="D36" s="1"/>
      <c r="E36" s="1"/>
    </row>
    <row r="37" spans="1:5" x14ac:dyDescent="0.25">
      <c r="A37" s="1"/>
      <c r="B37" s="1">
        <v>173</v>
      </c>
      <c r="C37" s="1"/>
      <c r="D37" s="1"/>
      <c r="E37" s="1"/>
    </row>
    <row r="38" spans="1:5" x14ac:dyDescent="0.25">
      <c r="A38" s="1"/>
      <c r="B38" s="1">
        <v>180</v>
      </c>
      <c r="C38" s="1"/>
      <c r="D38" s="1"/>
      <c r="E38" s="1"/>
    </row>
    <row r="39" spans="1:5" x14ac:dyDescent="0.25">
      <c r="A39" s="1"/>
      <c r="B39" s="1">
        <v>195</v>
      </c>
      <c r="C39" s="1"/>
      <c r="D39" s="1"/>
      <c r="E39" s="1"/>
    </row>
    <row r="40" spans="1:5" x14ac:dyDescent="0.25">
      <c r="A40" s="1"/>
      <c r="B40" s="1">
        <v>210</v>
      </c>
      <c r="C40" s="1"/>
      <c r="D40" s="1"/>
      <c r="E40" s="1"/>
    </row>
    <row r="41" spans="1:5" x14ac:dyDescent="0.25">
      <c r="A41" s="1"/>
      <c r="B41" s="1">
        <v>240</v>
      </c>
      <c r="C41" s="1"/>
      <c r="D41" s="1"/>
      <c r="E41" s="1"/>
    </row>
    <row r="42" spans="1:5" x14ac:dyDescent="0.25">
      <c r="A42" s="1"/>
      <c r="B42" s="1">
        <v>270</v>
      </c>
      <c r="C42" s="1"/>
      <c r="D42" s="1"/>
      <c r="E42" s="1"/>
    </row>
    <row r="43" spans="1:5" x14ac:dyDescent="0.25">
      <c r="A43" s="1"/>
      <c r="B43" s="1">
        <v>300</v>
      </c>
      <c r="C43" s="1"/>
      <c r="D43" s="1"/>
      <c r="E4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7C96F-A5D6-49F6-9D84-AE28F808C687}">
  <dimension ref="A1:F2"/>
  <sheetViews>
    <sheetView workbookViewId="0">
      <selection sqref="A1:F2"/>
    </sheetView>
  </sheetViews>
  <sheetFormatPr baseColWidth="10" defaultRowHeight="15" x14ac:dyDescent="0.25"/>
  <cols>
    <col min="1" max="1" width="17.42578125" customWidth="1"/>
  </cols>
  <sheetData>
    <row r="1" spans="1:6" x14ac:dyDescent="0.25">
      <c r="A1" s="1" t="s">
        <v>1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s="1" t="s">
        <v>10</v>
      </c>
      <c r="B2" s="1">
        <v>1.3</v>
      </c>
      <c r="C2" s="1">
        <v>1.8</v>
      </c>
      <c r="D2" s="1">
        <v>2.9</v>
      </c>
      <c r="E2" s="1">
        <v>3.3</v>
      </c>
      <c r="F2" s="1">
        <v>4.5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8E5C2-C434-4718-BABA-0C693EC41B49}">
  <dimension ref="A1:G39"/>
  <sheetViews>
    <sheetView zoomScale="130" zoomScaleNormal="130" workbookViewId="0">
      <selection activeCell="D4" sqref="D4"/>
    </sheetView>
  </sheetViews>
  <sheetFormatPr baseColWidth="10" defaultRowHeight="15" x14ac:dyDescent="0.25"/>
  <cols>
    <col min="1" max="2" width="12.7109375" customWidth="1"/>
  </cols>
  <sheetData>
    <row r="1" spans="1:7" x14ac:dyDescent="0.25">
      <c r="A1" s="7" t="s">
        <v>1</v>
      </c>
      <c r="B1" s="11" t="s">
        <v>12</v>
      </c>
      <c r="C1" s="11" t="s">
        <v>11</v>
      </c>
      <c r="D1" s="11"/>
      <c r="E1" s="11"/>
      <c r="F1" s="11"/>
      <c r="G1" s="11"/>
    </row>
    <row r="2" spans="1:7" x14ac:dyDescent="0.25">
      <c r="A2" s="7"/>
      <c r="B2" s="11"/>
      <c r="C2" s="2">
        <v>1000</v>
      </c>
      <c r="D2" s="2">
        <v>2000</v>
      </c>
      <c r="E2" s="2">
        <v>3000</v>
      </c>
      <c r="F2" s="2">
        <v>4000</v>
      </c>
      <c r="G2" s="2">
        <v>5000</v>
      </c>
    </row>
    <row r="3" spans="1:7" x14ac:dyDescent="0.25">
      <c r="A3" s="12" t="s">
        <v>0</v>
      </c>
      <c r="B3" s="1">
        <v>2.6</v>
      </c>
      <c r="C3" s="1">
        <v>0.47</v>
      </c>
      <c r="D3" s="1">
        <v>0.62</v>
      </c>
      <c r="E3" s="1">
        <v>0.53</v>
      </c>
      <c r="F3" s="1">
        <v>0.15</v>
      </c>
      <c r="G3" s="1"/>
    </row>
    <row r="4" spans="1:7" x14ac:dyDescent="0.25">
      <c r="A4" s="12"/>
      <c r="B4" s="1">
        <v>3</v>
      </c>
      <c r="C4" s="1">
        <v>0.66</v>
      </c>
      <c r="D4" s="1">
        <v>1.01</v>
      </c>
      <c r="E4" s="1">
        <v>1.1200000000000001</v>
      </c>
      <c r="F4" s="1">
        <v>0.93</v>
      </c>
      <c r="G4" s="1">
        <v>0.38</v>
      </c>
    </row>
    <row r="5" spans="1:7" x14ac:dyDescent="0.25">
      <c r="A5" s="12"/>
      <c r="B5" s="1">
        <v>3.4</v>
      </c>
      <c r="C5" s="1">
        <v>0.81</v>
      </c>
      <c r="D5" s="1">
        <v>1.31</v>
      </c>
      <c r="E5" s="1">
        <v>1.57</v>
      </c>
      <c r="F5" s="1">
        <v>1.53</v>
      </c>
      <c r="G5" s="1">
        <v>1.1200000000000001</v>
      </c>
    </row>
    <row r="6" spans="1:7" x14ac:dyDescent="0.25">
      <c r="A6" s="12"/>
      <c r="B6" s="1">
        <v>3.8</v>
      </c>
      <c r="C6" s="1">
        <v>0.93</v>
      </c>
      <c r="D6" s="1">
        <v>1.55</v>
      </c>
      <c r="E6" s="1">
        <v>1.92</v>
      </c>
      <c r="F6" s="1">
        <v>2</v>
      </c>
      <c r="G6" s="1">
        <v>1.71</v>
      </c>
    </row>
    <row r="7" spans="1:7" x14ac:dyDescent="0.25">
      <c r="A7" s="12"/>
      <c r="B7" s="1">
        <v>4.2</v>
      </c>
      <c r="C7" s="1">
        <v>1.03</v>
      </c>
      <c r="D7" s="1">
        <v>1.74</v>
      </c>
      <c r="E7" s="1">
        <v>2.2000000000000002</v>
      </c>
      <c r="F7" s="1">
        <v>2.38</v>
      </c>
      <c r="G7" s="1">
        <v>2.19</v>
      </c>
    </row>
    <row r="8" spans="1:7" x14ac:dyDescent="0.25">
      <c r="A8" s="12"/>
      <c r="B8" s="1">
        <v>4.5999999999999996</v>
      </c>
      <c r="C8" s="1">
        <v>1.1100000000000001</v>
      </c>
      <c r="D8" s="1">
        <v>1.89</v>
      </c>
      <c r="E8" s="1">
        <v>2.44</v>
      </c>
      <c r="F8" s="1">
        <v>2.69</v>
      </c>
      <c r="G8" s="1">
        <v>2.58</v>
      </c>
    </row>
    <row r="9" spans="1:7" x14ac:dyDescent="0.25">
      <c r="A9" s="12"/>
      <c r="B9" s="1">
        <v>5</v>
      </c>
      <c r="C9" s="1">
        <v>1.17</v>
      </c>
      <c r="D9" s="1">
        <v>2.0299999999999998</v>
      </c>
      <c r="E9" s="1">
        <v>2.64</v>
      </c>
      <c r="F9" s="1">
        <v>2.96</v>
      </c>
      <c r="G9" s="1">
        <v>2.89</v>
      </c>
    </row>
    <row r="10" spans="1:7" x14ac:dyDescent="0.25">
      <c r="A10" s="8" t="s">
        <v>6</v>
      </c>
      <c r="B10" s="1">
        <v>4.2</v>
      </c>
      <c r="C10" s="1">
        <v>1.07</v>
      </c>
      <c r="D10" s="1">
        <v>1.58</v>
      </c>
      <c r="E10" s="1">
        <v>1.68</v>
      </c>
      <c r="F10" s="1">
        <v>1.26</v>
      </c>
      <c r="G10" s="1">
        <v>0.22</v>
      </c>
    </row>
    <row r="11" spans="1:7" x14ac:dyDescent="0.25">
      <c r="A11" s="9"/>
      <c r="B11" s="1">
        <v>4.5999999999999996</v>
      </c>
      <c r="C11" s="1">
        <v>1.27</v>
      </c>
      <c r="D11" s="1">
        <v>1.99</v>
      </c>
      <c r="E11" s="1">
        <v>2.29</v>
      </c>
      <c r="F11" s="1">
        <v>2.08</v>
      </c>
      <c r="G11" s="1">
        <v>1.24</v>
      </c>
    </row>
    <row r="12" spans="1:7" x14ac:dyDescent="0.25">
      <c r="A12" s="9"/>
      <c r="B12" s="1">
        <v>5</v>
      </c>
      <c r="C12" s="1">
        <v>1.44</v>
      </c>
      <c r="D12" s="1">
        <v>2.33</v>
      </c>
      <c r="E12" s="1">
        <v>2.8</v>
      </c>
      <c r="F12" s="1">
        <v>2.76</v>
      </c>
      <c r="G12" s="1">
        <v>2.1</v>
      </c>
    </row>
    <row r="13" spans="1:7" x14ac:dyDescent="0.25">
      <c r="A13" s="9"/>
      <c r="B13" s="1">
        <v>5.4</v>
      </c>
      <c r="C13" s="1">
        <v>1.59</v>
      </c>
      <c r="D13" s="1">
        <v>2.62</v>
      </c>
      <c r="E13" s="1">
        <v>3.24</v>
      </c>
      <c r="F13" s="1">
        <v>3.34</v>
      </c>
      <c r="G13" s="1">
        <v>2.82</v>
      </c>
    </row>
    <row r="14" spans="1:7" x14ac:dyDescent="0.25">
      <c r="A14" s="9"/>
      <c r="B14" s="1">
        <v>5.8</v>
      </c>
      <c r="C14" s="1">
        <v>1.72</v>
      </c>
      <c r="D14" s="1">
        <v>2.87</v>
      </c>
      <c r="E14" s="1">
        <v>3.61</v>
      </c>
      <c r="F14" s="1">
        <v>3.85</v>
      </c>
      <c r="G14" s="1">
        <v>3.45</v>
      </c>
    </row>
    <row r="15" spans="1:7" x14ac:dyDescent="0.25">
      <c r="A15" s="9"/>
      <c r="B15" s="1">
        <v>6.2</v>
      </c>
      <c r="C15" s="1">
        <v>1.82</v>
      </c>
      <c r="D15" s="1">
        <v>3.09</v>
      </c>
      <c r="E15" s="1">
        <v>3.94</v>
      </c>
      <c r="F15" s="1">
        <v>4.28</v>
      </c>
      <c r="G15" s="1">
        <v>4</v>
      </c>
    </row>
    <row r="16" spans="1:7" x14ac:dyDescent="0.25">
      <c r="A16" s="9"/>
      <c r="B16" s="1">
        <v>6.6</v>
      </c>
      <c r="C16" s="1">
        <v>1.92</v>
      </c>
      <c r="D16" s="1">
        <v>3.29</v>
      </c>
      <c r="E16" s="1">
        <v>4.2300000000000004</v>
      </c>
      <c r="F16" s="1">
        <v>4.67</v>
      </c>
      <c r="G16" s="1">
        <v>4.4800000000000004</v>
      </c>
    </row>
    <row r="17" spans="1:7" x14ac:dyDescent="0.25">
      <c r="A17" s="10"/>
      <c r="B17" s="1">
        <v>7</v>
      </c>
      <c r="C17" s="1">
        <v>2.0099999999999998</v>
      </c>
      <c r="D17" s="1">
        <v>3.46</v>
      </c>
      <c r="E17" s="1">
        <v>4.49</v>
      </c>
      <c r="F17" s="1">
        <v>5.01</v>
      </c>
      <c r="G17" s="1">
        <v>4.9000000000000004</v>
      </c>
    </row>
    <row r="18" spans="1:7" x14ac:dyDescent="0.25">
      <c r="A18" s="8" t="s">
        <v>7</v>
      </c>
      <c r="B18" s="1">
        <v>6</v>
      </c>
      <c r="C18" s="1">
        <v>1.84</v>
      </c>
      <c r="D18" s="1">
        <v>2.66</v>
      </c>
      <c r="E18" s="1">
        <v>2.72</v>
      </c>
      <c r="F18" s="1">
        <v>1.87</v>
      </c>
      <c r="G18" s="1"/>
    </row>
    <row r="19" spans="1:7" x14ac:dyDescent="0.25">
      <c r="A19" s="9"/>
      <c r="B19" s="1">
        <v>7</v>
      </c>
      <c r="C19" s="1">
        <v>2.48</v>
      </c>
      <c r="D19" s="1">
        <v>3.94</v>
      </c>
      <c r="E19" s="1">
        <v>4.6399999999999997</v>
      </c>
      <c r="F19" s="1">
        <v>4.4400000000000004</v>
      </c>
      <c r="G19" s="1">
        <v>3.12</v>
      </c>
    </row>
    <row r="20" spans="1:7" x14ac:dyDescent="0.25">
      <c r="A20" s="9"/>
      <c r="B20" s="1">
        <v>8</v>
      </c>
      <c r="C20" s="1">
        <v>2.96</v>
      </c>
      <c r="D20" s="1">
        <v>4.9000000000000004</v>
      </c>
      <c r="E20" s="1">
        <v>6.09</v>
      </c>
      <c r="F20" s="1">
        <v>6.36</v>
      </c>
      <c r="G20" s="1">
        <v>5.52</v>
      </c>
    </row>
    <row r="21" spans="1:7" x14ac:dyDescent="0.25">
      <c r="A21" s="9"/>
      <c r="B21" s="1">
        <v>9</v>
      </c>
      <c r="C21" s="1">
        <v>3.34</v>
      </c>
      <c r="D21" s="1">
        <v>5.65</v>
      </c>
      <c r="E21" s="1">
        <v>7.21</v>
      </c>
      <c r="F21" s="1">
        <v>7.86</v>
      </c>
      <c r="G21" s="1">
        <v>7.39</v>
      </c>
    </row>
    <row r="22" spans="1:7" x14ac:dyDescent="0.25">
      <c r="A22" s="9"/>
      <c r="B22" s="1">
        <v>10</v>
      </c>
      <c r="C22" s="1">
        <v>3.64</v>
      </c>
      <c r="D22" s="1">
        <v>6.25</v>
      </c>
      <c r="E22" s="1">
        <v>8.11</v>
      </c>
      <c r="F22" s="1">
        <v>9.06</v>
      </c>
      <c r="G22" s="1">
        <v>8.89</v>
      </c>
    </row>
    <row r="23" spans="1:7" x14ac:dyDescent="0.25">
      <c r="A23" s="9"/>
      <c r="B23" s="1">
        <v>11</v>
      </c>
      <c r="C23" s="1">
        <v>3.88</v>
      </c>
      <c r="D23" s="1">
        <v>6.74</v>
      </c>
      <c r="E23" s="1">
        <v>8.84</v>
      </c>
      <c r="F23" s="1">
        <v>10</v>
      </c>
      <c r="G23" s="1">
        <v>10.1</v>
      </c>
    </row>
    <row r="24" spans="1:7" x14ac:dyDescent="0.25">
      <c r="A24" s="10"/>
      <c r="B24" s="1">
        <v>12</v>
      </c>
      <c r="C24" s="1">
        <v>4.09</v>
      </c>
      <c r="D24" s="1">
        <v>7.15</v>
      </c>
      <c r="E24" s="1">
        <v>9.4600000000000009</v>
      </c>
      <c r="F24" s="1">
        <v>10.9</v>
      </c>
      <c r="G24" s="1">
        <v>11.1</v>
      </c>
    </row>
    <row r="25" spans="1:7" x14ac:dyDescent="0.25">
      <c r="A25" s="8" t="s">
        <v>8</v>
      </c>
      <c r="B25" s="1">
        <v>10</v>
      </c>
      <c r="C25" s="1">
        <v>4.1399999999999997</v>
      </c>
      <c r="D25" s="1">
        <v>6.13</v>
      </c>
      <c r="E25" s="1">
        <v>6.55</v>
      </c>
      <c r="F25" s="1">
        <v>5.09</v>
      </c>
      <c r="G25" s="1">
        <v>1.35</v>
      </c>
    </row>
    <row r="26" spans="1:7" x14ac:dyDescent="0.25">
      <c r="A26" s="9"/>
      <c r="B26" s="1">
        <v>11</v>
      </c>
      <c r="C26" s="1">
        <v>5</v>
      </c>
      <c r="D26" s="1">
        <v>7.83</v>
      </c>
      <c r="E26" s="1">
        <v>9.11</v>
      </c>
      <c r="F26" s="1">
        <v>8.5</v>
      </c>
      <c r="G26" s="1">
        <v>5.62</v>
      </c>
    </row>
    <row r="27" spans="1:7" x14ac:dyDescent="0.25">
      <c r="A27" s="9"/>
      <c r="B27" s="1">
        <v>12</v>
      </c>
      <c r="C27" s="1">
        <v>5.71</v>
      </c>
      <c r="D27" s="1">
        <v>9.26</v>
      </c>
      <c r="E27" s="1">
        <v>11.2</v>
      </c>
      <c r="F27" s="1">
        <v>11.4</v>
      </c>
      <c r="G27" s="1">
        <v>9.18</v>
      </c>
    </row>
    <row r="28" spans="1:7" x14ac:dyDescent="0.25">
      <c r="A28" s="9"/>
      <c r="B28" s="1">
        <v>13</v>
      </c>
      <c r="C28" s="1">
        <v>6.31</v>
      </c>
      <c r="D28" s="1">
        <v>10.5</v>
      </c>
      <c r="E28" s="1">
        <v>13</v>
      </c>
      <c r="F28" s="1">
        <v>13.8</v>
      </c>
      <c r="G28" s="1">
        <v>12.2</v>
      </c>
    </row>
    <row r="29" spans="1:7" x14ac:dyDescent="0.25">
      <c r="A29" s="9"/>
      <c r="B29" s="1">
        <v>14</v>
      </c>
      <c r="C29" s="1">
        <v>6.82</v>
      </c>
      <c r="D29" s="1">
        <v>11.5</v>
      </c>
      <c r="E29" s="1">
        <v>14.6</v>
      </c>
      <c r="F29" s="1">
        <v>15.8</v>
      </c>
      <c r="G29" s="1">
        <v>14.8</v>
      </c>
    </row>
    <row r="30" spans="1:7" x14ac:dyDescent="0.25">
      <c r="A30" s="9"/>
      <c r="B30" s="1">
        <v>15</v>
      </c>
      <c r="C30" s="1">
        <v>7.27</v>
      </c>
      <c r="D30" s="1">
        <v>12.4</v>
      </c>
      <c r="E30" s="1">
        <v>15.9</v>
      </c>
      <c r="F30" s="1">
        <v>17.600000000000001</v>
      </c>
      <c r="G30" s="1">
        <v>17</v>
      </c>
    </row>
    <row r="31" spans="1:7" x14ac:dyDescent="0.25">
      <c r="A31" s="9"/>
      <c r="B31" s="1">
        <v>16</v>
      </c>
      <c r="C31" s="1">
        <v>7.66</v>
      </c>
      <c r="D31" s="1">
        <v>13.2</v>
      </c>
      <c r="E31" s="1">
        <v>17.100000000000001</v>
      </c>
      <c r="F31" s="1">
        <v>19.2</v>
      </c>
      <c r="G31" s="1">
        <v>19</v>
      </c>
    </row>
    <row r="32" spans="1:7" x14ac:dyDescent="0.25">
      <c r="A32" s="10"/>
      <c r="B32" s="1">
        <v>17</v>
      </c>
      <c r="C32" s="1">
        <v>8.01</v>
      </c>
      <c r="D32" s="1">
        <v>13.9</v>
      </c>
      <c r="E32" s="1">
        <v>18.100000000000001</v>
      </c>
      <c r="F32" s="1">
        <v>20.6</v>
      </c>
      <c r="G32" s="1">
        <v>20.7</v>
      </c>
    </row>
    <row r="33" spans="1:7" x14ac:dyDescent="0.25">
      <c r="A33" s="8" t="s">
        <v>9</v>
      </c>
      <c r="B33" s="1">
        <v>16</v>
      </c>
      <c r="C33" s="1">
        <v>8.68</v>
      </c>
      <c r="D33" s="1">
        <v>14</v>
      </c>
      <c r="E33" s="1">
        <v>17.5</v>
      </c>
      <c r="F33" s="1">
        <v>18.100000000000001</v>
      </c>
      <c r="G33" s="1">
        <v>15.3</v>
      </c>
    </row>
    <row r="34" spans="1:7" x14ac:dyDescent="0.25">
      <c r="A34" s="9"/>
      <c r="B34" s="1">
        <v>18</v>
      </c>
      <c r="C34" s="1">
        <v>9.92</v>
      </c>
      <c r="D34" s="1">
        <v>16.7</v>
      </c>
      <c r="E34" s="1">
        <v>21.2</v>
      </c>
      <c r="F34" s="1">
        <v>23</v>
      </c>
      <c r="G34" s="1">
        <v>21.5</v>
      </c>
    </row>
    <row r="35" spans="1:7" x14ac:dyDescent="0.25">
      <c r="A35" s="9"/>
      <c r="B35" s="1">
        <v>20</v>
      </c>
      <c r="C35" s="1">
        <v>10.9</v>
      </c>
      <c r="D35" s="1">
        <v>18.7</v>
      </c>
      <c r="E35" s="1">
        <v>24.2</v>
      </c>
      <c r="F35" s="1">
        <v>26.9</v>
      </c>
      <c r="G35" s="1">
        <v>26.4</v>
      </c>
    </row>
    <row r="36" spans="1:7" x14ac:dyDescent="0.25">
      <c r="A36" s="9"/>
      <c r="B36" s="1">
        <v>22</v>
      </c>
      <c r="C36" s="1">
        <v>11.7</v>
      </c>
      <c r="D36" s="1">
        <v>20.3</v>
      </c>
      <c r="E36" s="1">
        <v>26.6</v>
      </c>
      <c r="F36" s="1">
        <v>30.2</v>
      </c>
      <c r="G36" s="1">
        <v>30.5</v>
      </c>
    </row>
    <row r="37" spans="1:7" x14ac:dyDescent="0.25">
      <c r="A37" s="9"/>
      <c r="B37" s="1">
        <v>24</v>
      </c>
      <c r="C37" s="1">
        <v>12.4</v>
      </c>
      <c r="D37" s="1">
        <v>21.6</v>
      </c>
      <c r="E37" s="1">
        <v>28.6</v>
      </c>
      <c r="F37" s="1">
        <v>32.9</v>
      </c>
      <c r="G37" s="1">
        <v>33.799999999999997</v>
      </c>
    </row>
    <row r="38" spans="1:7" x14ac:dyDescent="0.25">
      <c r="A38" s="9"/>
      <c r="B38" s="1">
        <v>26</v>
      </c>
      <c r="C38" s="1">
        <v>13</v>
      </c>
      <c r="D38" s="1">
        <v>22.8</v>
      </c>
      <c r="E38" s="1">
        <v>30.3</v>
      </c>
      <c r="F38" s="1">
        <v>35.1</v>
      </c>
      <c r="G38" s="1">
        <v>36.700000000000003</v>
      </c>
    </row>
    <row r="39" spans="1:7" x14ac:dyDescent="0.25">
      <c r="A39" s="10"/>
      <c r="B39" s="1">
        <v>28</v>
      </c>
      <c r="C39" s="1">
        <v>13.4</v>
      </c>
      <c r="D39" s="1">
        <v>23.7</v>
      </c>
      <c r="E39" s="1">
        <v>31.8</v>
      </c>
      <c r="F39" s="1">
        <v>37.1</v>
      </c>
      <c r="G39" s="1">
        <v>39.1</v>
      </c>
    </row>
  </sheetData>
  <mergeCells count="8">
    <mergeCell ref="A10:A17"/>
    <mergeCell ref="A18:A24"/>
    <mergeCell ref="A25:A32"/>
    <mergeCell ref="A33:A39"/>
    <mergeCell ref="C1:G1"/>
    <mergeCell ref="A1:A2"/>
    <mergeCell ref="B1:B2"/>
    <mergeCell ref="A3:A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A7F69-8D93-4B3C-87AF-104BE5BF005E}">
  <dimension ref="A1:D18"/>
  <sheetViews>
    <sheetView workbookViewId="0">
      <selection activeCell="D12" sqref="D12"/>
    </sheetView>
  </sheetViews>
  <sheetFormatPr baseColWidth="10" defaultRowHeight="15" x14ac:dyDescent="0.25"/>
  <sheetData>
    <row r="1" spans="1:4" x14ac:dyDescent="0.25">
      <c r="A1" s="7" t="s">
        <v>13</v>
      </c>
      <c r="B1" s="7" t="s">
        <v>14</v>
      </c>
      <c r="C1" s="7" t="s">
        <v>17</v>
      </c>
      <c r="D1" s="7"/>
    </row>
    <row r="2" spans="1:4" x14ac:dyDescent="0.25">
      <c r="A2" s="7"/>
      <c r="B2" s="7"/>
      <c r="C2" s="5" t="s">
        <v>15</v>
      </c>
      <c r="D2" s="5" t="s">
        <v>16</v>
      </c>
    </row>
    <row r="3" spans="1:4" x14ac:dyDescent="0.25">
      <c r="A3" s="3">
        <v>0</v>
      </c>
      <c r="B3" s="3">
        <v>180</v>
      </c>
      <c r="C3" s="3">
        <v>1</v>
      </c>
      <c r="D3" s="3">
        <v>0.75</v>
      </c>
    </row>
    <row r="4" spans="1:4" x14ac:dyDescent="0.25">
      <c r="A4" s="3">
        <v>0.1</v>
      </c>
      <c r="B4" s="3">
        <v>174.3</v>
      </c>
      <c r="C4" s="3">
        <v>0.99</v>
      </c>
      <c r="D4" s="3">
        <v>0.76</v>
      </c>
    </row>
    <row r="5" spans="1:4" x14ac:dyDescent="0.25">
      <c r="A5" s="3">
        <v>0.2</v>
      </c>
      <c r="B5" s="3">
        <v>166.5</v>
      </c>
      <c r="C5" s="3">
        <v>0.97</v>
      </c>
      <c r="D5" s="3">
        <v>0.78</v>
      </c>
    </row>
    <row r="6" spans="1:4" x14ac:dyDescent="0.25">
      <c r="A6" s="3">
        <v>0.3</v>
      </c>
      <c r="B6" s="3">
        <v>162.69999999999999</v>
      </c>
      <c r="C6" s="3">
        <v>0.96</v>
      </c>
      <c r="D6" s="3">
        <v>0.79</v>
      </c>
    </row>
    <row r="7" spans="1:4" x14ac:dyDescent="0.25">
      <c r="A7" s="3">
        <v>0.4</v>
      </c>
      <c r="B7" s="3">
        <v>156.9</v>
      </c>
      <c r="C7" s="3">
        <v>0.94</v>
      </c>
      <c r="D7" s="3">
        <v>0.8</v>
      </c>
    </row>
    <row r="8" spans="1:4" x14ac:dyDescent="0.25">
      <c r="A8" s="3">
        <v>0.5</v>
      </c>
      <c r="B8" s="3">
        <v>151</v>
      </c>
      <c r="C8" s="3">
        <v>0.93</v>
      </c>
      <c r="D8" s="3">
        <v>0.81</v>
      </c>
    </row>
    <row r="9" spans="1:4" x14ac:dyDescent="0.25">
      <c r="A9" s="3">
        <v>0.6</v>
      </c>
      <c r="B9" s="3">
        <v>145.1</v>
      </c>
      <c r="C9" s="3">
        <v>0.91</v>
      </c>
      <c r="D9" s="3">
        <v>0.83</v>
      </c>
    </row>
    <row r="10" spans="1:4" x14ac:dyDescent="0.25">
      <c r="A10" s="3">
        <v>0.7</v>
      </c>
      <c r="B10" s="3">
        <v>139</v>
      </c>
      <c r="C10" s="3">
        <v>0.89</v>
      </c>
      <c r="D10" s="3">
        <v>0.84</v>
      </c>
    </row>
    <row r="11" spans="1:4" x14ac:dyDescent="0.25">
      <c r="A11" s="3">
        <v>0.8</v>
      </c>
      <c r="B11" s="3">
        <v>132.80000000000001</v>
      </c>
      <c r="C11" s="3">
        <v>0.87</v>
      </c>
      <c r="D11" s="3">
        <v>0.85</v>
      </c>
    </row>
    <row r="12" spans="1:4" x14ac:dyDescent="0.25">
      <c r="A12" s="3">
        <v>0.9</v>
      </c>
      <c r="B12" s="3">
        <v>126.5</v>
      </c>
      <c r="C12" s="3">
        <v>0.85</v>
      </c>
      <c r="D12" s="3">
        <v>0.85</v>
      </c>
    </row>
    <row r="13" spans="1:4" x14ac:dyDescent="0.25">
      <c r="A13" s="3">
        <v>1</v>
      </c>
      <c r="B13" s="3">
        <v>120</v>
      </c>
      <c r="C13" s="3">
        <v>0.82</v>
      </c>
      <c r="D13" s="3">
        <v>0.82</v>
      </c>
    </row>
    <row r="14" spans="1:4" x14ac:dyDescent="0.25">
      <c r="A14" s="3">
        <v>1.1000000000000001</v>
      </c>
      <c r="B14" s="3">
        <v>113.3</v>
      </c>
      <c r="C14" s="3">
        <v>0.8</v>
      </c>
      <c r="D14" s="3">
        <v>0.8</v>
      </c>
    </row>
    <row r="15" spans="1:4" x14ac:dyDescent="0.25">
      <c r="A15" s="3">
        <v>1.2</v>
      </c>
      <c r="B15" s="3">
        <v>106.3</v>
      </c>
      <c r="C15" s="3">
        <v>0.77</v>
      </c>
      <c r="D15" s="3">
        <v>0.77</v>
      </c>
    </row>
    <row r="16" spans="1:4" x14ac:dyDescent="0.25">
      <c r="A16" s="3">
        <v>1.3</v>
      </c>
      <c r="B16" s="3">
        <v>98.9</v>
      </c>
      <c r="C16" s="3">
        <v>0.73</v>
      </c>
      <c r="D16" s="3">
        <v>0.73</v>
      </c>
    </row>
    <row r="17" spans="1:4" x14ac:dyDescent="0.25">
      <c r="A17" s="3">
        <v>1.4</v>
      </c>
      <c r="B17" s="3">
        <v>91.1</v>
      </c>
      <c r="C17" s="3">
        <v>0.7</v>
      </c>
      <c r="D17" s="3">
        <v>0.7</v>
      </c>
    </row>
    <row r="18" spans="1:4" x14ac:dyDescent="0.25">
      <c r="A18" s="3">
        <v>1.5</v>
      </c>
      <c r="B18" s="3">
        <v>82.8</v>
      </c>
      <c r="C18" s="3">
        <v>0.65</v>
      </c>
      <c r="D18" s="3">
        <v>0.65</v>
      </c>
    </row>
  </sheetData>
  <mergeCells count="3">
    <mergeCell ref="A1:A2"/>
    <mergeCell ref="B1:B2"/>
    <mergeCell ref="C1: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153BA-42BE-49A8-B7D7-2FAE78DD91B7}">
  <dimension ref="A1:F11"/>
  <sheetViews>
    <sheetView workbookViewId="0">
      <selection activeCell="H18" sqref="H18"/>
    </sheetView>
  </sheetViews>
  <sheetFormatPr baseColWidth="10" defaultRowHeight="15" x14ac:dyDescent="0.25"/>
  <sheetData>
    <row r="1" spans="1:6" ht="16.899999999999999" customHeight="1" x14ac:dyDescent="0.25">
      <c r="A1" s="11" t="s">
        <v>47</v>
      </c>
      <c r="B1" s="13" t="s">
        <v>46</v>
      </c>
      <c r="C1" s="13"/>
      <c r="D1" s="13"/>
      <c r="E1" s="13"/>
      <c r="F1" s="13"/>
    </row>
    <row r="2" spans="1:6" x14ac:dyDescent="0.25">
      <c r="A2" s="13"/>
      <c r="B2" s="1" t="s">
        <v>41</v>
      </c>
      <c r="C2" s="1" t="s">
        <v>42</v>
      </c>
      <c r="D2" s="1" t="s">
        <v>43</v>
      </c>
      <c r="E2" s="1" t="s">
        <v>44</v>
      </c>
      <c r="F2" s="1" t="s">
        <v>45</v>
      </c>
    </row>
    <row r="3" spans="1:6" x14ac:dyDescent="0.25">
      <c r="A3" s="4">
        <v>0.85</v>
      </c>
      <c r="B3" s="4">
        <v>35</v>
      </c>
      <c r="C3" s="4">
        <v>46</v>
      </c>
      <c r="D3" s="4">
        <v>75</v>
      </c>
      <c r="E3" s="4">
        <v>128</v>
      </c>
      <c r="F3" s="4"/>
    </row>
    <row r="4" spans="1:6" x14ac:dyDescent="0.25">
      <c r="A4" s="4">
        <v>0.9</v>
      </c>
      <c r="B4" s="4" t="s">
        <v>18</v>
      </c>
      <c r="C4" s="4" t="s">
        <v>19</v>
      </c>
      <c r="D4" s="4" t="s">
        <v>20</v>
      </c>
      <c r="E4" s="4" t="s">
        <v>21</v>
      </c>
      <c r="F4" s="4">
        <v>195</v>
      </c>
    </row>
    <row r="5" spans="1:6" x14ac:dyDescent="0.25">
      <c r="A5" s="4">
        <v>0.95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</row>
    <row r="6" spans="1:6" x14ac:dyDescent="0.25">
      <c r="A6" s="4">
        <v>1</v>
      </c>
      <c r="B6" s="4" t="s">
        <v>27</v>
      </c>
      <c r="C6" s="4" t="s">
        <v>28</v>
      </c>
      <c r="D6" s="4" t="s">
        <v>29</v>
      </c>
      <c r="E6" s="4">
        <v>240</v>
      </c>
      <c r="F6" s="4" t="s">
        <v>30</v>
      </c>
    </row>
    <row r="7" spans="1:6" x14ac:dyDescent="0.25">
      <c r="A7" s="4">
        <v>1.05</v>
      </c>
      <c r="B7" s="4" t="s">
        <v>31</v>
      </c>
      <c r="C7" s="4" t="s">
        <v>24</v>
      </c>
      <c r="D7" s="4" t="s">
        <v>32</v>
      </c>
      <c r="E7" s="4" t="s">
        <v>33</v>
      </c>
      <c r="F7" s="4" t="s">
        <v>34</v>
      </c>
    </row>
    <row r="8" spans="1:6" x14ac:dyDescent="0.25">
      <c r="A8" s="4">
        <v>1.1000000000000001</v>
      </c>
      <c r="B8" s="4" t="s">
        <v>35</v>
      </c>
      <c r="C8" s="4" t="s">
        <v>36</v>
      </c>
      <c r="D8" s="4" t="s">
        <v>26</v>
      </c>
      <c r="E8" s="4" t="s">
        <v>37</v>
      </c>
      <c r="F8" s="4" t="s">
        <v>38</v>
      </c>
    </row>
    <row r="9" spans="1:6" x14ac:dyDescent="0.25">
      <c r="A9" s="4">
        <v>1.1499999999999999</v>
      </c>
      <c r="B9" s="4">
        <v>120</v>
      </c>
      <c r="C9" s="4" t="s">
        <v>39</v>
      </c>
      <c r="D9" s="4" t="s">
        <v>30</v>
      </c>
      <c r="E9" s="4">
        <v>480</v>
      </c>
      <c r="F9" s="4" t="s">
        <v>40</v>
      </c>
    </row>
    <row r="10" spans="1:6" x14ac:dyDescent="0.25">
      <c r="A10" s="4">
        <v>1.2</v>
      </c>
      <c r="B10" s="1"/>
      <c r="C10" s="4">
        <v>195</v>
      </c>
      <c r="D10" s="4">
        <v>330</v>
      </c>
      <c r="E10" s="4">
        <v>540</v>
      </c>
      <c r="F10" s="4">
        <v>660</v>
      </c>
    </row>
    <row r="11" spans="1:6" x14ac:dyDescent="0.25">
      <c r="C11" s="6"/>
    </row>
  </sheetData>
  <mergeCells count="2">
    <mergeCell ref="B1:F1"/>
    <mergeCell ref="A1:A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E9953-30B2-4486-A528-65196F78E42B}">
  <dimension ref="A1:E7"/>
  <sheetViews>
    <sheetView tabSelected="1" workbookViewId="0">
      <selection activeCell="G8" sqref="G8"/>
    </sheetView>
  </sheetViews>
  <sheetFormatPr baseColWidth="10" defaultRowHeight="15" x14ac:dyDescent="0.25"/>
  <cols>
    <col min="1" max="1" width="22" customWidth="1"/>
    <col min="2" max="2" width="19.7109375" customWidth="1"/>
    <col min="3" max="3" width="18.140625" customWidth="1"/>
    <col min="4" max="4" width="19" customWidth="1"/>
    <col min="5" max="5" width="20.42578125" customWidth="1"/>
  </cols>
  <sheetData>
    <row r="1" spans="1:5" x14ac:dyDescent="0.25">
      <c r="A1" s="14"/>
      <c r="B1" s="15" t="s">
        <v>55</v>
      </c>
      <c r="C1" s="15"/>
      <c r="D1" s="15"/>
      <c r="E1" s="15"/>
    </row>
    <row r="2" spans="1:5" x14ac:dyDescent="0.25">
      <c r="A2" s="16"/>
      <c r="B2" s="17" t="s">
        <v>53</v>
      </c>
      <c r="C2" s="17" t="s">
        <v>53</v>
      </c>
      <c r="D2" s="17" t="s">
        <v>54</v>
      </c>
      <c r="E2" s="17" t="s">
        <v>54</v>
      </c>
    </row>
    <row r="3" spans="1:5" x14ac:dyDescent="0.25">
      <c r="A3" s="18" t="s">
        <v>52</v>
      </c>
      <c r="B3" s="19"/>
      <c r="C3" s="19"/>
      <c r="D3" s="19"/>
      <c r="E3" s="19"/>
    </row>
    <row r="4" spans="1:5" x14ac:dyDescent="0.25">
      <c r="A4" s="1" t="s">
        <v>48</v>
      </c>
      <c r="B4" s="1">
        <v>1</v>
      </c>
      <c r="C4" s="1">
        <v>1.2</v>
      </c>
      <c r="D4" s="1">
        <v>1.1000000000000001</v>
      </c>
      <c r="E4" s="1">
        <v>1.3</v>
      </c>
    </row>
    <row r="5" spans="1:5" x14ac:dyDescent="0.25">
      <c r="A5" s="1" t="s">
        <v>49</v>
      </c>
      <c r="B5" s="1">
        <v>1.1000000000000001</v>
      </c>
      <c r="C5" s="1">
        <v>1.3</v>
      </c>
      <c r="D5" s="1">
        <v>1.2</v>
      </c>
      <c r="E5" s="1">
        <v>1.4</v>
      </c>
    </row>
    <row r="6" spans="1:5" x14ac:dyDescent="0.25">
      <c r="A6" s="1" t="s">
        <v>50</v>
      </c>
      <c r="B6" s="1">
        <v>1.2</v>
      </c>
      <c r="C6" s="1">
        <v>1.4</v>
      </c>
      <c r="D6" s="1">
        <v>1.4</v>
      </c>
      <c r="E6" s="1">
        <v>1.6</v>
      </c>
    </row>
    <row r="7" spans="1:5" x14ac:dyDescent="0.25">
      <c r="A7" s="1" t="s">
        <v>51</v>
      </c>
      <c r="B7" s="1">
        <v>1.3</v>
      </c>
      <c r="C7" s="1">
        <v>1.5</v>
      </c>
      <c r="D7" s="1">
        <v>1.5</v>
      </c>
      <c r="E7" s="1">
        <v>1.8</v>
      </c>
    </row>
  </sheetData>
  <mergeCells count="6">
    <mergeCell ref="A1:A2"/>
    <mergeCell ref="B1:E1"/>
    <mergeCell ref="B2:B3"/>
    <mergeCell ref="C2:C3"/>
    <mergeCell ref="D2:D3"/>
    <mergeCell ref="E2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17-9</vt:lpstr>
      <vt:lpstr>17-10</vt:lpstr>
      <vt:lpstr>17-11</vt:lpstr>
      <vt:lpstr>17-12</vt:lpstr>
      <vt:lpstr>17-13</vt:lpstr>
      <vt:lpstr>17-14</vt:lpstr>
      <vt:lpstr>17-15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Cabrera</dc:creator>
  <cp:lastModifiedBy>Magno Efren</cp:lastModifiedBy>
  <dcterms:created xsi:type="dcterms:W3CDTF">2023-07-09T13:54:04Z</dcterms:created>
  <dcterms:modified xsi:type="dcterms:W3CDTF">2023-07-13T22:16:12Z</dcterms:modified>
</cp:coreProperties>
</file>