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Recursos" sheetId="1" r:id="rId4"/>
    <sheet state="visible" name="Datos" sheetId="2" r:id="rId5"/>
  </sheets>
  <definedNames/>
  <calcPr/>
  <extLst>
    <ext uri="GoogleSheetsCustomDataVersion2">
      <go:sheetsCustomData xmlns:go="http://customooxmlschemas.google.com/" r:id="rId6" roundtripDataChecksum="3kA2se4/rrLjv1NEllKTkwb/sJHuZEziM+Jjd3wd/Aw="/>
    </ext>
  </extLst>
</workbook>
</file>

<file path=xl/sharedStrings.xml><?xml version="1.0" encoding="utf-8"?>
<sst xmlns="http://schemas.openxmlformats.org/spreadsheetml/2006/main" count="79" uniqueCount="41">
  <si>
    <t>Presupuesto de Proyecto</t>
  </si>
  <si>
    <t>[Nombre de la Compañía / Logo]</t>
  </si>
  <si>
    <t>% Reserva de Contingencia</t>
  </si>
  <si>
    <t>Presupuesto</t>
  </si>
  <si>
    <t>Reservas</t>
  </si>
  <si>
    <t>Total</t>
  </si>
  <si>
    <t>Categoría</t>
  </si>
  <si>
    <t>Recurso</t>
  </si>
  <si>
    <t>Tipo de Unidades</t>
  </si>
  <si>
    <t>Tasa</t>
  </si>
  <si>
    <t>Costos Directos</t>
  </si>
  <si>
    <t>Labor (Personal)</t>
  </si>
  <si>
    <t>Desarrollador Fullstack</t>
  </si>
  <si>
    <t>Materiales</t>
  </si>
  <si>
    <t>Equipo Computacional</t>
  </si>
  <si>
    <t>Equipo Portatil</t>
  </si>
  <si>
    <t>Licencias</t>
  </si>
  <si>
    <t>Licencias de Terceros</t>
  </si>
  <si>
    <t>Costos Operativos</t>
  </si>
  <si>
    <t>Base de Datos en la Nube</t>
  </si>
  <si>
    <t>Servidor en la Nube</t>
  </si>
  <si>
    <t>Costos Indirectos</t>
  </si>
  <si>
    <t>[Item de Gastos Indirectos 1]</t>
  </si>
  <si>
    <t>[Item de Gastos Indirectos 2]</t>
  </si>
  <si>
    <t>[Item de Gastos Indirectos 3]</t>
  </si>
  <si>
    <t>Elaborado por: pmoinformatica.com</t>
  </si>
  <si>
    <t>Líder del Proyecto: [Nombre]</t>
  </si>
  <si>
    <t>Fecha de Inicio: [dd/mm/aaaa]</t>
  </si>
  <si>
    <t>Elemento</t>
  </si>
  <si>
    <t>Tipo de Recurso</t>
  </si>
  <si>
    <t>Horas / Jornadas</t>
  </si>
  <si>
    <t>[Personal 2]</t>
  </si>
  <si>
    <t>[Consultor 1]</t>
  </si>
  <si>
    <t>Consultoría</t>
  </si>
  <si>
    <t>[Consultor 2]</t>
  </si>
  <si>
    <t>Cantidad</t>
  </si>
  <si>
    <t>[Material 3]</t>
  </si>
  <si>
    <t>[Item de Licencia 2]</t>
  </si>
  <si>
    <t>Viajes</t>
  </si>
  <si>
    <t>Gastos Indirectos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</si>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</sst>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20.0"/>
      <color theme="1"/>
      <name val="Calibri"/>
    </font>
    <font>
      <b/>
      <sz val="14.0"/>
      <color rgb="FF1F497D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8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2" fontId="1" numFmtId="9" xfId="0" applyAlignment="1" applyBorder="1" applyFont="1" applyNumberFormat="1">
      <alignment readingOrder="0"/>
    </xf>
    <xf borderId="1" fillId="2" fontId="2" numFmtId="0" xfId="0" applyAlignment="1" applyBorder="1" applyFont="1">
      <alignment horizontal="center"/>
    </xf>
    <xf borderId="1" fillId="3" fontId="1" numFmtId="164" xfId="0" applyBorder="1" applyFill="1" applyFont="1" applyNumberFormat="1"/>
    <xf borderId="1" fillId="3" fontId="2" numFmtId="0" xfId="0" applyAlignment="1" applyBorder="1" applyFont="1">
      <alignment horizontal="left" vertical="top"/>
    </xf>
    <xf borderId="1" fillId="3" fontId="2" numFmtId="164" xfId="0" applyAlignment="1" applyBorder="1" applyFont="1" applyNumberFormat="1">
      <alignment horizontal="left" vertical="top"/>
    </xf>
    <xf borderId="1" fillId="2" fontId="1" numFmtId="0" xfId="0" applyAlignment="1" applyBorder="1" applyFont="1">
      <alignment horizontal="left" vertical="top"/>
    </xf>
    <xf borderId="1" fillId="2" fontId="2" numFmtId="164" xfId="0" applyAlignment="1" applyBorder="1" applyFont="1" applyNumberForma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2" fontId="1" numFmtId="164" xfId="0" applyAlignment="1" applyBorder="1" applyFont="1" applyNumberFormat="1">
      <alignment horizontal="right" readingOrder="0" vertical="top"/>
    </xf>
    <xf borderId="1" fillId="2" fontId="1" numFmtId="164" xfId="0" applyAlignment="1" applyBorder="1" applyFont="1" applyNumberFormat="1">
      <alignment horizontal="left" vertical="top"/>
    </xf>
    <xf borderId="1" fillId="2" fontId="1" numFmtId="164" xfId="0" applyAlignment="1" applyBorder="1" applyFont="1" applyNumberFormat="1">
      <alignment horizontal="right" vertical="top"/>
    </xf>
    <xf borderId="1" fillId="3" fontId="2" numFmtId="164" xfId="0" applyAlignment="1" applyBorder="1" applyFont="1" applyNumberFormat="1">
      <alignment horizontal="left" readingOrder="0" vertical="top"/>
    </xf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1" fillId="2" fontId="8" numFmtId="0" xfId="0" applyAlignment="1" applyBorder="1" applyFont="1">
      <alignment horizontal="center"/>
    </xf>
    <xf borderId="1" fillId="3" fontId="1" numFmtId="0" xfId="0" applyAlignment="1" applyBorder="1" applyFont="1">
      <alignment horizontal="left" vertical="top"/>
    </xf>
    <xf borderId="1" fillId="2" fontId="1" numFmtId="164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1.14"/>
    <col customWidth="1" min="3" max="3" width="26.29"/>
    <col customWidth="1" min="4" max="4" width="8.0"/>
    <col customWidth="1" min="5" max="5" width="19.0"/>
    <col customWidth="1" min="6" max="6" width="9.0"/>
    <col customWidth="1" min="7" max="7" width="21.29"/>
    <col customWidth="1" min="8" max="26" width="11.43"/>
  </cols>
  <sheetData>
    <row r="1" ht="14.25" customHeight="1">
      <c r="A1" s="1"/>
      <c r="B1" s="2" t="s">
        <v>0</v>
      </c>
      <c r="C1" s="3"/>
      <c r="D1" s="4"/>
      <c r="E1" s="1"/>
      <c r="F1" s="5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/>
      <c r="C2" s="7"/>
      <c r="D2" s="8"/>
      <c r="E2" s="1" t="s">
        <v>2</v>
      </c>
      <c r="F2" s="1"/>
      <c r="G2" s="9">
        <v>0.2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0" t="s">
        <v>3</v>
      </c>
      <c r="F3" s="10" t="s">
        <v>4</v>
      </c>
      <c r="G3" s="10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5" t="s">
        <v>5</v>
      </c>
      <c r="E4" s="11">
        <f>G7+G19</f>
        <v>9000</v>
      </c>
      <c r="F4" s="11">
        <f>E4*G2</f>
        <v>1800</v>
      </c>
      <c r="G4" s="11">
        <f>SUM(E4:F4)</f>
        <v>10800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 t="s">
        <v>6</v>
      </c>
      <c r="C6" s="10" t="s">
        <v>7</v>
      </c>
      <c r="D6" s="10"/>
      <c r="E6" s="10" t="s">
        <v>8</v>
      </c>
      <c r="F6" s="10" t="s">
        <v>9</v>
      </c>
      <c r="G6" s="10" t="s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10</v>
      </c>
      <c r="C7" s="12"/>
      <c r="D7" s="12"/>
      <c r="E7" s="12"/>
      <c r="F7" s="12"/>
      <c r="G7" s="13">
        <f>SUM(G8,G11,G14,G16)</f>
        <v>9000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11</v>
      </c>
      <c r="C8" s="14"/>
      <c r="D8" s="14"/>
      <c r="E8" s="14"/>
      <c r="F8" s="14"/>
      <c r="G8" s="15">
        <f>SUM(G9:G10)</f>
        <v>5000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/>
      <c r="C9" s="16" t="s">
        <v>12</v>
      </c>
      <c r="D9" s="14"/>
      <c r="E9" s="14" t="str">
        <f>VLOOKUP(C9,Datos!$B$8:$E$21,3,)</f>
        <v>Horas / Jornadas</v>
      </c>
      <c r="F9" s="17">
        <v>90.0</v>
      </c>
      <c r="G9" s="17">
        <v>2500.0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/>
      <c r="C10" s="16" t="s">
        <v>12</v>
      </c>
      <c r="D10" s="14"/>
      <c r="E10" s="14" t="str">
        <f>VLOOKUP(C10,Datos!$B$8:$E$21,3,)</f>
        <v>Horas / Jornadas</v>
      </c>
      <c r="F10" s="17">
        <v>90.0</v>
      </c>
      <c r="G10" s="17">
        <v>2500.0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13</v>
      </c>
      <c r="C11" s="14"/>
      <c r="D11" s="14"/>
      <c r="E11" s="14"/>
      <c r="F11" s="18"/>
      <c r="G11" s="15">
        <f>SUM(G12:G13)</f>
        <v>2000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4"/>
      <c r="C12" s="16" t="s">
        <v>14</v>
      </c>
      <c r="D12" s="14"/>
      <c r="E12" s="14" t="str">
        <f>VLOOKUP(C12,Datos!$B$8:$E$21,3,)</f>
        <v>Cantidad</v>
      </c>
      <c r="F12" s="17">
        <v>1.0</v>
      </c>
      <c r="G12" s="17">
        <v>800.0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4"/>
      <c r="C13" s="16" t="s">
        <v>15</v>
      </c>
      <c r="D13" s="14"/>
      <c r="E13" s="14" t="str">
        <f>VLOOKUP(C13,Datos!$B$8:$E$21,3,)</f>
        <v>Cantidad</v>
      </c>
      <c r="F13" s="17">
        <v>1.0</v>
      </c>
      <c r="G13" s="17">
        <v>1200.0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16</v>
      </c>
      <c r="C14" s="14"/>
      <c r="D14" s="14"/>
      <c r="E14" s="14"/>
      <c r="F14" s="18"/>
      <c r="G14" s="15">
        <f>SUM(G15)</f>
        <v>1500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4"/>
      <c r="C15" s="16" t="s">
        <v>17</v>
      </c>
      <c r="D15" s="14"/>
      <c r="E15" s="14" t="str">
        <f>VLOOKUP(C15,Datos!$B$8:$E$21,3,)</f>
        <v>Cantidad</v>
      </c>
      <c r="F15" s="19">
        <f>VLOOKUP(C15,Datos!$B$8:$E$21,4,)</f>
        <v>1</v>
      </c>
      <c r="G15" s="17">
        <v>1500.0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6" t="s">
        <v>18</v>
      </c>
      <c r="C16" s="14"/>
      <c r="D16" s="14"/>
      <c r="E16" s="14"/>
      <c r="F16" s="18"/>
      <c r="G16" s="15">
        <f>SUM(G17:G18)</f>
        <v>500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6" t="s">
        <v>19</v>
      </c>
      <c r="D17" s="14"/>
      <c r="E17" s="14" t="str">
        <f>VLOOKUP(C17,Datos!$B$8:$E$21,3,)</f>
        <v>Cantidad</v>
      </c>
      <c r="F17" s="19">
        <f>VLOOKUP(C17,Datos!$B$8:$E$21,4,)</f>
        <v>1</v>
      </c>
      <c r="G17" s="17">
        <v>400.0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4"/>
      <c r="C18" s="16" t="s">
        <v>20</v>
      </c>
      <c r="D18" s="14"/>
      <c r="E18" s="14" t="str">
        <f>VLOOKUP(C18,Datos!$B$8:$E$21,3,)</f>
        <v>Cantidad</v>
      </c>
      <c r="F18" s="19">
        <f>VLOOKUP(C18,Datos!$B$8:$E$21,4,)</f>
        <v>1</v>
      </c>
      <c r="G18" s="17">
        <v>100.0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2" t="s">
        <v>21</v>
      </c>
      <c r="C19" s="12"/>
      <c r="D19" s="12"/>
      <c r="E19" s="12"/>
      <c r="F19" s="12"/>
      <c r="G19" s="20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/>
      <c r="C20" s="14" t="s">
        <v>22</v>
      </c>
      <c r="D20" s="14"/>
      <c r="E20" s="14" t="str">
        <f>VLOOKUP(C20,Datos!$B$8:$E$21,3,)</f>
        <v>NA</v>
      </c>
      <c r="F20" s="19">
        <f>VLOOKUP(C20,Datos!$B$8:$E$21,4,)</f>
        <v>1</v>
      </c>
      <c r="G20" s="17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/>
      <c r="C21" s="14" t="s">
        <v>23</v>
      </c>
      <c r="D21" s="14"/>
      <c r="E21" s="14" t="str">
        <f>VLOOKUP(C21,Datos!$B$8:$E$21,3,)</f>
        <v>NA</v>
      </c>
      <c r="F21" s="19">
        <f>VLOOKUP(C21,Datos!$B$8:$E$21,4,)</f>
        <v>1</v>
      </c>
      <c r="G21" s="17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4"/>
      <c r="C22" s="14" t="s">
        <v>24</v>
      </c>
      <c r="D22" s="14"/>
      <c r="E22" s="14" t="str">
        <f>VLOOKUP(C22,Datos!$B$8:$E$21,3,)</f>
        <v>NA</v>
      </c>
      <c r="F22" s="19">
        <f>VLOOKUP(C22,Datos!$B$8:$E$21,4,)</f>
        <v>1</v>
      </c>
      <c r="G22" s="17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">
    <mergeCell ref="B1:D2"/>
  </mergeCells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7.14"/>
    <col customWidth="1" min="3" max="3" width="22.57"/>
    <col customWidth="1" min="4" max="4" width="25.14"/>
    <col customWidth="1" min="5" max="5" width="6.0"/>
    <col customWidth="1" min="6" max="6" width="5.43"/>
    <col customWidth="1" min="7" max="26" width="11.43"/>
  </cols>
  <sheetData>
    <row r="1" ht="14.25" customHeight="1">
      <c r="A1" s="1"/>
      <c r="B1" s="21" t="s">
        <v>0</v>
      </c>
      <c r="C1" s="1"/>
      <c r="D1" s="5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2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3" t="s">
        <v>26</v>
      </c>
      <c r="C3" s="1"/>
      <c r="D3" s="1"/>
      <c r="E3" s="24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3" t="s">
        <v>27</v>
      </c>
      <c r="C4" s="1"/>
      <c r="D4" s="1"/>
      <c r="E4" s="24"/>
      <c r="F4" s="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6" t="s">
        <v>28</v>
      </c>
      <c r="C6" s="26" t="s">
        <v>29</v>
      </c>
      <c r="D6" s="26" t="s">
        <v>8</v>
      </c>
      <c r="E6" s="26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7"/>
      <c r="C7" s="27"/>
      <c r="D7" s="27"/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6" t="s">
        <v>12</v>
      </c>
      <c r="C8" s="14" t="s">
        <v>11</v>
      </c>
      <c r="D8" s="14" t="s">
        <v>30</v>
      </c>
      <c r="E8" s="18">
        <v>1.0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31</v>
      </c>
      <c r="C9" s="14" t="s">
        <v>11</v>
      </c>
      <c r="D9" s="14" t="s">
        <v>30</v>
      </c>
      <c r="E9" s="18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 t="s">
        <v>32</v>
      </c>
      <c r="C10" s="14" t="s">
        <v>33</v>
      </c>
      <c r="D10" s="14" t="s">
        <v>30</v>
      </c>
      <c r="E10" s="18">
        <v>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34</v>
      </c>
      <c r="C11" s="14" t="s">
        <v>33</v>
      </c>
      <c r="D11" s="14" t="s">
        <v>30</v>
      </c>
      <c r="E11" s="18">
        <v>1.0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6" t="s">
        <v>14</v>
      </c>
      <c r="C12" s="14" t="s">
        <v>13</v>
      </c>
      <c r="D12" s="14" t="s">
        <v>35</v>
      </c>
      <c r="E12" s="18">
        <v>1.0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6" t="s">
        <v>15</v>
      </c>
      <c r="C13" s="14" t="s">
        <v>13</v>
      </c>
      <c r="D13" s="14" t="s">
        <v>35</v>
      </c>
      <c r="E13" s="28">
        <v>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36</v>
      </c>
      <c r="C14" s="14" t="s">
        <v>13</v>
      </c>
      <c r="D14" s="14" t="s">
        <v>35</v>
      </c>
      <c r="E14" s="18">
        <v>1.0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6" t="s">
        <v>17</v>
      </c>
      <c r="C15" s="14" t="s">
        <v>16</v>
      </c>
      <c r="D15" s="14" t="s">
        <v>35</v>
      </c>
      <c r="E15" s="18">
        <v>1.0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4" t="s">
        <v>37</v>
      </c>
      <c r="C16" s="14" t="s">
        <v>16</v>
      </c>
      <c r="D16" s="14" t="s">
        <v>35</v>
      </c>
      <c r="E16" s="18">
        <v>1.0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6" t="s">
        <v>19</v>
      </c>
      <c r="C17" s="14" t="s">
        <v>38</v>
      </c>
      <c r="D17" s="14" t="s">
        <v>35</v>
      </c>
      <c r="E17" s="18">
        <v>1.0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6" t="s">
        <v>20</v>
      </c>
      <c r="C18" s="14" t="s">
        <v>38</v>
      </c>
      <c r="D18" s="14" t="s">
        <v>35</v>
      </c>
      <c r="E18" s="18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 t="s">
        <v>22</v>
      </c>
      <c r="C19" s="14" t="s">
        <v>39</v>
      </c>
      <c r="D19" s="14" t="s">
        <v>40</v>
      </c>
      <c r="E19" s="18">
        <v>1.0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 t="s">
        <v>23</v>
      </c>
      <c r="C20" s="14" t="s">
        <v>39</v>
      </c>
      <c r="D20" s="14" t="s">
        <v>40</v>
      </c>
      <c r="E20" s="18">
        <v>1.0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24</v>
      </c>
      <c r="C21" s="14" t="s">
        <v>39</v>
      </c>
      <c r="D21" s="14" t="s">
        <v>40</v>
      </c>
      <c r="E21" s="18">
        <v>1.0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