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obin\OneDrive\Bureaublad\PXL\Year 2\Simester 1\Project management\Project-management---PE\"/>
    </mc:Choice>
  </mc:AlternateContent>
  <xr:revisionPtr revIDLastSave="0" documentId="13_ncr:1_{63F0CFD8-187C-4892-A3C2-06377FFFBDAF}" xr6:coauthVersionLast="47" xr6:coauthVersionMax="47" xr10:uidLastSave="{00000000-0000-0000-0000-000000000000}"/>
  <bookViews>
    <workbookView xWindow="11010" yWindow="765" windowWidth="38700" windowHeight="15345" xr2:uid="{4599E97C-CB19-4AFF-BFAF-44EF3169E95B}"/>
  </bookViews>
  <sheets>
    <sheet name="Projec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B42" i="1"/>
  <c r="F33" i="1"/>
  <c r="E33" i="1"/>
  <c r="D33" i="1"/>
  <c r="C33" i="1"/>
  <c r="B33" i="1"/>
  <c r="B6" i="1" l="1"/>
  <c r="A37" i="1" s="1"/>
  <c r="F23" i="1"/>
  <c r="E23" i="1"/>
  <c r="D23" i="1"/>
  <c r="C23" i="1"/>
  <c r="B23" i="1"/>
  <c r="C12" i="1"/>
  <c r="D12" i="1"/>
  <c r="E12" i="1"/>
  <c r="F12" i="1"/>
  <c r="B12" i="1"/>
  <c r="F25" i="1" l="1"/>
  <c r="F34" i="1" s="1"/>
  <c r="F37" i="1" s="1"/>
  <c r="B25" i="1"/>
  <c r="B34" i="1" s="1"/>
  <c r="B37" i="1" s="1"/>
  <c r="B38" i="1" s="1"/>
  <c r="C25" i="1"/>
  <c r="C34" i="1" s="1"/>
  <c r="C37" i="1" s="1"/>
  <c r="E25" i="1"/>
  <c r="E34" i="1" s="1"/>
  <c r="E37" i="1" s="1"/>
  <c r="D25" i="1"/>
  <c r="D34" i="1" s="1"/>
  <c r="D37" i="1" s="1"/>
  <c r="D40" i="1" l="1"/>
  <c r="C38" i="1"/>
  <c r="D38" i="1" l="1"/>
  <c r="E38" i="1" s="1"/>
  <c r="F38" i="1" s="1"/>
</calcChain>
</file>

<file path=xl/sharedStrings.xml><?xml version="1.0" encoding="utf-8"?>
<sst xmlns="http://schemas.openxmlformats.org/spreadsheetml/2006/main" count="29" uniqueCount="29">
  <si>
    <t>Projectcalculatieformulier</t>
  </si>
  <si>
    <t>EENMALIGE KOSTEN</t>
  </si>
  <si>
    <t>TOTAAL EENMALIGE KOSTEN</t>
  </si>
  <si>
    <t>EXPLOITATIE OUDE SYSTEEM</t>
  </si>
  <si>
    <t>TOTALE WERKINGSKOSTEN OS</t>
  </si>
  <si>
    <t>EXPLOITATIE NIEUWE SYSTEEM</t>
  </si>
  <si>
    <t>TOTALE WERKINGSKOSTEN NS</t>
  </si>
  <si>
    <t>TOTALE BESPARINGEN</t>
  </si>
  <si>
    <t>ANDERE OPBRENGSTEN</t>
  </si>
  <si>
    <t>TOTAAL ANDERE OPBRENGSTEN</t>
  </si>
  <si>
    <t>TOTAAL OPBRENGSTEN</t>
  </si>
  <si>
    <t>ACTUALISEREN van de opbrengsten</t>
  </si>
  <si>
    <t>Gecum. NCW</t>
  </si>
  <si>
    <t>Ontwikkelingskosten</t>
  </si>
  <si>
    <t>Jaaropname TOTZ</t>
  </si>
  <si>
    <t>Onvoorziene kosten artiesten</t>
  </si>
  <si>
    <t>Extra kosten artiesten</t>
  </si>
  <si>
    <t>Varia personeelskosten</t>
  </si>
  <si>
    <t>Gastartiesten</t>
  </si>
  <si>
    <t>Beheer website</t>
  </si>
  <si>
    <t>Extra verzekeing</t>
  </si>
  <si>
    <t>Administratieve kosten</t>
  </si>
  <si>
    <t>Besparing promokosten</t>
  </si>
  <si>
    <t>Inkomsten verkoop Cd's</t>
  </si>
  <si>
    <t>Inkomsten verhuur podium</t>
  </si>
  <si>
    <t>Subsidies Blandkenberge</t>
  </si>
  <si>
    <t>Terugverdientijd (TVT)</t>
  </si>
  <si>
    <t>Interne rentabiliteit</t>
  </si>
  <si>
    <t>Extra materiaal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</si>
</sst>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€&quot;\ * #,##0.00_ ;_ &quot;€&quot;\ * \-#,##0.00_ ;_ &quot;€&quot;\ * &quot;-&quot;??_ ;_ @_ "/>
    <numFmt numFmtId="165" formatCode="_ &quot;€&quot;\ * #,##0.000_ ;_ &quot;€&quot;\ * \-#,##0.000_ ;_ &quot;€&quot;\ * &quot;-&quot;??_ ;_ @_ "/>
    <numFmt numFmtId="166" formatCode="_ &quot;€&quot;\ * #,##0.000_ ;_ &quot;€&quot;\ * \-#,##0.000_ ;_ &quot;€&quot;\ * &quot;-&quot;?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3" borderId="0" applyNumberFormat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2" borderId="0" xfId="3"/>
    <xf numFmtId="10" fontId="0" fillId="0" borderId="0" xfId="2" applyNumberFormat="1" applyFont="1"/>
    <xf numFmtId="164" fontId="0" fillId="0" borderId="0" xfId="1" applyFont="1"/>
    <xf numFmtId="0" fontId="4" fillId="3" borderId="0" xfId="4"/>
    <xf numFmtId="164" fontId="3" fillId="0" borderId="0" xfId="1" applyFont="1"/>
    <xf numFmtId="165" fontId="0" fillId="0" borderId="0" xfId="0" applyNumberFormat="1"/>
    <xf numFmtId="166" fontId="0" fillId="0" borderId="0" xfId="0" applyNumberFormat="1"/>
    <xf numFmtId="0" fontId="0" fillId="0" borderId="0" xfId="0" applyFont="1"/>
    <xf numFmtId="0" fontId="0" fillId="0" borderId="0" xfId="0" applyFont="1" applyProtection="1">
      <protection locked="0"/>
    </xf>
    <xf numFmtId="10" fontId="0" fillId="0" borderId="0" xfId="0" applyNumberFormat="1"/>
    <xf numFmtId="14" fontId="0" fillId="0" borderId="0" xfId="0" applyNumberFormat="1"/>
    <xf numFmtId="9" fontId="0" fillId="0" borderId="0" xfId="0" applyNumberFormat="1"/>
  </cellXfs>
  <cellStyles count="5">
    <cellStyle name="Accent3" xfId="4" builtinId="37"/>
    <cellStyle name="Currency" xfId="1" builtinId="4"/>
    <cellStyle name="Neutral" xfId="3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zoomScaleNormal="100" workbookViewId="0">
      <selection activeCell="D42" sqref="D42"/>
    </sheetView>
  </sheetViews>
  <sheetFormatPr defaultColWidth="0" defaultRowHeight="15" zeroHeight="1" x14ac:dyDescent="0.25"/>
  <cols>
    <col min="1" max="1" width="32.85546875" bestFit="1" customWidth="1"/>
    <col min="2" max="6" width="15.7109375" customWidth="1"/>
    <col min="7" max="16383" width="9.140625" hidden="1"/>
    <col min="16384" max="16384" width="9.140625" hidden="1" customWidth="1"/>
  </cols>
  <sheetData>
    <row r="1" spans="1:6" x14ac:dyDescent="0.25">
      <c r="A1" s="2" t="s">
        <v>0</v>
      </c>
      <c r="B1" s="2">
        <v>2023</v>
      </c>
      <c r="C1" s="2">
        <v>2024</v>
      </c>
      <c r="D1" s="2">
        <v>2025</v>
      </c>
      <c r="E1" s="2">
        <v>2026</v>
      </c>
      <c r="F1" s="2">
        <v>2027</v>
      </c>
    </row>
    <row r="2" spans="1:6" x14ac:dyDescent="0.25">
      <c r="A2" s="1" t="s">
        <v>1</v>
      </c>
    </row>
    <row r="3" spans="1:6" x14ac:dyDescent="0.25">
      <c r="A3" t="s">
        <v>13</v>
      </c>
      <c r="B3" s="4">
        <v>220145</v>
      </c>
    </row>
    <row r="4" spans="1:6" x14ac:dyDescent="0.25">
      <c r="B4" s="4"/>
    </row>
    <row r="5" spans="1:6" x14ac:dyDescent="0.25">
      <c r="A5" s="3">
        <v>3.9E-2</v>
      </c>
      <c r="B5" s="4"/>
    </row>
    <row r="6" spans="1:6" x14ac:dyDescent="0.25">
      <c r="A6" s="1" t="s">
        <v>2</v>
      </c>
      <c r="B6" s="4">
        <f>SUM(B3:B5)</f>
        <v>220145</v>
      </c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1" t="s">
        <v>3</v>
      </c>
    </row>
    <row r="9" spans="1:6" x14ac:dyDescent="0.25">
      <c r="A9" t="s">
        <v>14</v>
      </c>
      <c r="B9" s="4">
        <v>95000</v>
      </c>
      <c r="C9" s="4">
        <v>95000</v>
      </c>
      <c r="D9" s="4">
        <v>95000</v>
      </c>
      <c r="E9" s="4">
        <v>95000</v>
      </c>
      <c r="F9" s="4">
        <v>95000</v>
      </c>
    </row>
    <row r="10" spans="1:6" x14ac:dyDescent="0.25">
      <c r="A10" t="s">
        <v>15</v>
      </c>
      <c r="B10" s="4">
        <v>20000</v>
      </c>
      <c r="C10" s="4">
        <v>20000</v>
      </c>
      <c r="D10" s="4">
        <v>20000</v>
      </c>
      <c r="E10" s="4">
        <v>20000</v>
      </c>
      <c r="F10" s="4">
        <v>20000</v>
      </c>
    </row>
    <row r="11" spans="1:6" x14ac:dyDescent="0.25">
      <c r="B11" s="4"/>
      <c r="C11" s="4"/>
      <c r="D11" s="4"/>
      <c r="E11" s="4"/>
      <c r="F11" s="4"/>
    </row>
    <row r="12" spans="1:6" x14ac:dyDescent="0.25">
      <c r="A12" s="1" t="s">
        <v>4</v>
      </c>
      <c r="B12" s="4">
        <f>SUM(B9:B11)</f>
        <v>115000</v>
      </c>
      <c r="C12" s="4">
        <f>SUM(C9:C11)</f>
        <v>115000</v>
      </c>
      <c r="D12" s="4">
        <f>SUM(D9:D11)</f>
        <v>115000</v>
      </c>
      <c r="E12" s="4">
        <f>SUM(E9:E11)</f>
        <v>115000</v>
      </c>
      <c r="F12" s="4">
        <f>SUM(F9:F11)</f>
        <v>115000</v>
      </c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1" t="s">
        <v>5</v>
      </c>
    </row>
    <row r="15" spans="1:6" x14ac:dyDescent="0.25">
      <c r="A15" t="s">
        <v>16</v>
      </c>
      <c r="B15" s="4">
        <v>35000</v>
      </c>
      <c r="C15" s="4">
        <v>35000</v>
      </c>
      <c r="D15" s="4">
        <v>35000</v>
      </c>
      <c r="E15" s="4">
        <v>35000</v>
      </c>
      <c r="F15" s="4">
        <v>35000</v>
      </c>
    </row>
    <row r="16" spans="1:6" x14ac:dyDescent="0.25">
      <c r="A16" t="s">
        <v>17</v>
      </c>
      <c r="B16" s="4">
        <v>15000</v>
      </c>
      <c r="C16" s="4">
        <v>15000</v>
      </c>
      <c r="D16" s="4">
        <v>15000</v>
      </c>
      <c r="E16" s="4">
        <v>15000</v>
      </c>
      <c r="F16" s="4">
        <v>15000</v>
      </c>
    </row>
    <row r="17" spans="1:6" x14ac:dyDescent="0.25">
      <c r="A17" t="s">
        <v>18</v>
      </c>
      <c r="B17" s="4">
        <v>8000</v>
      </c>
      <c r="C17" s="4">
        <v>8000</v>
      </c>
      <c r="D17" s="4">
        <v>8000</v>
      </c>
      <c r="E17" s="4">
        <v>8000</v>
      </c>
      <c r="F17" s="4">
        <v>8000</v>
      </c>
    </row>
    <row r="18" spans="1:6" x14ac:dyDescent="0.25">
      <c r="A18" t="s">
        <v>19</v>
      </c>
      <c r="B18" s="4">
        <v>1920</v>
      </c>
      <c r="C18" s="4">
        <v>1920</v>
      </c>
      <c r="D18" s="4">
        <v>1920</v>
      </c>
      <c r="E18" s="4">
        <v>1920</v>
      </c>
      <c r="F18" s="4">
        <v>1920</v>
      </c>
    </row>
    <row r="19" spans="1:6" x14ac:dyDescent="0.25">
      <c r="A19" t="s">
        <v>20</v>
      </c>
      <c r="B19" s="4">
        <v>4000</v>
      </c>
      <c r="C19" s="4">
        <v>4000</v>
      </c>
      <c r="D19" s="4">
        <v>4000</v>
      </c>
      <c r="E19" s="4">
        <v>4000</v>
      </c>
      <c r="F19" s="4">
        <v>4000</v>
      </c>
    </row>
    <row r="20" spans="1:6" x14ac:dyDescent="0.25">
      <c r="A20" t="s">
        <v>28</v>
      </c>
      <c r="B20" s="4">
        <v>24000</v>
      </c>
      <c r="C20" s="4">
        <v>24000</v>
      </c>
      <c r="D20" s="4">
        <v>24000</v>
      </c>
      <c r="E20" s="4">
        <v>24000</v>
      </c>
      <c r="F20" s="4">
        <v>24000</v>
      </c>
    </row>
    <row r="21" spans="1:6" x14ac:dyDescent="0.25">
      <c r="A21" t="s">
        <v>21</v>
      </c>
      <c r="B21" s="4">
        <v>10000</v>
      </c>
      <c r="C21" s="4">
        <v>10000</v>
      </c>
      <c r="D21" s="4">
        <v>10000</v>
      </c>
      <c r="E21" s="4">
        <v>10000</v>
      </c>
      <c r="F21" s="4">
        <v>10000</v>
      </c>
    </row>
    <row r="22" spans="1:6" x14ac:dyDescent="0.25">
      <c r="B22" s="4"/>
      <c r="C22" s="4"/>
      <c r="D22" s="4"/>
      <c r="E22" s="4"/>
      <c r="F22" s="4"/>
    </row>
    <row r="23" spans="1:6" x14ac:dyDescent="0.25">
      <c r="A23" s="1" t="s">
        <v>6</v>
      </c>
      <c r="B23" s="4">
        <f>SUM(B15:B22)</f>
        <v>97920</v>
      </c>
      <c r="C23" s="4">
        <f>SUM(C15:C22)</f>
        <v>97920</v>
      </c>
      <c r="D23" s="4">
        <f>SUM(D15:D22)</f>
        <v>97920</v>
      </c>
      <c r="E23" s="4">
        <f>SUM(E15:E22)</f>
        <v>97920</v>
      </c>
      <c r="F23" s="4">
        <f>SUM(F15:F22)</f>
        <v>97920</v>
      </c>
    </row>
    <row r="24" spans="1:6" x14ac:dyDescent="0.25">
      <c r="A24" s="5"/>
      <c r="B24" s="5"/>
      <c r="C24" s="5"/>
      <c r="D24" s="5"/>
      <c r="E24" s="5"/>
      <c r="F24" s="5"/>
    </row>
    <row r="25" spans="1:6" x14ac:dyDescent="0.25">
      <c r="A25" s="1" t="s">
        <v>7</v>
      </c>
      <c r="B25" s="4">
        <f>B12-B23</f>
        <v>17080</v>
      </c>
      <c r="C25" s="4">
        <f>C12-C23</f>
        <v>17080</v>
      </c>
      <c r="D25" s="4">
        <f>D12-D23</f>
        <v>17080</v>
      </c>
      <c r="E25" s="4">
        <f>E12-E23</f>
        <v>17080</v>
      </c>
      <c r="F25" s="4">
        <f>F12-F23</f>
        <v>17080</v>
      </c>
    </row>
    <row r="26" spans="1:6" x14ac:dyDescent="0.25">
      <c r="A26" s="5"/>
      <c r="B26" s="5"/>
      <c r="C26" s="5"/>
      <c r="D26" s="5"/>
      <c r="E26" s="5"/>
      <c r="F26" s="5"/>
    </row>
    <row r="27" spans="1:6" x14ac:dyDescent="0.25">
      <c r="A27" s="1" t="s">
        <v>8</v>
      </c>
      <c r="B27" s="4"/>
      <c r="C27" s="4"/>
      <c r="D27" s="4"/>
      <c r="E27" s="4"/>
      <c r="F27" s="4"/>
    </row>
    <row r="28" spans="1:6" x14ac:dyDescent="0.25">
      <c r="A28" s="9" t="s">
        <v>22</v>
      </c>
      <c r="B28" s="4">
        <v>2000</v>
      </c>
      <c r="C28" s="4">
        <v>2000</v>
      </c>
      <c r="D28" s="4">
        <v>2000</v>
      </c>
      <c r="E28" s="4">
        <v>2000</v>
      </c>
      <c r="F28" s="4">
        <v>2000</v>
      </c>
    </row>
    <row r="29" spans="1:6" x14ac:dyDescent="0.25">
      <c r="A29" s="9" t="s">
        <v>23</v>
      </c>
      <c r="B29" s="4">
        <v>80000</v>
      </c>
      <c r="C29" s="4">
        <v>80000</v>
      </c>
      <c r="D29" s="4">
        <v>80000</v>
      </c>
      <c r="E29" s="4">
        <v>80000</v>
      </c>
      <c r="F29" s="4">
        <v>80000</v>
      </c>
    </row>
    <row r="30" spans="1:6" x14ac:dyDescent="0.25">
      <c r="A30" s="9" t="s">
        <v>24</v>
      </c>
      <c r="B30" s="4">
        <v>5000</v>
      </c>
      <c r="C30" s="4">
        <v>5000</v>
      </c>
      <c r="D30" s="4">
        <v>5000</v>
      </c>
      <c r="E30" s="4">
        <v>5000</v>
      </c>
      <c r="F30" s="4">
        <v>5000</v>
      </c>
    </row>
    <row r="31" spans="1:6" x14ac:dyDescent="0.25">
      <c r="A31" s="10" t="s">
        <v>25</v>
      </c>
      <c r="B31" s="4">
        <v>2500</v>
      </c>
      <c r="C31" s="4">
        <v>2500</v>
      </c>
      <c r="D31" s="4">
        <v>2500</v>
      </c>
      <c r="E31" s="4">
        <v>2500</v>
      </c>
      <c r="F31" s="4">
        <v>2500</v>
      </c>
    </row>
    <row r="32" spans="1:6" x14ac:dyDescent="0.25">
      <c r="A32" s="9"/>
      <c r="B32" s="4"/>
      <c r="C32" s="4"/>
      <c r="D32" s="4"/>
      <c r="E32" s="4"/>
      <c r="F32" s="4"/>
    </row>
    <row r="33" spans="1:6" x14ac:dyDescent="0.25">
      <c r="A33" s="1" t="s">
        <v>9</v>
      </c>
      <c r="B33" s="4">
        <f>SUM(B28:B32)</f>
        <v>89500</v>
      </c>
      <c r="C33" s="4">
        <f>SUM(C28:C32)</f>
        <v>89500</v>
      </c>
      <c r="D33" s="4">
        <f>SUM(D28:D32)</f>
        <v>89500</v>
      </c>
      <c r="E33" s="4">
        <f>SUM(E28:E32)</f>
        <v>89500</v>
      </c>
      <c r="F33" s="4">
        <f>SUM(F28:F32)</f>
        <v>89500</v>
      </c>
    </row>
    <row r="34" spans="1:6" x14ac:dyDescent="0.25">
      <c r="A34" s="1" t="s">
        <v>10</v>
      </c>
      <c r="B34" s="4">
        <f>B25+B33</f>
        <v>106580</v>
      </c>
      <c r="C34" s="4">
        <f>C25+C33</f>
        <v>106580</v>
      </c>
      <c r="D34" s="4">
        <f>D25+D33</f>
        <v>106580</v>
      </c>
      <c r="E34" s="4">
        <f>E25+E33</f>
        <v>106580</v>
      </c>
      <c r="F34" s="4">
        <f>F25+F33</f>
        <v>106580</v>
      </c>
    </row>
    <row r="35" spans="1:6" x14ac:dyDescent="0.25">
      <c r="A35" s="5"/>
      <c r="B35" s="5"/>
      <c r="C35" s="5"/>
      <c r="D35" s="5"/>
      <c r="E35" s="5"/>
      <c r="F35" s="5"/>
    </row>
    <row r="36" spans="1:6" x14ac:dyDescent="0.25">
      <c r="A36" s="1" t="s">
        <v>11</v>
      </c>
    </row>
    <row r="37" spans="1:6" x14ac:dyDescent="0.25">
      <c r="A37" s="6">
        <f>-B6</f>
        <v>-220145</v>
      </c>
      <c r="B37" s="7">
        <f>B34/(1+A5)^0</f>
        <v>106580</v>
      </c>
      <c r="C37" s="7">
        <f>C34/(1+A5)^1</f>
        <v>102579.4032723773</v>
      </c>
      <c r="D37" s="7">
        <f>D34/(1+A5)^2</f>
        <v>98728.973313163922</v>
      </c>
      <c r="E37" s="7">
        <f>E34/(1+A5)^3</f>
        <v>95023.073448665949</v>
      </c>
      <c r="F37" s="7">
        <f>F34/(1+A5)^4</f>
        <v>91456.278583894105</v>
      </c>
    </row>
    <row r="38" spans="1:6" x14ac:dyDescent="0.25">
      <c r="A38" s="1" t="s">
        <v>12</v>
      </c>
      <c r="B38" s="8">
        <f>A37+B37</f>
        <v>-113565</v>
      </c>
      <c r="C38" s="8">
        <f>B38+C37</f>
        <v>-10985.596727622702</v>
      </c>
      <c r="D38" s="8">
        <f>C38+D37</f>
        <v>87743.37658554122</v>
      </c>
      <c r="E38" s="8">
        <f>D38+E37</f>
        <v>182766.45003420717</v>
      </c>
      <c r="F38" s="8">
        <f>E38+F37</f>
        <v>274222.72861810128</v>
      </c>
    </row>
    <row r="39" spans="1:6" x14ac:dyDescent="0.25">
      <c r="A39" s="1"/>
    </row>
    <row r="40" spans="1:6" x14ac:dyDescent="0.25">
      <c r="A40" t="s">
        <v>26</v>
      </c>
      <c r="C40" s="11">
        <f>C38/-D37</f>
        <v>0.11127024174329127</v>
      </c>
      <c r="D40">
        <f>365*C40</f>
        <v>40.613638236301313</v>
      </c>
      <c r="E40" s="12">
        <v>45698</v>
      </c>
    </row>
    <row r="41" spans="1:6" x14ac:dyDescent="0.25">
      <c r="A41" s="1"/>
    </row>
    <row r="42" spans="1:6" x14ac:dyDescent="0.25">
      <c r="A42" s="13" t="s">
        <v>27</v>
      </c>
      <c r="B42" s="13">
        <f>IRR(A45:F45)</f>
        <v>0.39125215588024398</v>
      </c>
    </row>
    <row r="43" spans="1:6" x14ac:dyDescent="0.25">
      <c r="A43" s="1"/>
    </row>
    <row r="44" spans="1:6" x14ac:dyDescent="0.25"/>
    <row r="45" spans="1:6" x14ac:dyDescent="0.25">
      <c r="A45">
        <v>-220145</v>
      </c>
      <c r="B45">
        <v>106580</v>
      </c>
      <c r="C45">
        <v>106580</v>
      </c>
      <c r="D45">
        <v>106580</v>
      </c>
      <c r="E45">
        <v>106580</v>
      </c>
      <c r="F45">
        <v>106580</v>
      </c>
    </row>
    <row r="46" spans="1:6" x14ac:dyDescent="0.25"/>
    <row r="47" spans="1:6" x14ac:dyDescent="0.25"/>
    <row r="48" spans="1:6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</sheetData>
  <pageMargins left="0.7" right="0.7" top="0.75" bottom="0.75" header="0.3" footer="0.3"/>
  <pageSetup paperSize="9" orientation="portrait" r:id="rId1"/>
  <ignoredErrors>
    <ignoredError sqref="D3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Lowie Vangaal</dc:creator>
  <cp:lastModifiedBy>robin cuypers</cp:lastModifiedBy>
  <dcterms:created xsi:type="dcterms:W3CDTF">2015-06-05T18:19:34Z</dcterms:created>
  <dcterms:modified xsi:type="dcterms:W3CDTF">2022-12-04T14:39:02Z</dcterms:modified>
</cp:coreProperties>
</file>