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anug\Downloads\"/>
    </mc:Choice>
  </mc:AlternateContent>
  <xr:revisionPtr revIDLastSave="0" documentId="8_{F713BBF8-2E4D-42AB-9DE3-DCA1F2BC0EB1}" xr6:coauthVersionLast="47" xr6:coauthVersionMax="47" xr10:uidLastSave="{00000000-0000-0000-0000-000000000000}"/>
  <bookViews>
    <workbookView xWindow="-108" yWindow="-108" windowWidth="23256" windowHeight="12456" firstSheet="9" activeTab="9" xr2:uid="{512B6896-B460-4FA2-977C-4C163C719191}"/>
  </bookViews>
  <sheets>
    <sheet name="ROTEIRO" sheetId="17" r:id="rId1"/>
    <sheet name="1_FILTRO" sheetId="10" r:id="rId2"/>
    <sheet name="2_REFERÊNCIAS" sheetId="1" r:id="rId3"/>
    <sheet name="3_COLAR ESPECIAL" sheetId="2" r:id="rId4"/>
    <sheet name="4_FORMAT CONDICIONAL" sheetId="6" r:id="rId5"/>
    <sheet name="5RJ" sheetId="7" r:id="rId6"/>
    <sheet name="5SP" sheetId="8" r:id="rId7"/>
    <sheet name="5TOTAL" sheetId="9" r:id="rId8"/>
    <sheet name="6_FUNÇÕES BÁSICAS" sheetId="12" r:id="rId9"/>
    <sheet name="7_PARA A AULA QUE VEM" sheetId="18" r:id="rId10"/>
  </sheets>
  <definedNames>
    <definedName name="_xlnm._FilterDatabase" localSheetId="1" hidden="1">'1_FILTRO'!$A$1:$F$16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ROTEIRO!$N$18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8" l="1"/>
  <c r="D14" i="18"/>
  <c r="D13" i="18"/>
  <c r="D12" i="18"/>
  <c r="F21" i="12"/>
  <c r="F20" i="12"/>
  <c r="F19" i="12"/>
  <c r="F18" i="12"/>
  <c r="C14" i="9"/>
  <c r="D14" i="9"/>
  <c r="E14" i="9"/>
  <c r="F14" i="9"/>
  <c r="G14" i="9"/>
  <c r="B14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C8" i="9"/>
  <c r="D8" i="9"/>
  <c r="E8" i="9"/>
  <c r="F8" i="9"/>
  <c r="G8" i="9"/>
  <c r="B8" i="9"/>
  <c r="C6" i="9"/>
  <c r="D6" i="9"/>
  <c r="E6" i="9"/>
  <c r="F6" i="9"/>
  <c r="G6" i="9"/>
  <c r="B6" i="9"/>
  <c r="C5" i="9"/>
  <c r="D5" i="9"/>
  <c r="E5" i="9"/>
  <c r="F5" i="9"/>
  <c r="G5" i="9"/>
  <c r="B5" i="9"/>
  <c r="E4" i="9"/>
  <c r="C4" i="9"/>
  <c r="D4" i="9"/>
  <c r="F4" i="9"/>
  <c r="G4" i="9"/>
  <c r="B4" i="9"/>
  <c r="E4" i="2"/>
  <c r="F4" i="2"/>
  <c r="M16" i="2"/>
  <c r="N16" i="2"/>
  <c r="O16" i="2"/>
  <c r="K6" i="2"/>
  <c r="J6" i="2"/>
  <c r="D21" i="2"/>
  <c r="D20" i="2"/>
  <c r="F16" i="2"/>
  <c r="E16" i="2"/>
  <c r="F13" i="2"/>
  <c r="E13" i="2"/>
  <c r="B2" i="2"/>
  <c r="F10" i="2"/>
  <c r="E10" i="2"/>
  <c r="F7" i="2"/>
  <c r="E7" i="2"/>
  <c r="E26" i="1"/>
  <c r="D27" i="1"/>
  <c r="D28" i="1"/>
  <c r="D29" i="1"/>
  <c r="D30" i="1"/>
  <c r="D26" i="1"/>
  <c r="C27" i="1"/>
  <c r="C28" i="1"/>
  <c r="C29" i="1"/>
  <c r="C30" i="1"/>
  <c r="C26" i="1"/>
  <c r="E14" i="1"/>
  <c r="E15" i="1"/>
  <c r="E16" i="1"/>
  <c r="E17" i="1"/>
  <c r="E18" i="1"/>
  <c r="D15" i="1"/>
  <c r="D16" i="1"/>
  <c r="D17" i="1"/>
  <c r="D18" i="1"/>
  <c r="D14" i="1"/>
  <c r="D4" i="1"/>
  <c r="D5" i="1"/>
  <c r="D6" i="1"/>
  <c r="D7" i="1"/>
  <c r="D3" i="1"/>
  <c r="C7" i="6"/>
  <c r="C8" i="6" s="1"/>
  <c r="C9" i="6" s="1"/>
  <c r="C10" i="6" s="1"/>
  <c r="C11" i="6" s="1"/>
  <c r="C12" i="6" s="1"/>
  <c r="C6" i="6" l="1"/>
  <c r="C5" i="6" s="1"/>
  <c r="C4" i="6" s="1"/>
  <c r="C3" i="6" s="1"/>
  <c r="G12" i="8"/>
  <c r="F12" i="8"/>
  <c r="E12" i="8"/>
  <c r="D12" i="8"/>
  <c r="C12" i="8"/>
  <c r="B12" i="8"/>
  <c r="G6" i="8"/>
  <c r="G14" i="8" s="1"/>
  <c r="F6" i="8"/>
  <c r="F14" i="8" s="1"/>
  <c r="E6" i="8"/>
  <c r="E14" i="8" s="1"/>
  <c r="D6" i="8"/>
  <c r="D14" i="8" s="1"/>
  <c r="C6" i="8"/>
  <c r="C14" i="8" s="1"/>
  <c r="B6" i="8"/>
  <c r="B14" i="8" s="1"/>
  <c r="G12" i="7"/>
  <c r="F12" i="7"/>
  <c r="E12" i="7"/>
  <c r="E14" i="7" s="1"/>
  <c r="D12" i="7"/>
  <c r="C12" i="7"/>
  <c r="B12" i="7"/>
  <c r="G6" i="7"/>
  <c r="G14" i="7" s="1"/>
  <c r="F6" i="7"/>
  <c r="F14" i="7" s="1"/>
  <c r="E6" i="7"/>
  <c r="D6" i="7"/>
  <c r="D14" i="7" s="1"/>
  <c r="C6" i="7"/>
  <c r="C14" i="7" s="1"/>
  <c r="B6" i="7"/>
  <c r="B14" i="7" s="1"/>
  <c r="C2" i="2" l="1"/>
</calcChain>
</file>

<file path=xl/sharedStrings.xml><?xml version="1.0" encoding="utf-8"?>
<sst xmlns="http://schemas.openxmlformats.org/spreadsheetml/2006/main" count="315" uniqueCount="126">
  <si>
    <t>VALOR UNITÁRIO</t>
  </si>
  <si>
    <t>QUANTIDADE</t>
  </si>
  <si>
    <t>TABELA DE VENDAS 1</t>
  </si>
  <si>
    <t>CÓDIGO</t>
  </si>
  <si>
    <t>001</t>
  </si>
  <si>
    <t>002</t>
  </si>
  <si>
    <t>003</t>
  </si>
  <si>
    <t>004</t>
  </si>
  <si>
    <t>005</t>
  </si>
  <si>
    <t>TABELA DE VENDAS 2</t>
  </si>
  <si>
    <t>PREÇO TOTAL</t>
  </si>
  <si>
    <t>DESCONTO</t>
  </si>
  <si>
    <t>MESES</t>
  </si>
  <si>
    <t>AGOSTO</t>
  </si>
  <si>
    <t>SETEMBRO</t>
  </si>
  <si>
    <t>DESCONTO AGO</t>
  </si>
  <si>
    <t>DESCONTO SET</t>
  </si>
  <si>
    <t>OUTUBRO</t>
  </si>
  <si>
    <t>DESCONTO OUT</t>
  </si>
  <si>
    <t>TABELA DE VENDAS 3</t>
  </si>
  <si>
    <t>ORIGINAL</t>
  </si>
  <si>
    <t>COLAR = Ctrl C + Ctrl V</t>
  </si>
  <si>
    <t>FÓRMULAS</t>
  </si>
  <si>
    <t>FÓRMULAS E FORMATAÇÃO DE NÚMERO</t>
  </si>
  <si>
    <t>MANTER FORMATAÇÃO ORIGINAL</t>
  </si>
  <si>
    <t>SEM BORDAS</t>
  </si>
  <si>
    <t>TRANSPOR</t>
  </si>
  <si>
    <t>MANTER LARGURA DA COLUNA ORIGINAL</t>
  </si>
  <si>
    <t>VALORES</t>
  </si>
  <si>
    <t>VALORES E FORMATAÇÃO DE NÚMERO</t>
  </si>
  <si>
    <t>VALORES E FORMATAÇÃO ORIGINAL</t>
  </si>
  <si>
    <t>FORMATAÇÃO</t>
  </si>
  <si>
    <t>COLAR VÍNCULO</t>
  </si>
  <si>
    <t>IMAGEM</t>
  </si>
  <si>
    <t>IMAGEM VINCULADA</t>
  </si>
  <si>
    <t>Conta Corrente</t>
  </si>
  <si>
    <t>Data</t>
  </si>
  <si>
    <t>Saldo</t>
  </si>
  <si>
    <t>Cliente 1</t>
  </si>
  <si>
    <t>Cliente 2</t>
  </si>
  <si>
    <t>Cliente 3</t>
  </si>
  <si>
    <t>Cliente 4</t>
  </si>
  <si>
    <t>Cliente 5</t>
  </si>
  <si>
    <t>Cliente 6</t>
  </si>
  <si>
    <t>Cliente 7</t>
  </si>
  <si>
    <t>Cliente 8</t>
  </si>
  <si>
    <t>Cliente 9</t>
  </si>
  <si>
    <t>Cliente 10</t>
  </si>
  <si>
    <t>RIO DE JANEIRO</t>
  </si>
  <si>
    <t>Janeiro</t>
  </si>
  <si>
    <t>Fevereiro</t>
  </si>
  <si>
    <t>Março</t>
  </si>
  <si>
    <t>Abril</t>
  </si>
  <si>
    <t>Maio</t>
  </si>
  <si>
    <t>Junho</t>
  </si>
  <si>
    <t>Vendas líquidas</t>
  </si>
  <si>
    <t>Custo dos produtos vendidos</t>
  </si>
  <si>
    <t>LUCRO BRUTO</t>
  </si>
  <si>
    <t>Despesas administrativas</t>
  </si>
  <si>
    <t>Despesas financeiras</t>
  </si>
  <si>
    <t>Matérias-primas</t>
  </si>
  <si>
    <t>Tributos</t>
  </si>
  <si>
    <t>SUBTOTAL</t>
  </si>
  <si>
    <t>LUCRO/PREJUÍZO</t>
  </si>
  <si>
    <t>SÃO PAULO</t>
  </si>
  <si>
    <t>TOTAL</t>
  </si>
  <si>
    <t>Consultoria para Empresa A</t>
  </si>
  <si>
    <t>Receita de Serviços</t>
  </si>
  <si>
    <t>Receita</t>
  </si>
  <si>
    <t>Aluguel do Escritório</t>
  </si>
  <si>
    <t>Despesas Fixas</t>
  </si>
  <si>
    <t>Despesa</t>
  </si>
  <si>
    <t>Salário da Assistente</t>
  </si>
  <si>
    <t>Despesas com Pessoal</t>
  </si>
  <si>
    <t>Material de Escritório</t>
  </si>
  <si>
    <t>Despesas Operacionais</t>
  </si>
  <si>
    <t>Consultoria para Empresa B</t>
  </si>
  <si>
    <t>Consultoria para Empresa C</t>
  </si>
  <si>
    <t>Assinatura de Software</t>
  </si>
  <si>
    <t>Consultoria para Empresa D</t>
  </si>
  <si>
    <t>Consultoria para Empresa E</t>
  </si>
  <si>
    <t>Despesas de Viagem</t>
  </si>
  <si>
    <t>Marketing Digital</t>
  </si>
  <si>
    <t>MÊS</t>
  </si>
  <si>
    <t>DATA</t>
  </si>
  <si>
    <t>DESCRIÇÃO</t>
  </si>
  <si>
    <t>CATEGORIA</t>
  </si>
  <si>
    <t>TIPO</t>
  </si>
  <si>
    <t>VALOR</t>
  </si>
  <si>
    <t>CALCULA A SOMA DOS VALORES SELECIONADOS (SOMA/SUM)</t>
  </si>
  <si>
    <t xml:space="preserve"> CALCULA A MÉDIA DOS VALORES SELECIONADOS (MÉDIA/AVERAGE)</t>
  </si>
  <si>
    <t xml:space="preserve"> RETORNA O MAIOR VALOR DENTRE OS VALORES SELECIONADOS (MÁXIMO /MAX)</t>
  </si>
  <si>
    <t xml:space="preserve"> RETORNA O MENOR VALOR DENTRE OS VALORES SELECIONADOS (MÍNIMO /MIN)</t>
  </si>
  <si>
    <t>Mês</t>
  </si>
  <si>
    <t>Categoria</t>
  </si>
  <si>
    <t>Descrição da Despesa</t>
  </si>
  <si>
    <t>Valor</t>
  </si>
  <si>
    <t>Forma de Pagamento</t>
  </si>
  <si>
    <t>Status</t>
  </si>
  <si>
    <t>RH</t>
  </si>
  <si>
    <t>Salários</t>
  </si>
  <si>
    <t>Transferência</t>
  </si>
  <si>
    <t>Pago</t>
  </si>
  <si>
    <t>Sim</t>
  </si>
  <si>
    <t>Marketing</t>
  </si>
  <si>
    <t>Anúncio Digital</t>
  </si>
  <si>
    <t>Cartão de Crédito</t>
  </si>
  <si>
    <t>Operacional</t>
  </si>
  <si>
    <t>Boleto</t>
  </si>
  <si>
    <t>Financeiro</t>
  </si>
  <si>
    <t>Taxa Bancária</t>
  </si>
  <si>
    <t>Débito Automático</t>
  </si>
  <si>
    <t>Não</t>
  </si>
  <si>
    <t>Impressão de Flyers</t>
  </si>
  <si>
    <t>Dinheiro</t>
  </si>
  <si>
    <t>Pendente</t>
  </si>
  <si>
    <t>Bônus Equipe</t>
  </si>
  <si>
    <t>Recrutamento</t>
  </si>
  <si>
    <t>Consultoria Contábil</t>
  </si>
  <si>
    <t>Aprovado?</t>
  </si>
  <si>
    <t>Julho</t>
  </si>
  <si>
    <t>Agosto</t>
  </si>
  <si>
    <t>Soma das despesas</t>
  </si>
  <si>
    <t>Media das despesas</t>
  </si>
  <si>
    <t>Maior despesa</t>
  </si>
  <si>
    <t>Menos despesa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</si>
</sst>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dd/mm/yy;@"/>
    <numFmt numFmtId="166" formatCode="_-[$R$-416]\ * #,##0.00_-;\-[$R$-416]\ * #,##0.00_-;_-[$R$-416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4"/>
      <color rgb="FF0066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Arial"/>
      <family val="2"/>
    </font>
    <font>
      <b/>
      <sz val="16"/>
      <color theme="0"/>
      <name val="Arial"/>
      <family val="2"/>
    </font>
    <font>
      <b/>
      <sz val="16"/>
      <color theme="8" tint="-0.499984740745262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4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theme="7" tint="-0.499984740745262"/>
      <name val="Arial"/>
      <family val="2"/>
    </font>
    <font>
      <sz val="14"/>
      <color theme="5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CEF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CF4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9" tint="0.39997558519241921"/>
      </bottom>
      <diagonal/>
    </border>
    <border>
      <left/>
      <right/>
      <top style="thick">
        <color theme="9" tint="0.39997558519241921"/>
      </top>
      <bottom style="thick">
        <color theme="9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10" fillId="0" borderId="0"/>
  </cellStyleXfs>
  <cellXfs count="72">
    <xf numFmtId="0" fontId="0" fillId="0" borderId="0" xfId="0"/>
    <xf numFmtId="0" fontId="2" fillId="0" borderId="0" xfId="0" applyFont="1"/>
    <xf numFmtId="0" fontId="2" fillId="0" borderId="1" xfId="0" applyFont="1" applyBorder="1"/>
    <xf numFmtId="49" fontId="2" fillId="0" borderId="1" xfId="0" applyNumberFormat="1" applyFont="1" applyBorder="1" applyAlignment="1">
      <alignment horizontal="center"/>
    </xf>
    <xf numFmtId="164" fontId="2" fillId="0" borderId="1" xfId="1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9" fontId="4" fillId="3" borderId="1" xfId="0" applyNumberFormat="1" applyFont="1" applyFill="1" applyBorder="1" applyAlignment="1">
      <alignment horizontal="center" vertical="center"/>
    </xf>
    <xf numFmtId="0" fontId="2" fillId="4" borderId="0" xfId="0" applyFont="1" applyFill="1"/>
    <xf numFmtId="0" fontId="6" fillId="6" borderId="1" xfId="0" applyFont="1" applyFill="1" applyBorder="1" applyAlignment="1">
      <alignment horizontal="center" vertical="center"/>
    </xf>
    <xf numFmtId="9" fontId="6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9" fontId="8" fillId="7" borderId="1" xfId="2" applyFont="1" applyFill="1" applyBorder="1" applyAlignment="1">
      <alignment horizontal="center" vertical="center"/>
    </xf>
    <xf numFmtId="9" fontId="2" fillId="0" borderId="0" xfId="0" applyNumberFormat="1" applyFont="1"/>
    <xf numFmtId="164" fontId="2" fillId="0" borderId="1" xfId="0" applyNumberFormat="1" applyFont="1" applyBorder="1"/>
    <xf numFmtId="0" fontId="13" fillId="0" borderId="0" xfId="4" applyFont="1"/>
    <xf numFmtId="0" fontId="15" fillId="0" borderId="1" xfId="4" applyFont="1" applyBorder="1"/>
    <xf numFmtId="4" fontId="13" fillId="0" borderId="1" xfId="4" applyNumberFormat="1" applyFont="1" applyBorder="1"/>
    <xf numFmtId="0" fontId="14" fillId="5" borderId="1" xfId="4" applyFont="1" applyFill="1" applyBorder="1"/>
    <xf numFmtId="4" fontId="14" fillId="5" borderId="1" xfId="4" applyNumberFormat="1" applyFont="1" applyFill="1" applyBorder="1"/>
    <xf numFmtId="0" fontId="15" fillId="0" borderId="0" xfId="4" applyFont="1"/>
    <xf numFmtId="4" fontId="15" fillId="0" borderId="1" xfId="4" applyNumberFormat="1" applyFont="1" applyBorder="1"/>
    <xf numFmtId="0" fontId="18" fillId="0" borderId="0" xfId="4" applyFont="1"/>
    <xf numFmtId="14" fontId="0" fillId="0" borderId="0" xfId="0" applyNumberFormat="1"/>
    <xf numFmtId="14" fontId="2" fillId="0" borderId="0" xfId="0" applyNumberFormat="1" applyFont="1"/>
    <xf numFmtId="165" fontId="2" fillId="0" borderId="1" xfId="0" applyNumberFormat="1" applyFont="1" applyBorder="1" applyAlignment="1">
      <alignment horizontal="center"/>
    </xf>
    <xf numFmtId="0" fontId="16" fillId="0" borderId="11" xfId="3" applyFont="1" applyFill="1" applyBorder="1" applyAlignment="1">
      <alignment horizontal="center" vertical="center"/>
    </xf>
    <xf numFmtId="0" fontId="17" fillId="0" borderId="11" xfId="3" applyFont="1" applyFill="1" applyBorder="1" applyAlignment="1">
      <alignment horizontal="center" vertical="center"/>
    </xf>
    <xf numFmtId="0" fontId="17" fillId="0" borderId="12" xfId="3" applyFont="1" applyFill="1" applyBorder="1" applyAlignment="1">
      <alignment horizontal="center" vertical="center"/>
    </xf>
    <xf numFmtId="14" fontId="17" fillId="0" borderId="12" xfId="3" applyNumberFormat="1" applyFont="1" applyFill="1" applyBorder="1" applyAlignment="1">
      <alignment horizontal="center" vertical="center"/>
    </xf>
    <xf numFmtId="0" fontId="16" fillId="0" borderId="11" xfId="3" applyFont="1" applyFill="1" applyBorder="1" applyAlignment="1">
      <alignment horizontal="right" vertical="center"/>
    </xf>
    <xf numFmtId="22" fontId="2" fillId="0" borderId="0" xfId="0" applyNumberFormat="1" applyFont="1"/>
    <xf numFmtId="0" fontId="7" fillId="11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wrapText="1"/>
    </xf>
    <xf numFmtId="0" fontId="9" fillId="8" borderId="5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15" fillId="9" borderId="5" xfId="4" applyFont="1" applyFill="1" applyBorder="1" applyAlignment="1">
      <alignment horizontal="center"/>
    </xf>
    <xf numFmtId="0" fontId="15" fillId="9" borderId="6" xfId="4" applyFont="1" applyFill="1" applyBorder="1" applyAlignment="1">
      <alignment horizontal="center"/>
    </xf>
    <xf numFmtId="0" fontId="15" fillId="9" borderId="7" xfId="4" applyFont="1" applyFill="1" applyBorder="1" applyAlignment="1">
      <alignment horizontal="center"/>
    </xf>
    <xf numFmtId="0" fontId="15" fillId="9" borderId="8" xfId="4" applyFont="1" applyFill="1" applyBorder="1" applyAlignment="1">
      <alignment horizontal="center"/>
    </xf>
    <xf numFmtId="0" fontId="11" fillId="9" borderId="0" xfId="4" applyFont="1" applyFill="1" applyAlignment="1">
      <alignment horizontal="center" vertical="center"/>
    </xf>
    <xf numFmtId="0" fontId="12" fillId="0" borderId="9" xfId="4" applyFont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4" fillId="10" borderId="3" xfId="4" applyFont="1" applyFill="1" applyBorder="1" applyAlignment="1">
      <alignment horizontal="center" vertical="center"/>
    </xf>
    <xf numFmtId="0" fontId="14" fillId="10" borderId="4" xfId="4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right"/>
    </xf>
    <xf numFmtId="43" fontId="2" fillId="0" borderId="1" xfId="0" applyNumberFormat="1" applyFont="1" applyBorder="1"/>
    <xf numFmtId="43" fontId="2" fillId="0" borderId="1" xfId="0" applyNumberFormat="1" applyFont="1" applyBorder="1" applyAlignment="1">
      <alignment horizontal="center"/>
    </xf>
    <xf numFmtId="0" fontId="8" fillId="7" borderId="0" xfId="0" applyFont="1" applyFill="1" applyBorder="1" applyAlignment="1">
      <alignment horizontal="center" vertical="center"/>
    </xf>
    <xf numFmtId="9" fontId="8" fillId="7" borderId="0" xfId="2" applyFont="1" applyFill="1" applyBorder="1" applyAlignment="1">
      <alignment horizontal="center" vertical="center"/>
    </xf>
    <xf numFmtId="0" fontId="20" fillId="0" borderId="1" xfId="0" applyFont="1" applyBorder="1" applyAlignment="1">
      <alignment wrapText="1"/>
    </xf>
    <xf numFmtId="166" fontId="20" fillId="0" borderId="1" xfId="0" applyNumberFormat="1" applyFont="1" applyBorder="1" applyAlignment="1">
      <alignment horizontal="right" wrapText="1"/>
    </xf>
    <xf numFmtId="166" fontId="0" fillId="0" borderId="0" xfId="0" applyNumberFormat="1"/>
    <xf numFmtId="0" fontId="20" fillId="0" borderId="0" xfId="0" applyFont="1" applyBorder="1" applyAlignment="1">
      <alignment wrapText="1"/>
    </xf>
    <xf numFmtId="166" fontId="20" fillId="0" borderId="0" xfId="0" applyNumberFormat="1" applyFont="1" applyBorder="1" applyAlignment="1">
      <alignment horizontal="right" wrapText="1"/>
    </xf>
    <xf numFmtId="0" fontId="0" fillId="0" borderId="0" xfId="0" applyAlignment="1">
      <alignment horizontal="center" vertical="center"/>
    </xf>
    <xf numFmtId="0" fontId="19" fillId="12" borderId="1" xfId="0" applyFont="1" applyFill="1" applyBorder="1" applyAlignment="1">
      <alignment horizontal="center" wrapText="1"/>
    </xf>
    <xf numFmtId="166" fontId="19" fillId="12" borderId="1" xfId="0" applyNumberFormat="1" applyFont="1" applyFill="1" applyBorder="1" applyAlignment="1">
      <alignment horizontal="center" wrapText="1"/>
    </xf>
    <xf numFmtId="0" fontId="19" fillId="12" borderId="1" xfId="0" applyFont="1" applyFill="1" applyBorder="1" applyAlignment="1">
      <alignment horizontal="center"/>
    </xf>
    <xf numFmtId="0" fontId="19" fillId="12" borderId="1" xfId="0" applyFont="1" applyFill="1" applyBorder="1" applyAlignment="1">
      <alignment horizontal="left" vertical="center" wrapText="1"/>
    </xf>
  </cellXfs>
  <cellStyles count="5">
    <cellStyle name="Currency" xfId="1" builtinId="4"/>
    <cellStyle name="Heading 1" xfId="3" builtinId="16"/>
    <cellStyle name="Normal" xfId="0" builtinId="0"/>
    <cellStyle name="Normal 2" xfId="4" xr:uid="{07B8EE29-5981-4682-A302-536704FB8A93}"/>
    <cellStyle name="Percent" xfId="2" builtinId="5"/>
  </cellStyles>
  <dxfs count="45">
    <dxf>
      <font>
        <b/>
        <i/>
        <color rgb="FFFCAF04"/>
      </font>
    </dxf>
    <dxf>
      <font>
        <b/>
        <i val="0"/>
        <color rgb="FF006600"/>
      </font>
    </dxf>
    <dxf>
      <font>
        <b/>
        <i val="0"/>
        <color rgb="FFFF0000"/>
      </font>
    </dxf>
    <dxf>
      <font>
        <b/>
        <i val="0"/>
        <color rgb="FFFFC000"/>
      </font>
      <fill>
        <patternFill>
          <bgColor rgb="FFFFFF00"/>
        </patternFill>
      </fill>
    </dxf>
    <dxf>
      <font>
        <b/>
        <i val="0"/>
        <color rgb="FF008000"/>
      </font>
      <fill>
        <patternFill>
          <bgColor rgb="FFCCFFCC"/>
        </patternFill>
      </fill>
    </dxf>
    <dxf>
      <font>
        <b/>
        <i val="0"/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rgb="FF339933"/>
      </font>
      <numFmt numFmtId="2" formatCode="0.00"/>
    </dxf>
    <dxf>
      <font>
        <b/>
        <i val="0"/>
        <color theme="7" tint="-0.24994659260841701"/>
      </font>
    </dxf>
    <dxf>
      <font>
        <b/>
        <i val="0"/>
        <color rgb="FFFFC000"/>
      </font>
    </dxf>
    <dxf>
      <fill>
        <patternFill>
          <bgColor theme="2" tint="-9.9948118533890809E-2"/>
        </patternFill>
      </fill>
    </dxf>
    <dxf>
      <font>
        <b/>
        <i val="0"/>
        <color rgb="FF008000"/>
      </font>
      <fill>
        <patternFill>
          <bgColor rgb="FFCCFFCC"/>
        </patternFill>
      </fill>
    </dxf>
    <dxf>
      <font>
        <b/>
        <i val="0"/>
        <color rgb="FFFFC000"/>
      </font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ont>
        <b/>
        <i val="0"/>
        <color rgb="FFFFC000"/>
      </font>
    </dxf>
    <dxf>
      <font>
        <b/>
        <i val="0"/>
        <color theme="7" tint="-0.24994659260841701"/>
      </font>
    </dxf>
    <dxf>
      <font>
        <b val="0"/>
        <i/>
        <color rgb="FF339933"/>
      </font>
      <numFmt numFmtId="2" formatCode="0.00"/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FFC000"/>
      </font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ont>
        <b/>
        <i val="0"/>
        <color rgb="FFFFC000"/>
      </font>
    </dxf>
    <dxf>
      <font>
        <b/>
        <i val="0"/>
        <color theme="7" tint="-0.24994659260841701"/>
      </font>
    </dxf>
    <dxf>
      <font>
        <b val="0"/>
        <i/>
        <color rgb="FF339933"/>
      </font>
      <numFmt numFmtId="2" formatCode="0.00"/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ont>
        <b/>
        <i val="0"/>
        <color rgb="FFFFC000"/>
      </font>
    </dxf>
    <dxf>
      <font>
        <b/>
        <i val="0"/>
        <color theme="7" tint="-0.24994659260841701"/>
      </font>
    </dxf>
    <dxf>
      <font>
        <b val="0"/>
        <i/>
        <color rgb="FF339933"/>
      </font>
      <numFmt numFmtId="2" formatCode="0.00"/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ont>
        <b/>
        <i val="0"/>
        <color rgb="FFFFC000"/>
      </font>
    </dxf>
    <dxf>
      <font>
        <b/>
        <i val="0"/>
        <color theme="7" tint="-0.24994659260841701"/>
      </font>
    </dxf>
    <dxf>
      <font>
        <b val="0"/>
        <i/>
        <color rgb="FF339933"/>
      </font>
      <numFmt numFmtId="2" formatCode="0.00"/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7" tint="-0.24994659260841701"/>
      </font>
    </dxf>
    <dxf>
      <font>
        <b val="0"/>
        <i/>
        <color rgb="FF339933"/>
      </font>
      <numFmt numFmtId="2" formatCode="0.00"/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</dxf>
    <dxf>
      <font>
        <b val="0"/>
        <i/>
        <color rgb="FF339933"/>
      </font>
      <numFmt numFmtId="2" formatCode="0.00"/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rgb="FF339933"/>
      </font>
      <numFmt numFmtId="2" formatCode="0.00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CAF04"/>
      <color rgb="FF006600"/>
      <color rgb="FF008000"/>
      <color rgb="FFCCFFCC"/>
      <color rgb="FF339933"/>
      <color rgb="FFFCEFFF"/>
      <color rgb="FFFAE5FF"/>
      <color rgb="FFF8D9FF"/>
      <color rgb="FFDCF4E8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3_COLAR ESPECIAL'!A1"/><Relationship Id="rId7" Type="http://schemas.openxmlformats.org/officeDocument/2006/relationships/hyperlink" Target="#'7_PARA A AULA QUE VEM'!A1"/><Relationship Id="rId2" Type="http://schemas.openxmlformats.org/officeDocument/2006/relationships/hyperlink" Target="#'2_REFER&#202;NCIAS'!A1"/><Relationship Id="rId1" Type="http://schemas.openxmlformats.org/officeDocument/2006/relationships/hyperlink" Target="#'1_FILTRO'!A1"/><Relationship Id="rId6" Type="http://schemas.openxmlformats.org/officeDocument/2006/relationships/hyperlink" Target="#'6_FUN&#199;&#213;ES B&#193;SICAS'!A1"/><Relationship Id="rId5" Type="http://schemas.openxmlformats.org/officeDocument/2006/relationships/hyperlink" Target="#'5_REF_TOTAL'!A1"/><Relationship Id="rId4" Type="http://schemas.openxmlformats.org/officeDocument/2006/relationships/hyperlink" Target="#'4_FORMAT CONDICIONAL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</xdr:row>
      <xdr:rowOff>114300</xdr:rowOff>
    </xdr:from>
    <xdr:to>
      <xdr:col>4</xdr:col>
      <xdr:colOff>0</xdr:colOff>
      <xdr:row>4</xdr:row>
      <xdr:rowOff>68580</xdr:rowOff>
    </xdr:to>
    <xdr:sp macro="" textlink="">
      <xdr:nvSpPr>
        <xdr:cNvPr id="3" name="CaixaDeText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F77F60-E545-4265-ADBD-A77342E003C0}"/>
            </a:ext>
          </a:extLst>
        </xdr:cNvPr>
        <xdr:cNvSpPr txBox="1"/>
      </xdr:nvSpPr>
      <xdr:spPr>
        <a:xfrm>
          <a:off x="1135380" y="480060"/>
          <a:ext cx="130302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800" b="1">
              <a:solidFill>
                <a:schemeClr val="accent6">
                  <a:lumMod val="60000"/>
                  <a:lumOff val="40000"/>
                </a:schemeClr>
              </a:solidFill>
            </a:rPr>
            <a:t>1 FILTRO</a:t>
          </a:r>
        </a:p>
      </xdr:txBody>
    </xdr:sp>
    <xdr:clientData/>
  </xdr:twoCellAnchor>
  <xdr:twoCellAnchor>
    <xdr:from>
      <xdr:col>1</xdr:col>
      <xdr:colOff>533400</xdr:colOff>
      <xdr:row>5</xdr:row>
      <xdr:rowOff>99060</xdr:rowOff>
    </xdr:from>
    <xdr:to>
      <xdr:col>8</xdr:col>
      <xdr:colOff>7620</xdr:colOff>
      <xdr:row>7</xdr:row>
      <xdr:rowOff>53340</xdr:rowOff>
    </xdr:to>
    <xdr:sp macro="" textlink="">
      <xdr:nvSpPr>
        <xdr:cNvPr id="4" name="CaixaDeText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BE00BEF-BE2F-460C-B5B3-2B447679AAC7}"/>
            </a:ext>
          </a:extLst>
        </xdr:cNvPr>
        <xdr:cNvSpPr txBox="1"/>
      </xdr:nvSpPr>
      <xdr:spPr>
        <a:xfrm>
          <a:off x="1143000" y="1013460"/>
          <a:ext cx="374142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800" b="1">
              <a:solidFill>
                <a:schemeClr val="accent6">
                  <a:lumMod val="60000"/>
                  <a:lumOff val="40000"/>
                </a:schemeClr>
              </a:solidFill>
            </a:rPr>
            <a:t>2 REFERÊNCIAS ENTRE</a:t>
          </a:r>
          <a:r>
            <a:rPr lang="pt-BR" sz="1800" b="1" baseline="0">
              <a:solidFill>
                <a:schemeClr val="accent6">
                  <a:lumMod val="60000"/>
                  <a:lumOff val="40000"/>
                </a:schemeClr>
              </a:solidFill>
            </a:rPr>
            <a:t> CÉLULAS</a:t>
          </a:r>
          <a:endParaRPr lang="pt-BR" sz="1800" b="1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1</xdr:col>
      <xdr:colOff>518160</xdr:colOff>
      <xdr:row>8</xdr:row>
      <xdr:rowOff>106680</xdr:rowOff>
    </xdr:from>
    <xdr:to>
      <xdr:col>7</xdr:col>
      <xdr:colOff>601980</xdr:colOff>
      <xdr:row>10</xdr:row>
      <xdr:rowOff>60960</xdr:rowOff>
    </xdr:to>
    <xdr:sp macro="" textlink="">
      <xdr:nvSpPr>
        <xdr:cNvPr id="5" name="CaixaDeText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C8004BB-705B-416E-AA80-BC1FD08342C4}"/>
            </a:ext>
          </a:extLst>
        </xdr:cNvPr>
        <xdr:cNvSpPr txBox="1"/>
      </xdr:nvSpPr>
      <xdr:spPr>
        <a:xfrm>
          <a:off x="1127760" y="1569720"/>
          <a:ext cx="374142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800" b="1">
              <a:solidFill>
                <a:schemeClr val="accent6">
                  <a:lumMod val="60000"/>
                  <a:lumOff val="40000"/>
                </a:schemeClr>
              </a:solidFill>
            </a:rPr>
            <a:t>3 COLAR ESPECIAL</a:t>
          </a:r>
        </a:p>
      </xdr:txBody>
    </xdr:sp>
    <xdr:clientData/>
  </xdr:twoCellAnchor>
  <xdr:twoCellAnchor>
    <xdr:from>
      <xdr:col>1</xdr:col>
      <xdr:colOff>510540</xdr:colOff>
      <xdr:row>11</xdr:row>
      <xdr:rowOff>121920</xdr:rowOff>
    </xdr:from>
    <xdr:to>
      <xdr:col>7</xdr:col>
      <xdr:colOff>594360</xdr:colOff>
      <xdr:row>13</xdr:row>
      <xdr:rowOff>76200</xdr:rowOff>
    </xdr:to>
    <xdr:sp macro="" textlink="">
      <xdr:nvSpPr>
        <xdr:cNvPr id="6" name="CaixaDeText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6025F7-7A6E-40E0-8B39-5BDD30ADD74C}"/>
            </a:ext>
          </a:extLst>
        </xdr:cNvPr>
        <xdr:cNvSpPr txBox="1"/>
      </xdr:nvSpPr>
      <xdr:spPr>
        <a:xfrm>
          <a:off x="1120140" y="2133600"/>
          <a:ext cx="374142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800" b="1">
              <a:solidFill>
                <a:schemeClr val="accent6">
                  <a:lumMod val="60000"/>
                  <a:lumOff val="40000"/>
                </a:schemeClr>
              </a:solidFill>
            </a:rPr>
            <a:t>4 FORMATAÇÃO CONDICIONAL</a:t>
          </a:r>
        </a:p>
      </xdr:txBody>
    </xdr:sp>
    <xdr:clientData/>
  </xdr:twoCellAnchor>
  <xdr:twoCellAnchor>
    <xdr:from>
      <xdr:col>1</xdr:col>
      <xdr:colOff>518160</xdr:colOff>
      <xdr:row>14</xdr:row>
      <xdr:rowOff>99060</xdr:rowOff>
    </xdr:from>
    <xdr:to>
      <xdr:col>7</xdr:col>
      <xdr:colOff>601980</xdr:colOff>
      <xdr:row>16</xdr:row>
      <xdr:rowOff>53340</xdr:rowOff>
    </xdr:to>
    <xdr:sp macro="" textlink="">
      <xdr:nvSpPr>
        <xdr:cNvPr id="7" name="CaixaDeText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A9F58FA-7282-4B54-9AFE-09501CF21965}"/>
            </a:ext>
          </a:extLst>
        </xdr:cNvPr>
        <xdr:cNvSpPr txBox="1"/>
      </xdr:nvSpPr>
      <xdr:spPr>
        <a:xfrm>
          <a:off x="1127760" y="2659380"/>
          <a:ext cx="374142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800" b="1">
              <a:solidFill>
                <a:schemeClr val="accent6">
                  <a:lumMod val="60000"/>
                  <a:lumOff val="40000"/>
                </a:schemeClr>
              </a:solidFill>
            </a:rPr>
            <a:t>5 REFERÊNCIAS ENTRE</a:t>
          </a:r>
          <a:r>
            <a:rPr lang="pt-BR" sz="1800" b="1" baseline="0">
              <a:solidFill>
                <a:schemeClr val="accent6">
                  <a:lumMod val="60000"/>
                  <a:lumOff val="40000"/>
                </a:schemeClr>
              </a:solidFill>
            </a:rPr>
            <a:t> PLANILHAS</a:t>
          </a:r>
          <a:endParaRPr lang="pt-BR" sz="1800" b="1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1</xdr:col>
      <xdr:colOff>518160</xdr:colOff>
      <xdr:row>17</xdr:row>
      <xdr:rowOff>99060</xdr:rowOff>
    </xdr:from>
    <xdr:to>
      <xdr:col>7</xdr:col>
      <xdr:colOff>601980</xdr:colOff>
      <xdr:row>19</xdr:row>
      <xdr:rowOff>53340</xdr:rowOff>
    </xdr:to>
    <xdr:sp macro="" textlink="">
      <xdr:nvSpPr>
        <xdr:cNvPr id="8" name="CaixaDeText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9E8982B-13B6-4163-8D4F-DA9888198388}"/>
            </a:ext>
          </a:extLst>
        </xdr:cNvPr>
        <xdr:cNvSpPr txBox="1"/>
      </xdr:nvSpPr>
      <xdr:spPr>
        <a:xfrm>
          <a:off x="1127760" y="3208020"/>
          <a:ext cx="374142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800" b="1">
              <a:solidFill>
                <a:schemeClr val="accent6">
                  <a:lumMod val="60000"/>
                  <a:lumOff val="40000"/>
                </a:schemeClr>
              </a:solidFill>
            </a:rPr>
            <a:t>6 FUNÇÕES</a:t>
          </a:r>
          <a:r>
            <a:rPr lang="pt-BR" sz="1800" b="1" baseline="0">
              <a:solidFill>
                <a:schemeClr val="accent6">
                  <a:lumMod val="60000"/>
                  <a:lumOff val="40000"/>
                </a:schemeClr>
              </a:solidFill>
            </a:rPr>
            <a:t> BÁSICAS</a:t>
          </a:r>
          <a:endParaRPr lang="pt-BR" sz="1800" b="1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1</xdr:col>
      <xdr:colOff>525780</xdr:colOff>
      <xdr:row>20</xdr:row>
      <xdr:rowOff>99060</xdr:rowOff>
    </xdr:from>
    <xdr:to>
      <xdr:col>8</xdr:col>
      <xdr:colOff>0</xdr:colOff>
      <xdr:row>22</xdr:row>
      <xdr:rowOff>53340</xdr:rowOff>
    </xdr:to>
    <xdr:sp macro="" textlink="">
      <xdr:nvSpPr>
        <xdr:cNvPr id="9" name="CaixaDeText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ED88F70-C2BF-46F6-BCA1-70710DBB4250}"/>
            </a:ext>
          </a:extLst>
        </xdr:cNvPr>
        <xdr:cNvSpPr txBox="1"/>
      </xdr:nvSpPr>
      <xdr:spPr>
        <a:xfrm>
          <a:off x="1135380" y="3756660"/>
          <a:ext cx="374142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800" b="1">
              <a:solidFill>
                <a:schemeClr val="accent6">
                  <a:lumMod val="60000"/>
                  <a:lumOff val="40000"/>
                </a:schemeClr>
              </a:solidFill>
            </a:rPr>
            <a:t>7 PARA A AULA QUE VEM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2</xdr:row>
      <xdr:rowOff>205740</xdr:rowOff>
    </xdr:from>
    <xdr:to>
      <xdr:col>6</xdr:col>
      <xdr:colOff>388620</xdr:colOff>
      <xdr:row>6</xdr:row>
      <xdr:rowOff>38100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F34E296-716A-4130-84A6-0C321BE86E26}"/>
            </a:ext>
          </a:extLst>
        </xdr:cNvPr>
        <xdr:cNvSpPr txBox="1"/>
      </xdr:nvSpPr>
      <xdr:spPr>
        <a:xfrm>
          <a:off x="6766560" y="662940"/>
          <a:ext cx="1638300" cy="746760"/>
        </a:xfrm>
        <a:prstGeom prst="wedgeRectCallout">
          <a:avLst>
            <a:gd name="adj1" fmla="val -141297"/>
            <a:gd name="adj2" fmla="val -137"/>
          </a:avLst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solidFill>
                <a:schemeClr val="accent1">
                  <a:lumMod val="75000"/>
                </a:schemeClr>
              </a:solidFill>
            </a:rPr>
            <a:t>REFERÊNCIA RELATIVA</a:t>
          </a:r>
        </a:p>
      </xdr:txBody>
    </xdr:sp>
    <xdr:clientData/>
  </xdr:twoCellAnchor>
  <xdr:twoCellAnchor>
    <xdr:from>
      <xdr:col>5</xdr:col>
      <xdr:colOff>243840</xdr:colOff>
      <xdr:row>25</xdr:row>
      <xdr:rowOff>182880</xdr:rowOff>
    </xdr:from>
    <xdr:to>
      <xdr:col>6</xdr:col>
      <xdr:colOff>457200</xdr:colOff>
      <xdr:row>29</xdr:row>
      <xdr:rowOff>15240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C87C9E48-507E-4CE4-AF27-8A8E78669031}"/>
            </a:ext>
          </a:extLst>
        </xdr:cNvPr>
        <xdr:cNvSpPr txBox="1"/>
      </xdr:nvSpPr>
      <xdr:spPr>
        <a:xfrm>
          <a:off x="6835140" y="5120640"/>
          <a:ext cx="1638300" cy="746760"/>
        </a:xfrm>
        <a:prstGeom prst="wedgeRectCallout">
          <a:avLst>
            <a:gd name="adj1" fmla="val -62228"/>
            <a:gd name="adj2" fmla="val -3198"/>
          </a:avLst>
        </a:prstGeom>
        <a:solidFill>
          <a:srgbClr val="DCF4E8"/>
        </a:solidFill>
        <a:ln w="9525" cmpd="sng">
          <a:solidFill>
            <a:schemeClr val="accent5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solidFill>
                <a:srgbClr val="006600"/>
              </a:solidFill>
            </a:rPr>
            <a:t>REFERÊNCIA MISTA</a:t>
          </a:r>
        </a:p>
      </xdr:txBody>
    </xdr:sp>
    <xdr:clientData/>
  </xdr:twoCellAnchor>
  <xdr:twoCellAnchor>
    <xdr:from>
      <xdr:col>5</xdr:col>
      <xdr:colOff>220980</xdr:colOff>
      <xdr:row>13</xdr:row>
      <xdr:rowOff>182880</xdr:rowOff>
    </xdr:from>
    <xdr:to>
      <xdr:col>6</xdr:col>
      <xdr:colOff>434340</xdr:colOff>
      <xdr:row>17</xdr:row>
      <xdr:rowOff>15240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631541B1-8F63-45C7-9161-21E8DE02C840}"/>
            </a:ext>
          </a:extLst>
        </xdr:cNvPr>
        <xdr:cNvSpPr txBox="1"/>
      </xdr:nvSpPr>
      <xdr:spPr>
        <a:xfrm>
          <a:off x="6812280" y="2766060"/>
          <a:ext cx="1638300" cy="746760"/>
        </a:xfrm>
        <a:prstGeom prst="wedgeRectCallout">
          <a:avLst>
            <a:gd name="adj1" fmla="val -62228"/>
            <a:gd name="adj2" fmla="val -3198"/>
          </a:avLst>
        </a:prstGeom>
        <a:solidFill>
          <a:srgbClr val="FCEFFF"/>
        </a:solidFill>
        <a:ln w="9525" cmpd="sng">
          <a:solidFill>
            <a:schemeClr val="accent4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solidFill>
                <a:schemeClr val="accent4">
                  <a:lumMod val="75000"/>
                </a:schemeClr>
              </a:solidFill>
            </a:rPr>
            <a:t>REFERÊNCIA ABSOLUTA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18</xdr:row>
      <xdr:rowOff>0</xdr:rowOff>
    </xdr:from>
    <xdr:to>
      <xdr:col>15</xdr:col>
      <xdr:colOff>251460</xdr:colOff>
      <xdr:row>19</xdr:row>
      <xdr:rowOff>7620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F3E18D2-7765-81A7-3726-2F993E071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4114800"/>
          <a:ext cx="212598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15</xdr:col>
          <xdr:colOff>251460</xdr:colOff>
          <xdr:row>22</xdr:row>
          <xdr:rowOff>7620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9C59EBA0-D7C1-9DB4-9893-48BE10F1CA0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2:$C$2" spid="_x0000_s513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886700" y="4800600"/>
              <a:ext cx="2125980" cy="2362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0</xdr:row>
      <xdr:rowOff>83820</xdr:rowOff>
    </xdr:from>
    <xdr:to>
      <xdr:col>15</xdr:col>
      <xdr:colOff>53340</xdr:colOff>
      <xdr:row>26</xdr:row>
      <xdr:rowOff>137160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EDF8F82-F448-4814-BACF-39123CC14CB4}"/>
            </a:ext>
          </a:extLst>
        </xdr:cNvPr>
        <xdr:cNvSpPr txBox="1"/>
      </xdr:nvSpPr>
      <xdr:spPr>
        <a:xfrm>
          <a:off x="9128760" y="83820"/>
          <a:ext cx="4678680" cy="5920740"/>
        </a:xfrm>
        <a:prstGeom prst="rect">
          <a:avLst/>
        </a:prstGeom>
        <a:solidFill>
          <a:schemeClr val="lt1"/>
        </a:solidFill>
        <a:ln w="28575" cmpd="sng">
          <a:solidFill>
            <a:schemeClr val="accent4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pt-BR" sz="1600" b="1">
              <a:solidFill>
                <a:schemeClr val="accent4">
                  <a:lumMod val="75000"/>
                </a:schemeClr>
              </a:solidFill>
            </a:rPr>
            <a:t>1) </a:t>
          </a:r>
          <a:r>
            <a:rPr lang="pt-BR" sz="1600"/>
            <a:t>Insira</a:t>
          </a:r>
          <a:r>
            <a:rPr lang="pt-BR" sz="1600" baseline="0"/>
            <a:t> todas as bordas na tabela.</a:t>
          </a:r>
        </a:p>
        <a:p>
          <a:pPr>
            <a:spcAft>
              <a:spcPts val="600"/>
            </a:spcAft>
          </a:pPr>
          <a:r>
            <a:rPr lang="pt-BR" sz="1600" b="1" baseline="0">
              <a:solidFill>
                <a:schemeClr val="accent4">
                  <a:lumMod val="75000"/>
                </a:schemeClr>
              </a:solidFill>
            </a:rPr>
            <a:t>2)</a:t>
          </a:r>
          <a:r>
            <a:rPr lang="pt-BR" sz="1600" b="0" baseline="0">
              <a:solidFill>
                <a:schemeClr val="dk1"/>
              </a:solidFill>
            </a:rPr>
            <a:t> Modifique a fonte para Arial, 14.</a:t>
          </a:r>
        </a:p>
        <a:p>
          <a:pPr>
            <a:spcAft>
              <a:spcPts val="600"/>
            </a:spcAft>
          </a:pPr>
          <a:r>
            <a:rPr lang="pt-BR" sz="1600" b="1" baseline="0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rPr>
            <a:t>3) </a:t>
          </a:r>
          <a:r>
            <a:rPr lang="pt-BR" sz="16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Centralize os títulos da primeira linha e use negrito na fonte. Mude a cor da fonte e do preenchimento.</a:t>
          </a:r>
        </a:p>
        <a:p>
          <a:pPr>
            <a:spcAft>
              <a:spcPts val="600"/>
            </a:spcAft>
          </a:pPr>
          <a:r>
            <a:rPr lang="pt-BR" sz="1600" b="1">
              <a:solidFill>
                <a:schemeClr val="accent4">
                  <a:lumMod val="75000"/>
                </a:schemeClr>
              </a:solidFill>
            </a:rPr>
            <a:t>4) </a:t>
          </a:r>
          <a:r>
            <a:rPr lang="pt-BR" sz="1600"/>
            <a:t>Formate</a:t>
          </a:r>
          <a:r>
            <a:rPr lang="pt-BR" sz="1600" baseline="0"/>
            <a:t> os valores da coluna </a:t>
          </a:r>
          <a:r>
            <a:rPr lang="pt-BR" sz="1600" b="1" baseline="0"/>
            <a:t>Valor</a:t>
          </a:r>
          <a:r>
            <a:rPr lang="pt-BR" sz="1600" baseline="0"/>
            <a:t>: contábil, reais. Ajuste a largura da coluna.</a:t>
          </a:r>
        </a:p>
        <a:p>
          <a:pPr>
            <a:spcAft>
              <a:spcPts val="0"/>
            </a:spcAft>
          </a:pPr>
          <a:r>
            <a:rPr lang="pt-BR" sz="1600" b="1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rPr>
            <a:t>5)</a:t>
          </a:r>
          <a:r>
            <a:rPr lang="pt-BR" sz="1600">
              <a:solidFill>
                <a:schemeClr val="dk1"/>
              </a:solidFill>
              <a:latin typeface="+mn-lt"/>
              <a:ea typeface="+mn-ea"/>
              <a:cs typeface="+mn-cs"/>
            </a:rPr>
            <a:t> Formate condicionalmente a coluna </a:t>
          </a:r>
          <a:r>
            <a:rPr lang="pt-BR" sz="1600" b="1">
              <a:solidFill>
                <a:schemeClr val="dk1"/>
              </a:solidFill>
              <a:latin typeface="+mn-lt"/>
              <a:ea typeface="+mn-ea"/>
              <a:cs typeface="+mn-cs"/>
            </a:rPr>
            <a:t>Aprovado?</a:t>
          </a:r>
          <a:r>
            <a:rPr lang="pt-BR" sz="1600">
              <a:solidFill>
                <a:schemeClr val="dk1"/>
              </a:solidFill>
              <a:latin typeface="+mn-lt"/>
              <a:ea typeface="+mn-ea"/>
              <a:cs typeface="+mn-cs"/>
            </a:rPr>
            <a:t>: </a:t>
          </a:r>
        </a:p>
        <a:p>
          <a:pPr>
            <a:spcAft>
              <a:spcPts val="0"/>
            </a:spcAft>
          </a:pPr>
          <a:r>
            <a:rPr lang="pt-BR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</a:t>
          </a:r>
          <a:r>
            <a:rPr lang="pt-BR" sz="1600">
              <a:solidFill>
                <a:schemeClr val="dk1"/>
              </a:solidFill>
              <a:latin typeface="+mn-lt"/>
              <a:ea typeface="+mn-ea"/>
              <a:cs typeface="+mn-cs"/>
            </a:rPr>
            <a:t>Sim → verde e negrito</a:t>
          </a:r>
        </a:p>
        <a:p>
          <a:pPr>
            <a:spcAft>
              <a:spcPts val="600"/>
            </a:spcAft>
          </a:pPr>
          <a:r>
            <a:rPr lang="pt-BR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</a:t>
          </a:r>
          <a:r>
            <a:rPr lang="pt-BR" sz="1600">
              <a:solidFill>
                <a:schemeClr val="dk1"/>
              </a:solidFill>
              <a:latin typeface="+mn-lt"/>
              <a:ea typeface="+mn-ea"/>
              <a:cs typeface="+mn-cs"/>
            </a:rPr>
            <a:t>Não → vermelho e negrito </a:t>
          </a:r>
        </a:p>
        <a:p>
          <a:pPr>
            <a:spcAft>
              <a:spcPts val="0"/>
            </a:spcAft>
          </a:pPr>
          <a:r>
            <a:rPr lang="pt-BR" sz="1600" b="1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rPr>
            <a:t>6)</a:t>
          </a:r>
          <a:r>
            <a:rPr lang="pt-BR" sz="1600">
              <a:solidFill>
                <a:schemeClr val="dk1"/>
              </a:solidFill>
              <a:latin typeface="+mn-lt"/>
              <a:ea typeface="+mn-ea"/>
              <a:cs typeface="+mn-cs"/>
            </a:rPr>
            <a:t> Formate condicionalmente a coluna </a:t>
          </a:r>
          <a:r>
            <a:rPr lang="pt-BR" sz="1600" b="1">
              <a:solidFill>
                <a:schemeClr val="dk1"/>
              </a:solidFill>
              <a:latin typeface="+mn-lt"/>
              <a:ea typeface="+mn-ea"/>
              <a:cs typeface="+mn-cs"/>
            </a:rPr>
            <a:t>Status</a:t>
          </a:r>
          <a:r>
            <a:rPr lang="pt-BR" sz="1600">
              <a:solidFill>
                <a:schemeClr val="dk1"/>
              </a:solidFill>
              <a:latin typeface="+mn-lt"/>
              <a:ea typeface="+mn-ea"/>
              <a:cs typeface="+mn-cs"/>
            </a:rPr>
            <a:t>: </a:t>
          </a:r>
        </a:p>
        <a:p>
          <a:pPr>
            <a:spcAft>
              <a:spcPts val="600"/>
            </a:spcAft>
          </a:pPr>
          <a:r>
            <a:rPr lang="pt-BR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</a:t>
          </a:r>
          <a:r>
            <a:rPr lang="pt-BR" sz="1600">
              <a:solidFill>
                <a:schemeClr val="dk1"/>
              </a:solidFill>
              <a:latin typeface="+mn-lt"/>
              <a:ea typeface="+mn-ea"/>
              <a:cs typeface="+mn-cs"/>
            </a:rPr>
            <a:t>Pendente → laranja e itálico</a:t>
          </a:r>
        </a:p>
        <a:p>
          <a:pPr>
            <a:spcAft>
              <a:spcPts val="0"/>
            </a:spcAft>
          </a:pPr>
          <a:r>
            <a:rPr lang="pt-BR" sz="1600" b="1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rPr>
            <a:t>7) </a:t>
          </a:r>
          <a:r>
            <a:rPr lang="pt-BR" sz="1600" b="0">
              <a:solidFill>
                <a:schemeClr val="dk1"/>
              </a:solidFill>
              <a:latin typeface="+mn-lt"/>
              <a:ea typeface="+mn-ea"/>
              <a:cs typeface="+mn-cs"/>
            </a:rPr>
            <a:t>Digite</a:t>
          </a:r>
          <a:r>
            <a:rPr lang="pt-BR" sz="16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 em cada célula o texto indicado:</a:t>
          </a:r>
        </a:p>
        <a:p>
          <a:pPr>
            <a:spcAft>
              <a:spcPts val="0"/>
            </a:spcAft>
          </a:pPr>
          <a:r>
            <a:rPr lang="pt-BR" sz="16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C12: SOMA DAS DESPESAS</a:t>
          </a:r>
        </a:p>
        <a:p>
          <a:pPr>
            <a:spcAft>
              <a:spcPts val="0"/>
            </a:spcAft>
          </a:pPr>
          <a:r>
            <a:rPr lang="pt-BR" sz="16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C13: MÉDIA DAS DESPESAS</a:t>
          </a:r>
        </a:p>
        <a:p>
          <a:pPr>
            <a:spcAft>
              <a:spcPts val="0"/>
            </a:spcAft>
          </a:pPr>
          <a:r>
            <a:rPr lang="pt-BR" sz="16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C14: MAIOR DESPESA</a:t>
          </a:r>
        </a:p>
        <a:p>
          <a:pPr>
            <a:spcAft>
              <a:spcPts val="600"/>
            </a:spcAft>
          </a:pPr>
          <a:r>
            <a:rPr lang="pt-BR" sz="16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C15: MENOR DESPESA</a:t>
          </a:r>
          <a:endParaRPr lang="pt-BR" sz="1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>
            <a:spcAft>
              <a:spcPts val="600"/>
            </a:spcAft>
          </a:pPr>
          <a:r>
            <a:rPr lang="pt-BR" sz="1600" b="1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rPr>
            <a:t>8)</a:t>
          </a:r>
          <a:r>
            <a:rPr lang="pt-BR" sz="1600">
              <a:solidFill>
                <a:schemeClr val="dk1"/>
              </a:solidFill>
              <a:latin typeface="+mn-lt"/>
              <a:ea typeface="+mn-ea"/>
              <a:cs typeface="+mn-cs"/>
            </a:rPr>
            <a:t> Nas</a:t>
          </a:r>
          <a:r>
            <a:rPr lang="pt-BR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células D12, D13, D14 e D15, use a função adequada para calcular o que a célula à esquerda indica.</a:t>
          </a:r>
        </a:p>
        <a:p>
          <a:pPr>
            <a:spcAft>
              <a:spcPts val="600"/>
            </a:spcAft>
          </a:pPr>
          <a:r>
            <a:rPr lang="pt-BR" sz="1600" b="1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rPr>
            <a:t>9)</a:t>
          </a:r>
          <a:r>
            <a:rPr lang="pt-BR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Formate o intervalo C12:D15 conforme sua preferência.</a:t>
          </a:r>
          <a:endParaRPr lang="pt-BR" sz="1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BR" sz="1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BR" sz="1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BR" sz="1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BR" sz="1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BR" sz="1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BR" sz="1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BR" sz="1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BR" sz="1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BR" sz="1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BR" sz="16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Personalizada 39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3333CC"/>
      </a:accent2>
      <a:accent3>
        <a:srgbClr val="FF0066"/>
      </a:accent3>
      <a:accent4>
        <a:srgbClr val="CC00FF"/>
      </a:accent4>
      <a:accent5>
        <a:srgbClr val="5B9BD5"/>
      </a:accent5>
      <a:accent6>
        <a:srgbClr val="4A273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0373-28A6-4778-8830-3F4E0E3C2C4C}">
  <sheetPr>
    <tabColor theme="9" tint="0.39997558519241921"/>
  </sheetPr>
  <dimension ref="L5:R9"/>
  <sheetViews>
    <sheetView workbookViewId="0">
      <selection activeCell="X28" sqref="X28"/>
    </sheetView>
  </sheetViews>
  <sheetFormatPr defaultRowHeight="14.4" x14ac:dyDescent="0.3"/>
  <cols>
    <col min="12" max="12" width="10.5546875" bestFit="1" customWidth="1"/>
    <col min="18" max="18" width="10.5546875" bestFit="1" customWidth="1"/>
  </cols>
  <sheetData>
    <row r="5" spans="12:18" x14ac:dyDescent="0.3">
      <c r="L5" s="26"/>
    </row>
    <row r="9" spans="12:18" x14ac:dyDescent="0.3">
      <c r="R9" s="26"/>
    </row>
  </sheetData>
  <pageMargins left="0.511811024" right="0.511811024" top="0.78740157499999996" bottom="0.78740157499999996" header="0.31496062000000002" footer="0.31496062000000002"/>
  <drawing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5F58B-B8C7-4648-AF40-9CF735FC29A2}">
  <sheetPr>
    <tabColor theme="7"/>
  </sheetPr>
  <dimension ref="A1:G15"/>
  <sheetViews>
    <sheetView tabSelected="1" workbookViewId="0">
      <selection activeCell="E12" sqref="E12"/>
    </sheetView>
  </sheetViews>
  <sheetFormatPr defaultColWidth="8.88671875" defaultRowHeight="14.4" x14ac:dyDescent="0.3"/>
  <cols>
    <col min="1" max="1" width="14" customWidth="1"/>
    <col min="2" max="2" width="17.109375" customWidth="1"/>
    <col min="3" max="3" width="30.6640625" customWidth="1"/>
    <col min="4" max="4" width="19.109375" style="64" customWidth="1"/>
    <col min="5" max="5" width="27.44140625" bestFit="1" customWidth="1"/>
    <col min="6" max="6" width="14.6640625" customWidth="1"/>
    <col min="7" max="7" width="15.33203125" customWidth="1"/>
  </cols>
  <sheetData>
    <row r="1" spans="1:7" ht="25.2" customHeight="1" x14ac:dyDescent="0.3">
      <c r="A1" s="68" t="s">
        <v>93</v>
      </c>
      <c r="B1" s="68" t="s">
        <v>94</v>
      </c>
      <c r="C1" s="68" t="s">
        <v>95</v>
      </c>
      <c r="D1" s="69" t="s">
        <v>96</v>
      </c>
      <c r="E1" s="68" t="s">
        <v>97</v>
      </c>
      <c r="F1" s="68" t="s">
        <v>98</v>
      </c>
      <c r="G1" s="70" t="s">
        <v>119</v>
      </c>
    </row>
    <row r="2" spans="1:7" ht="25.2" customHeight="1" x14ac:dyDescent="0.3">
      <c r="A2" s="62" t="s">
        <v>54</v>
      </c>
      <c r="B2" s="62" t="s">
        <v>99</v>
      </c>
      <c r="C2" s="62" t="s">
        <v>100</v>
      </c>
      <c r="D2" s="63">
        <v>5000</v>
      </c>
      <c r="E2" s="62" t="s">
        <v>101</v>
      </c>
      <c r="F2" s="62" t="s">
        <v>102</v>
      </c>
      <c r="G2" s="62" t="s">
        <v>103</v>
      </c>
    </row>
    <row r="3" spans="1:7" ht="25.2" customHeight="1" x14ac:dyDescent="0.3">
      <c r="A3" s="62" t="s">
        <v>54</v>
      </c>
      <c r="B3" s="62" t="s">
        <v>104</v>
      </c>
      <c r="C3" s="62" t="s">
        <v>105</v>
      </c>
      <c r="D3" s="63">
        <v>1200</v>
      </c>
      <c r="E3" s="62" t="s">
        <v>106</v>
      </c>
      <c r="F3" s="62" t="s">
        <v>102</v>
      </c>
      <c r="G3" s="62" t="s">
        <v>103</v>
      </c>
    </row>
    <row r="4" spans="1:7" ht="25.2" customHeight="1" x14ac:dyDescent="0.3">
      <c r="A4" s="62" t="s">
        <v>54</v>
      </c>
      <c r="B4" s="62" t="s">
        <v>107</v>
      </c>
      <c r="C4" s="62" t="s">
        <v>69</v>
      </c>
      <c r="D4" s="63">
        <v>2500</v>
      </c>
      <c r="E4" s="62" t="s">
        <v>108</v>
      </c>
      <c r="F4" s="62" t="s">
        <v>102</v>
      </c>
      <c r="G4" s="62" t="s">
        <v>103</v>
      </c>
    </row>
    <row r="5" spans="1:7" ht="25.2" customHeight="1" x14ac:dyDescent="0.3">
      <c r="A5" s="62" t="s">
        <v>120</v>
      </c>
      <c r="B5" s="62" t="s">
        <v>109</v>
      </c>
      <c r="C5" s="62" t="s">
        <v>110</v>
      </c>
      <c r="D5" s="63">
        <v>50</v>
      </c>
      <c r="E5" s="62" t="s">
        <v>111</v>
      </c>
      <c r="F5" s="62" t="s">
        <v>102</v>
      </c>
      <c r="G5" s="62" t="s">
        <v>112</v>
      </c>
    </row>
    <row r="6" spans="1:7" ht="25.2" customHeight="1" x14ac:dyDescent="0.3">
      <c r="A6" s="62" t="s">
        <v>120</v>
      </c>
      <c r="B6" s="62" t="s">
        <v>104</v>
      </c>
      <c r="C6" s="62" t="s">
        <v>113</v>
      </c>
      <c r="D6" s="63">
        <v>300</v>
      </c>
      <c r="E6" s="62" t="s">
        <v>114</v>
      </c>
      <c r="F6" s="62" t="s">
        <v>115</v>
      </c>
      <c r="G6" s="62" t="s">
        <v>112</v>
      </c>
    </row>
    <row r="7" spans="1:7" ht="25.2" customHeight="1" x14ac:dyDescent="0.3">
      <c r="A7" s="62" t="s">
        <v>120</v>
      </c>
      <c r="B7" s="62" t="s">
        <v>99</v>
      </c>
      <c r="C7" s="62" t="s">
        <v>116</v>
      </c>
      <c r="D7" s="63">
        <v>800</v>
      </c>
      <c r="E7" s="62" t="s">
        <v>101</v>
      </c>
      <c r="F7" s="62" t="s">
        <v>102</v>
      </c>
      <c r="G7" s="62" t="s">
        <v>103</v>
      </c>
    </row>
    <row r="8" spans="1:7" ht="25.2" customHeight="1" x14ac:dyDescent="0.3">
      <c r="A8" s="62" t="s">
        <v>121</v>
      </c>
      <c r="B8" s="62" t="s">
        <v>107</v>
      </c>
      <c r="C8" s="62" t="s">
        <v>74</v>
      </c>
      <c r="D8" s="63">
        <v>450</v>
      </c>
      <c r="E8" s="62" t="s">
        <v>106</v>
      </c>
      <c r="F8" s="62" t="s">
        <v>115</v>
      </c>
      <c r="G8" s="62" t="s">
        <v>103</v>
      </c>
    </row>
    <row r="9" spans="1:7" ht="25.2" customHeight="1" x14ac:dyDescent="0.3">
      <c r="A9" s="62" t="s">
        <v>121</v>
      </c>
      <c r="B9" s="62" t="s">
        <v>99</v>
      </c>
      <c r="C9" s="62" t="s">
        <v>117</v>
      </c>
      <c r="D9" s="63">
        <v>700</v>
      </c>
      <c r="E9" s="62" t="s">
        <v>108</v>
      </c>
      <c r="F9" s="62" t="s">
        <v>102</v>
      </c>
      <c r="G9" s="62" t="s">
        <v>103</v>
      </c>
    </row>
    <row r="10" spans="1:7" ht="25.2" customHeight="1" x14ac:dyDescent="0.3">
      <c r="A10" s="62" t="s">
        <v>121</v>
      </c>
      <c r="B10" s="62" t="s">
        <v>109</v>
      </c>
      <c r="C10" s="62" t="s">
        <v>118</v>
      </c>
      <c r="D10" s="63">
        <v>1500</v>
      </c>
      <c r="E10" s="62" t="s">
        <v>101</v>
      </c>
      <c r="F10" s="62" t="s">
        <v>102</v>
      </c>
      <c r="G10" s="62" t="s">
        <v>103</v>
      </c>
    </row>
    <row r="11" spans="1:7" ht="25.2" customHeight="1" x14ac:dyDescent="0.3">
      <c r="A11" s="65"/>
      <c r="B11" s="65"/>
      <c r="C11" s="65"/>
      <c r="D11" s="66"/>
      <c r="E11" s="65"/>
      <c r="F11" s="65"/>
      <c r="G11" s="65"/>
    </row>
    <row r="12" spans="1:7" s="67" customFormat="1" ht="30" customHeight="1" x14ac:dyDescent="0.3">
      <c r="C12" s="71" t="s">
        <v>122</v>
      </c>
      <c r="D12" s="63">
        <f>SUM(D2:D10)</f>
        <v>12500</v>
      </c>
    </row>
    <row r="13" spans="1:7" s="67" customFormat="1" ht="30" customHeight="1" x14ac:dyDescent="0.3">
      <c r="C13" s="71" t="s">
        <v>123</v>
      </c>
      <c r="D13" s="63">
        <f>AVERAGE(D2:D10)</f>
        <v>1388.8888888888889</v>
      </c>
    </row>
    <row r="14" spans="1:7" s="67" customFormat="1" ht="30" customHeight="1" x14ac:dyDescent="0.3">
      <c r="C14" s="71" t="s">
        <v>124</v>
      </c>
      <c r="D14" s="63">
        <f>MAX(D2:D10)</f>
        <v>5000</v>
      </c>
    </row>
    <row r="15" spans="1:7" s="67" customFormat="1" ht="30" customHeight="1" x14ac:dyDescent="0.3">
      <c r="C15" s="71" t="s">
        <v>125</v>
      </c>
      <c r="D15" s="63">
        <f>MIN(D2:D10)</f>
        <v>50</v>
      </c>
    </row>
  </sheetData>
  <conditionalFormatting sqref="G2:G11">
    <cfRule type="containsText" dxfId="2" priority="2" operator="containsText" text="Não">
      <formula>NOT(ISERROR(SEARCH("Não",G2)))</formula>
    </cfRule>
    <cfRule type="containsText" dxfId="1" priority="3" operator="containsText" text="Sim">
      <formula>NOT(ISERROR(SEARCH("Sim",G2)))</formula>
    </cfRule>
  </conditionalFormatting>
  <conditionalFormatting sqref="F2:F11">
    <cfRule type="containsText" dxfId="0" priority="1" operator="containsText" text="Pendente">
      <formula>NOT(ISERROR(SEARCH("Pendente",F2)))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C77C4-31DF-4D9D-838C-80A9F26A0F02}">
  <sheetPr filterMode="1">
    <tabColor theme="5" tint="0.59999389629810485"/>
  </sheetPr>
  <dimension ref="A1:F17"/>
  <sheetViews>
    <sheetView workbookViewId="0">
      <selection activeCell="G1" sqref="G1"/>
    </sheetView>
  </sheetViews>
  <sheetFormatPr defaultColWidth="8.88671875" defaultRowHeight="18" x14ac:dyDescent="0.35"/>
  <cols>
    <col min="1" max="1" width="14.6640625" style="13" customWidth="1"/>
    <col min="2" max="2" width="15.6640625" style="13" customWidth="1"/>
    <col min="3" max="3" width="33.6640625" style="1" bestFit="1" customWidth="1"/>
    <col min="4" max="4" width="32.33203125" style="1" customWidth="1"/>
    <col min="5" max="5" width="15.33203125" style="1" customWidth="1"/>
    <col min="6" max="6" width="20.88671875" style="1" customWidth="1"/>
    <col min="7" max="16384" width="8.88671875" style="1"/>
  </cols>
  <sheetData>
    <row r="1" spans="1:6" ht="27" customHeight="1" x14ac:dyDescent="0.35">
      <c r="A1" s="35" t="s">
        <v>83</v>
      </c>
      <c r="B1" s="35" t="s">
        <v>84</v>
      </c>
      <c r="C1" s="35" t="s">
        <v>85</v>
      </c>
      <c r="D1" s="35" t="s">
        <v>86</v>
      </c>
      <c r="E1" s="35" t="s">
        <v>87</v>
      </c>
      <c r="F1" s="35" t="s">
        <v>88</v>
      </c>
    </row>
    <row r="2" spans="1:6" ht="22.95" customHeight="1" x14ac:dyDescent="0.35">
      <c r="A2" s="5" t="s">
        <v>49</v>
      </c>
      <c r="B2" s="28">
        <v>45662</v>
      </c>
      <c r="C2" s="2" t="s">
        <v>66</v>
      </c>
      <c r="D2" s="2" t="s">
        <v>67</v>
      </c>
      <c r="E2" s="5" t="s">
        <v>68</v>
      </c>
      <c r="F2" s="17">
        <v>12500</v>
      </c>
    </row>
    <row r="3" spans="1:6" ht="22.95" hidden="1" customHeight="1" x14ac:dyDescent="0.35">
      <c r="A3" s="5" t="s">
        <v>49</v>
      </c>
      <c r="B3" s="28">
        <v>45667</v>
      </c>
      <c r="C3" s="2" t="s">
        <v>69</v>
      </c>
      <c r="D3" s="2" t="s">
        <v>70</v>
      </c>
      <c r="E3" s="5" t="s">
        <v>71</v>
      </c>
      <c r="F3" s="17">
        <v>2500</v>
      </c>
    </row>
    <row r="4" spans="1:6" ht="22.95" hidden="1" customHeight="1" x14ac:dyDescent="0.35">
      <c r="A4" s="5" t="s">
        <v>49</v>
      </c>
      <c r="B4" s="28">
        <v>45669</v>
      </c>
      <c r="C4" s="2" t="s">
        <v>72</v>
      </c>
      <c r="D4" s="2" t="s">
        <v>73</v>
      </c>
      <c r="E4" s="5" t="s">
        <v>71</v>
      </c>
      <c r="F4" s="17">
        <v>1800</v>
      </c>
    </row>
    <row r="5" spans="1:6" ht="22.95" hidden="1" customHeight="1" x14ac:dyDescent="0.35">
      <c r="A5" s="5" t="s">
        <v>49</v>
      </c>
      <c r="B5" s="28">
        <v>45675</v>
      </c>
      <c r="C5" s="2" t="s">
        <v>74</v>
      </c>
      <c r="D5" s="2" t="s">
        <v>75</v>
      </c>
      <c r="E5" s="5" t="s">
        <v>71</v>
      </c>
      <c r="F5" s="17">
        <v>450</v>
      </c>
    </row>
    <row r="6" spans="1:6" ht="22.95" customHeight="1" x14ac:dyDescent="0.35">
      <c r="A6" s="5" t="s">
        <v>49</v>
      </c>
      <c r="B6" s="28">
        <v>45682</v>
      </c>
      <c r="C6" s="2" t="s">
        <v>76</v>
      </c>
      <c r="D6" s="2" t="s">
        <v>67</v>
      </c>
      <c r="E6" s="5" t="s">
        <v>68</v>
      </c>
      <c r="F6" s="17">
        <v>8750</v>
      </c>
    </row>
    <row r="7" spans="1:6" ht="22.95" customHeight="1" x14ac:dyDescent="0.35">
      <c r="A7" s="5" t="s">
        <v>50</v>
      </c>
      <c r="B7" s="28">
        <v>45693</v>
      </c>
      <c r="C7" s="2" t="s">
        <v>77</v>
      </c>
      <c r="D7" s="2" t="s">
        <v>67</v>
      </c>
      <c r="E7" s="5" t="s">
        <v>68</v>
      </c>
      <c r="F7" s="17">
        <v>15000</v>
      </c>
    </row>
    <row r="8" spans="1:6" ht="22.95" hidden="1" customHeight="1" x14ac:dyDescent="0.35">
      <c r="A8" s="5" t="s">
        <v>50</v>
      </c>
      <c r="B8" s="28">
        <v>45698</v>
      </c>
      <c r="C8" s="2" t="s">
        <v>69</v>
      </c>
      <c r="D8" s="2" t="s">
        <v>70</v>
      </c>
      <c r="E8" s="5" t="s">
        <v>71</v>
      </c>
      <c r="F8" s="17">
        <v>2500</v>
      </c>
    </row>
    <row r="9" spans="1:6" ht="22.95" hidden="1" customHeight="1" x14ac:dyDescent="0.35">
      <c r="A9" s="5" t="s">
        <v>50</v>
      </c>
      <c r="B9" s="28">
        <v>45700</v>
      </c>
      <c r="C9" s="2" t="s">
        <v>72</v>
      </c>
      <c r="D9" s="2" t="s">
        <v>73</v>
      </c>
      <c r="E9" s="5" t="s">
        <v>71</v>
      </c>
      <c r="F9" s="17">
        <v>1800</v>
      </c>
    </row>
    <row r="10" spans="1:6" ht="22.95" hidden="1" customHeight="1" x14ac:dyDescent="0.35">
      <c r="A10" s="5" t="s">
        <v>50</v>
      </c>
      <c r="B10" s="28">
        <v>45708</v>
      </c>
      <c r="C10" s="2" t="s">
        <v>78</v>
      </c>
      <c r="D10" s="2" t="s">
        <v>75</v>
      </c>
      <c r="E10" s="5" t="s">
        <v>71</v>
      </c>
      <c r="F10" s="17">
        <v>300</v>
      </c>
    </row>
    <row r="11" spans="1:6" ht="22.95" customHeight="1" x14ac:dyDescent="0.35">
      <c r="A11" s="5" t="s">
        <v>50</v>
      </c>
      <c r="B11" s="28">
        <v>45716</v>
      </c>
      <c r="C11" s="2" t="s">
        <v>79</v>
      </c>
      <c r="D11" s="2" t="s">
        <v>67</v>
      </c>
      <c r="E11" s="5" t="s">
        <v>68</v>
      </c>
      <c r="F11" s="17">
        <v>9200</v>
      </c>
    </row>
    <row r="12" spans="1:6" ht="22.95" customHeight="1" x14ac:dyDescent="0.35">
      <c r="A12" s="5" t="s">
        <v>51</v>
      </c>
      <c r="B12" s="28">
        <v>45721</v>
      </c>
      <c r="C12" s="2" t="s">
        <v>80</v>
      </c>
      <c r="D12" s="2" t="s">
        <v>67</v>
      </c>
      <c r="E12" s="5" t="s">
        <v>68</v>
      </c>
      <c r="F12" s="17">
        <v>18500</v>
      </c>
    </row>
    <row r="13" spans="1:6" ht="22.95" hidden="1" customHeight="1" x14ac:dyDescent="0.35">
      <c r="A13" s="5" t="s">
        <v>51</v>
      </c>
      <c r="B13" s="28">
        <v>45726</v>
      </c>
      <c r="C13" s="2" t="s">
        <v>69</v>
      </c>
      <c r="D13" s="2" t="s">
        <v>70</v>
      </c>
      <c r="E13" s="5" t="s">
        <v>71</v>
      </c>
      <c r="F13" s="17">
        <v>2500</v>
      </c>
    </row>
    <row r="14" spans="1:6" ht="22.95" hidden="1" customHeight="1" x14ac:dyDescent="0.35">
      <c r="A14" s="5" t="s">
        <v>51</v>
      </c>
      <c r="B14" s="28">
        <v>45728</v>
      </c>
      <c r="C14" s="2" t="s">
        <v>72</v>
      </c>
      <c r="D14" s="2" t="s">
        <v>73</v>
      </c>
      <c r="E14" s="5" t="s">
        <v>71</v>
      </c>
      <c r="F14" s="17">
        <v>1800</v>
      </c>
    </row>
    <row r="15" spans="1:6" ht="22.95" hidden="1" customHeight="1" x14ac:dyDescent="0.35">
      <c r="A15" s="5" t="s">
        <v>51</v>
      </c>
      <c r="B15" s="28">
        <v>45731</v>
      </c>
      <c r="C15" s="2" t="s">
        <v>81</v>
      </c>
      <c r="D15" s="2" t="s">
        <v>75</v>
      </c>
      <c r="E15" s="5" t="s">
        <v>71</v>
      </c>
      <c r="F15" s="17">
        <v>1200</v>
      </c>
    </row>
    <row r="16" spans="1:6" ht="22.95" hidden="1" customHeight="1" x14ac:dyDescent="0.35">
      <c r="A16" s="5" t="s">
        <v>51</v>
      </c>
      <c r="B16" s="28">
        <v>45738</v>
      </c>
      <c r="C16" s="2" t="s">
        <v>82</v>
      </c>
      <c r="D16" s="2" t="s">
        <v>75</v>
      </c>
      <c r="E16" s="5" t="s">
        <v>71</v>
      </c>
      <c r="F16" s="17">
        <v>950</v>
      </c>
    </row>
    <row r="17" s="1" customFormat="1" x14ac:dyDescent="0.35"/>
  </sheetData>
  <autoFilter ref="A1:F16" xr:uid="{B2DC77C4-31DF-4D9D-838C-80A9F26A0F02}">
    <filterColumn colId="5">
      <filters>
        <filter val="R$ 12.500,00"/>
        <filter val="R$ 15.000,00"/>
        <filter val="R$ 18.500,00"/>
        <filter val="R$ 8.750,00"/>
        <filter val="R$ 9.200,00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65BE-7FB1-4FED-A77E-B176415F5F06}">
  <sheetPr>
    <tabColor theme="4" tint="0.39997558519241921"/>
  </sheetPr>
  <dimension ref="A1:E31"/>
  <sheetViews>
    <sheetView topLeftCell="A2" zoomScale="72" workbookViewId="0">
      <selection activeCell="E26" sqref="E26"/>
    </sheetView>
  </sheetViews>
  <sheetFormatPr defaultColWidth="8.88671875" defaultRowHeight="18" x14ac:dyDescent="0.35"/>
  <cols>
    <col min="1" max="1" width="12.6640625" style="1" customWidth="1"/>
    <col min="2" max="2" width="21" style="1" customWidth="1"/>
    <col min="3" max="10" width="20.6640625" style="1" customWidth="1"/>
    <col min="11" max="16384" width="8.88671875" style="1"/>
  </cols>
  <sheetData>
    <row r="1" spans="1:5" ht="18" customHeight="1" x14ac:dyDescent="0.35">
      <c r="A1" s="37" t="s">
        <v>2</v>
      </c>
      <c r="B1" s="37"/>
      <c r="C1" s="37"/>
      <c r="D1" s="37"/>
    </row>
    <row r="2" spans="1:5" s="6" customFormat="1" ht="18" customHeight="1" x14ac:dyDescent="0.3">
      <c r="A2" s="7" t="s">
        <v>3</v>
      </c>
      <c r="B2" s="7" t="s">
        <v>0</v>
      </c>
      <c r="C2" s="7" t="s">
        <v>1</v>
      </c>
      <c r="D2" s="7" t="s">
        <v>10</v>
      </c>
    </row>
    <row r="3" spans="1:5" ht="18" customHeight="1" x14ac:dyDescent="0.35">
      <c r="A3" s="3" t="s">
        <v>4</v>
      </c>
      <c r="B3" s="4">
        <v>40</v>
      </c>
      <c r="C3" s="5">
        <v>10</v>
      </c>
      <c r="D3" s="58">
        <f>B3*C3</f>
        <v>400</v>
      </c>
    </row>
    <row r="4" spans="1:5" ht="18" customHeight="1" x14ac:dyDescent="0.35">
      <c r="A4" s="3" t="s">
        <v>5</v>
      </c>
      <c r="B4" s="4">
        <v>55</v>
      </c>
      <c r="C4" s="5">
        <v>15</v>
      </c>
      <c r="D4" s="58">
        <f t="shared" ref="D4:D7" si="0">B4*C4</f>
        <v>825</v>
      </c>
    </row>
    <row r="5" spans="1:5" ht="18" customHeight="1" x14ac:dyDescent="0.35">
      <c r="A5" s="3" t="s">
        <v>6</v>
      </c>
      <c r="B5" s="4">
        <v>10</v>
      </c>
      <c r="C5" s="5">
        <v>30</v>
      </c>
      <c r="D5" s="58">
        <f t="shared" si="0"/>
        <v>300</v>
      </c>
    </row>
    <row r="6" spans="1:5" ht="18" customHeight="1" x14ac:dyDescent="0.35">
      <c r="A6" s="3" t="s">
        <v>7</v>
      </c>
      <c r="B6" s="4">
        <v>60</v>
      </c>
      <c r="C6" s="5">
        <v>20</v>
      </c>
      <c r="D6" s="58">
        <f t="shared" si="0"/>
        <v>1200</v>
      </c>
    </row>
    <row r="7" spans="1:5" ht="18" customHeight="1" x14ac:dyDescent="0.35">
      <c r="A7" s="3" t="s">
        <v>8</v>
      </c>
      <c r="B7" s="4">
        <v>24</v>
      </c>
      <c r="C7" s="5">
        <v>5</v>
      </c>
      <c r="D7" s="58">
        <f t="shared" si="0"/>
        <v>120</v>
      </c>
    </row>
    <row r="8" spans="1:5" ht="7.95" customHeight="1" x14ac:dyDescent="0.35">
      <c r="A8" s="10"/>
      <c r="B8" s="10"/>
      <c r="C8" s="10"/>
      <c r="D8" s="10"/>
    </row>
    <row r="9" spans="1:5" ht="7.95" customHeight="1" x14ac:dyDescent="0.35"/>
    <row r="10" spans="1:5" x14ac:dyDescent="0.35">
      <c r="A10" s="8" t="s">
        <v>11</v>
      </c>
      <c r="B10" s="9">
        <v>0.1</v>
      </c>
    </row>
    <row r="11" spans="1:5" ht="7.95" customHeight="1" x14ac:dyDescent="0.35">
      <c r="A11" s="6"/>
      <c r="B11" s="6"/>
      <c r="E11" s="6"/>
    </row>
    <row r="12" spans="1:5" x14ac:dyDescent="0.35">
      <c r="A12" s="38" t="s">
        <v>9</v>
      </c>
      <c r="B12" s="38"/>
      <c r="C12" s="38"/>
      <c r="D12" s="38"/>
      <c r="E12" s="38"/>
    </row>
    <row r="13" spans="1:5" x14ac:dyDescent="0.35">
      <c r="A13" s="8" t="s">
        <v>3</v>
      </c>
      <c r="B13" s="8" t="s">
        <v>0</v>
      </c>
      <c r="C13" s="8" t="s">
        <v>1</v>
      </c>
      <c r="D13" s="8" t="s">
        <v>10</v>
      </c>
      <c r="E13" s="8" t="s">
        <v>11</v>
      </c>
    </row>
    <row r="14" spans="1:5" x14ac:dyDescent="0.35">
      <c r="A14" s="3" t="s">
        <v>4</v>
      </c>
      <c r="B14" s="4">
        <v>40</v>
      </c>
      <c r="C14" s="5">
        <v>10</v>
      </c>
      <c r="D14" s="59">
        <f>B14*C14</f>
        <v>400</v>
      </c>
      <c r="E14" s="59">
        <f>D14*$B$10</f>
        <v>40</v>
      </c>
    </row>
    <row r="15" spans="1:5" x14ac:dyDescent="0.35">
      <c r="A15" s="3" t="s">
        <v>5</v>
      </c>
      <c r="B15" s="4">
        <v>55</v>
      </c>
      <c r="C15" s="5">
        <v>15</v>
      </c>
      <c r="D15" s="59">
        <f t="shared" ref="D15:D18" si="1">B15*C15</f>
        <v>825</v>
      </c>
      <c r="E15" s="59">
        <f t="shared" ref="E15:E18" si="2">D15*$B$10</f>
        <v>82.5</v>
      </c>
    </row>
    <row r="16" spans="1:5" x14ac:dyDescent="0.35">
      <c r="A16" s="3" t="s">
        <v>6</v>
      </c>
      <c r="B16" s="4">
        <v>10</v>
      </c>
      <c r="C16" s="5">
        <v>30</v>
      </c>
      <c r="D16" s="59">
        <f t="shared" si="1"/>
        <v>300</v>
      </c>
      <c r="E16" s="59">
        <f t="shared" si="2"/>
        <v>30</v>
      </c>
    </row>
    <row r="17" spans="1:5" x14ac:dyDescent="0.35">
      <c r="A17" s="3" t="s">
        <v>7</v>
      </c>
      <c r="B17" s="4">
        <v>60</v>
      </c>
      <c r="C17" s="5">
        <v>20</v>
      </c>
      <c r="D17" s="59">
        <f t="shared" si="1"/>
        <v>1200</v>
      </c>
      <c r="E17" s="59">
        <f t="shared" si="2"/>
        <v>120</v>
      </c>
    </row>
    <row r="18" spans="1:5" x14ac:dyDescent="0.35">
      <c r="A18" s="3" t="s">
        <v>8</v>
      </c>
      <c r="B18" s="4">
        <v>24</v>
      </c>
      <c r="C18" s="5">
        <v>5</v>
      </c>
      <c r="D18" s="59">
        <f t="shared" si="1"/>
        <v>120</v>
      </c>
      <c r="E18" s="59">
        <f t="shared" si="2"/>
        <v>12</v>
      </c>
    </row>
    <row r="19" spans="1:5" ht="7.95" customHeight="1" x14ac:dyDescent="0.35">
      <c r="A19" s="10"/>
      <c r="B19" s="10"/>
      <c r="C19" s="10"/>
      <c r="D19" s="10"/>
      <c r="E19" s="10"/>
    </row>
    <row r="20" spans="1:5" ht="7.95" customHeight="1" x14ac:dyDescent="0.35"/>
    <row r="21" spans="1:5" x14ac:dyDescent="0.35">
      <c r="A21" s="11" t="s">
        <v>12</v>
      </c>
      <c r="B21" s="12" t="s">
        <v>13</v>
      </c>
      <c r="C21" s="12" t="s">
        <v>14</v>
      </c>
      <c r="D21" s="12" t="s">
        <v>17</v>
      </c>
    </row>
    <row r="22" spans="1:5" x14ac:dyDescent="0.35">
      <c r="A22" s="11" t="s">
        <v>11</v>
      </c>
      <c r="B22" s="12">
        <v>0.05</v>
      </c>
      <c r="C22" s="12">
        <v>0.1</v>
      </c>
      <c r="D22" s="12">
        <v>0.2</v>
      </c>
    </row>
    <row r="23" spans="1:5" ht="7.95" customHeight="1" x14ac:dyDescent="0.35">
      <c r="A23" s="6"/>
      <c r="B23" s="6"/>
      <c r="E23" s="6"/>
    </row>
    <row r="24" spans="1:5" x14ac:dyDescent="0.35">
      <c r="A24" s="36" t="s">
        <v>19</v>
      </c>
      <c r="B24" s="36"/>
      <c r="C24" s="36"/>
      <c r="D24" s="36"/>
      <c r="E24" s="36"/>
    </row>
    <row r="25" spans="1:5" x14ac:dyDescent="0.35">
      <c r="A25" s="11" t="s">
        <v>3</v>
      </c>
      <c r="B25" s="11" t="s">
        <v>10</v>
      </c>
      <c r="C25" s="11" t="s">
        <v>15</v>
      </c>
      <c r="D25" s="11" t="s">
        <v>16</v>
      </c>
      <c r="E25" s="11" t="s">
        <v>18</v>
      </c>
    </row>
    <row r="26" spans="1:5" x14ac:dyDescent="0.35">
      <c r="A26" s="3" t="s">
        <v>4</v>
      </c>
      <c r="B26" s="4">
        <v>400</v>
      </c>
      <c r="C26" s="59">
        <f>B26*$B$22</f>
        <v>20</v>
      </c>
      <c r="D26" s="59">
        <f>B26*$C$22</f>
        <v>40</v>
      </c>
      <c r="E26" s="59">
        <f>B26*$D$22</f>
        <v>80</v>
      </c>
    </row>
    <row r="27" spans="1:5" x14ac:dyDescent="0.35">
      <c r="A27" s="3" t="s">
        <v>5</v>
      </c>
      <c r="B27" s="4">
        <v>825</v>
      </c>
      <c r="C27" s="59">
        <f t="shared" ref="C27:C30" si="3">B27*$B$22</f>
        <v>41.25</v>
      </c>
      <c r="D27" s="59">
        <f t="shared" ref="D27:D30" si="4">B27*$C$22</f>
        <v>82.5</v>
      </c>
      <c r="E27" s="5"/>
    </row>
    <row r="28" spans="1:5" x14ac:dyDescent="0.35">
      <c r="A28" s="3" t="s">
        <v>6</v>
      </c>
      <c r="B28" s="4">
        <v>300</v>
      </c>
      <c r="C28" s="59">
        <f t="shared" si="3"/>
        <v>15</v>
      </c>
      <c r="D28" s="59">
        <f t="shared" si="4"/>
        <v>30</v>
      </c>
      <c r="E28" s="5"/>
    </row>
    <row r="29" spans="1:5" x14ac:dyDescent="0.35">
      <c r="A29" s="3" t="s">
        <v>7</v>
      </c>
      <c r="B29" s="4">
        <v>1200</v>
      </c>
      <c r="C29" s="59">
        <f t="shared" si="3"/>
        <v>60</v>
      </c>
      <c r="D29" s="59">
        <f t="shared" si="4"/>
        <v>120</v>
      </c>
      <c r="E29" s="5"/>
    </row>
    <row r="30" spans="1:5" x14ac:dyDescent="0.35">
      <c r="A30" s="3" t="s">
        <v>8</v>
      </c>
      <c r="B30" s="4">
        <v>120</v>
      </c>
      <c r="C30" s="59">
        <f t="shared" si="3"/>
        <v>6</v>
      </c>
      <c r="D30" s="59">
        <f t="shared" si="4"/>
        <v>12</v>
      </c>
      <c r="E30" s="5"/>
    </row>
    <row r="31" spans="1:5" ht="7.95" customHeight="1" x14ac:dyDescent="0.35">
      <c r="A31" s="10"/>
      <c r="B31" s="10"/>
      <c r="C31" s="10"/>
      <c r="D31" s="10"/>
      <c r="E31" s="10"/>
    </row>
  </sheetData>
  <mergeCells count="3">
    <mergeCell ref="A24:E24"/>
    <mergeCell ref="A1:D1"/>
    <mergeCell ref="A12:E1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A3:A7 A14:A18 A26:A30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4139E-F133-4367-BD84-63C6F049BF2E}">
  <sheetPr>
    <tabColor theme="7" tint="-0.499984740745262"/>
  </sheetPr>
  <dimension ref="A1:Q21"/>
  <sheetViews>
    <sheetView showGridLines="0" topLeftCell="A2" zoomScale="85" zoomScaleNormal="85" workbookViewId="0">
      <selection activeCell="O23" sqref="O23"/>
    </sheetView>
  </sheetViews>
  <sheetFormatPr defaultColWidth="8.88671875" defaultRowHeight="18" x14ac:dyDescent="0.35"/>
  <cols>
    <col min="1" max="1" width="4.88671875" style="1" customWidth="1"/>
    <col min="2" max="2" width="9.33203125" style="1" customWidth="1"/>
    <col min="3" max="3" width="16.6640625" style="1" customWidth="1"/>
    <col min="4" max="6" width="9.109375" style="1" customWidth="1"/>
    <col min="7" max="7" width="11.5546875" style="1" customWidth="1"/>
    <col min="8" max="8" width="11.6640625" style="1" customWidth="1"/>
    <col min="9" max="9" width="4.88671875" style="1" customWidth="1"/>
    <col min="10" max="10" width="9.33203125" style="1" customWidth="1"/>
    <col min="11" max="11" width="16.6640625" style="1" customWidth="1"/>
    <col min="12" max="12" width="2.6640625" style="1" customWidth="1"/>
    <col min="13" max="18" width="9.109375" style="1" customWidth="1"/>
    <col min="19" max="16384" width="8.88671875" style="1"/>
  </cols>
  <sheetData>
    <row r="1" spans="1:17" ht="18" customHeight="1" x14ac:dyDescent="0.35">
      <c r="A1" s="40" t="s">
        <v>20</v>
      </c>
      <c r="B1" s="41"/>
      <c r="C1" s="42"/>
    </row>
    <row r="2" spans="1:17" ht="18" customHeight="1" x14ac:dyDescent="0.35">
      <c r="A2" s="14">
        <v>1</v>
      </c>
      <c r="B2" s="14">
        <f>A2*5</f>
        <v>5</v>
      </c>
      <c r="C2" s="15">
        <f>A2*5</f>
        <v>5</v>
      </c>
    </row>
    <row r="3" spans="1:17" x14ac:dyDescent="0.35">
      <c r="D3" s="40" t="s">
        <v>21</v>
      </c>
      <c r="E3" s="41"/>
      <c r="F3" s="42"/>
      <c r="M3" s="40" t="s">
        <v>28</v>
      </c>
      <c r="N3" s="41"/>
      <c r="O3" s="42"/>
    </row>
    <row r="4" spans="1:17" x14ac:dyDescent="0.35">
      <c r="D4" s="14">
        <v>1</v>
      </c>
      <c r="E4" s="14">
        <f>D4*5</f>
        <v>5</v>
      </c>
      <c r="F4" s="15">
        <f>D4*5</f>
        <v>5</v>
      </c>
      <c r="I4" s="44" t="s">
        <v>27</v>
      </c>
      <c r="J4" s="44"/>
      <c r="K4" s="44"/>
      <c r="M4" s="1">
        <v>1</v>
      </c>
      <c r="N4" s="1">
        <v>5</v>
      </c>
      <c r="O4" s="1">
        <v>5</v>
      </c>
    </row>
    <row r="5" spans="1:17" x14ac:dyDescent="0.35">
      <c r="I5" s="44"/>
      <c r="J5" s="44"/>
      <c r="K5" s="44"/>
    </row>
    <row r="6" spans="1:17" x14ac:dyDescent="0.35">
      <c r="D6" s="40" t="s">
        <v>22</v>
      </c>
      <c r="E6" s="41"/>
      <c r="F6" s="42"/>
      <c r="I6" s="14">
        <v>1</v>
      </c>
      <c r="J6" s="14">
        <f>I6*5</f>
        <v>5</v>
      </c>
      <c r="K6" s="15">
        <f>I6*5</f>
        <v>5</v>
      </c>
      <c r="M6" s="39" t="s">
        <v>29</v>
      </c>
      <c r="N6" s="39"/>
      <c r="O6" s="39"/>
      <c r="P6" s="39"/>
      <c r="Q6" s="39"/>
    </row>
    <row r="7" spans="1:17" x14ac:dyDescent="0.35">
      <c r="D7" s="1">
        <v>1</v>
      </c>
      <c r="E7" s="1">
        <f>D7*5</f>
        <v>5</v>
      </c>
      <c r="F7" s="1">
        <f>D7*5</f>
        <v>5</v>
      </c>
      <c r="M7" s="1">
        <v>1</v>
      </c>
      <c r="N7" s="1">
        <v>5</v>
      </c>
      <c r="O7" s="16">
        <v>5</v>
      </c>
    </row>
    <row r="9" spans="1:17" x14ac:dyDescent="0.35">
      <c r="C9" s="16"/>
      <c r="D9" s="39" t="s">
        <v>23</v>
      </c>
      <c r="E9" s="39"/>
      <c r="F9" s="39"/>
      <c r="G9" s="39"/>
      <c r="H9" s="39"/>
      <c r="M9" s="39" t="s">
        <v>30</v>
      </c>
      <c r="N9" s="39"/>
      <c r="O9" s="39"/>
      <c r="P9" s="39"/>
      <c r="Q9" s="39"/>
    </row>
    <row r="10" spans="1:17" x14ac:dyDescent="0.35">
      <c r="D10" s="1">
        <v>1</v>
      </c>
      <c r="E10" s="1">
        <f>D10*5</f>
        <v>5</v>
      </c>
      <c r="F10" s="16">
        <f>D10*5</f>
        <v>5</v>
      </c>
      <c r="M10" s="14">
        <v>1</v>
      </c>
      <c r="N10" s="14">
        <v>5</v>
      </c>
      <c r="O10" s="15">
        <v>5</v>
      </c>
    </row>
    <row r="12" spans="1:17" x14ac:dyDescent="0.35">
      <c r="D12" s="39" t="s">
        <v>24</v>
      </c>
      <c r="E12" s="39"/>
      <c r="F12" s="39"/>
      <c r="G12" s="39"/>
      <c r="M12" s="45" t="s">
        <v>31</v>
      </c>
      <c r="N12" s="46"/>
      <c r="O12" s="47"/>
    </row>
    <row r="13" spans="1:17" x14ac:dyDescent="0.35">
      <c r="D13" s="14">
        <v>1</v>
      </c>
      <c r="E13" s="14">
        <f>D13*5</f>
        <v>5</v>
      </c>
      <c r="F13" s="15">
        <f>D13*5</f>
        <v>5</v>
      </c>
      <c r="M13" s="14"/>
      <c r="N13" s="14"/>
      <c r="O13" s="15"/>
    </row>
    <row r="15" spans="1:17" x14ac:dyDescent="0.35">
      <c r="D15" s="40" t="s">
        <v>25</v>
      </c>
      <c r="E15" s="41"/>
      <c r="F15" s="42"/>
      <c r="M15" s="39" t="s">
        <v>32</v>
      </c>
      <c r="N15" s="39"/>
      <c r="O15" s="39"/>
    </row>
    <row r="16" spans="1:17" x14ac:dyDescent="0.35">
      <c r="D16" s="60">
        <v>1</v>
      </c>
      <c r="E16" s="60">
        <f>D16*5</f>
        <v>5</v>
      </c>
      <c r="F16" s="61">
        <f>D16*5</f>
        <v>5</v>
      </c>
      <c r="M16" s="1">
        <f t="shared" ref="M16:O16" si="0">A2</f>
        <v>1</v>
      </c>
      <c r="N16" s="1">
        <f t="shared" si="0"/>
        <v>5</v>
      </c>
      <c r="O16" s="1">
        <f t="shared" si="0"/>
        <v>5</v>
      </c>
    </row>
    <row r="18" spans="4:15" x14ac:dyDescent="0.35">
      <c r="D18" s="43" t="s">
        <v>26</v>
      </c>
      <c r="E18" s="43"/>
      <c r="M18" s="39" t="s">
        <v>33</v>
      </c>
      <c r="N18" s="39"/>
      <c r="O18" s="39"/>
    </row>
    <row r="19" spans="4:15" x14ac:dyDescent="0.35">
      <c r="D19" s="14">
        <v>1</v>
      </c>
    </row>
    <row r="20" spans="4:15" x14ac:dyDescent="0.35">
      <c r="D20" s="14">
        <f>D19*5</f>
        <v>5</v>
      </c>
    </row>
    <row r="21" spans="4:15" x14ac:dyDescent="0.35">
      <c r="D21" s="15">
        <f>D19*5</f>
        <v>5</v>
      </c>
      <c r="M21" s="39" t="s">
        <v>34</v>
      </c>
      <c r="N21" s="39"/>
      <c r="O21" s="39"/>
    </row>
  </sheetData>
  <mergeCells count="15">
    <mergeCell ref="M21:O21"/>
    <mergeCell ref="M6:Q6"/>
    <mergeCell ref="M9:Q9"/>
    <mergeCell ref="A1:C1"/>
    <mergeCell ref="D3:F3"/>
    <mergeCell ref="D6:F6"/>
    <mergeCell ref="D18:E18"/>
    <mergeCell ref="M18:O18"/>
    <mergeCell ref="D9:H9"/>
    <mergeCell ref="D12:G12"/>
    <mergeCell ref="I4:K5"/>
    <mergeCell ref="D15:F15"/>
    <mergeCell ref="M3:O3"/>
    <mergeCell ref="M12:O12"/>
    <mergeCell ref="M15:O15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C0D99-A7A6-4157-9F42-B81877F71183}">
  <sheetPr>
    <tabColor rgb="FFFAE5FF"/>
  </sheetPr>
  <dimension ref="B2:G16"/>
  <sheetViews>
    <sheetView workbookViewId="0">
      <selection activeCell="E15" sqref="E15:E16"/>
    </sheetView>
  </sheetViews>
  <sheetFormatPr defaultColWidth="8.88671875" defaultRowHeight="18" x14ac:dyDescent="0.35"/>
  <cols>
    <col min="1" max="1" width="4" style="1" customWidth="1"/>
    <col min="2" max="2" width="22.5546875" style="1" customWidth="1"/>
    <col min="3" max="3" width="17.44140625" style="1" customWidth="1"/>
    <col min="4" max="4" width="16.5546875" style="1" customWidth="1"/>
    <col min="5" max="6" width="8.88671875" style="1"/>
    <col min="7" max="7" width="20.44140625" style="1" bestFit="1" customWidth="1"/>
    <col min="8" max="16384" width="8.88671875" style="1"/>
  </cols>
  <sheetData>
    <row r="2" spans="2:7" ht="18.600000000000001" thickBot="1" x14ac:dyDescent="0.4">
      <c r="B2" s="29" t="s">
        <v>35</v>
      </c>
      <c r="C2" s="29" t="s">
        <v>36</v>
      </c>
      <c r="D2" s="29" t="s">
        <v>37</v>
      </c>
    </row>
    <row r="3" spans="2:7" ht="19.2" thickTop="1" thickBot="1" x14ac:dyDescent="0.4">
      <c r="B3" s="31" t="s">
        <v>38</v>
      </c>
      <c r="C3" s="32">
        <f t="shared" ref="C3:C5" ca="1" si="0">C4-1</f>
        <v>45894</v>
      </c>
      <c r="D3" s="33">
        <v>2345.7800000000002</v>
      </c>
    </row>
    <row r="4" spans="2:7" ht="19.2" thickTop="1" thickBot="1" x14ac:dyDescent="0.4">
      <c r="B4" s="31" t="s">
        <v>39</v>
      </c>
      <c r="C4" s="32">
        <f t="shared" ca="1" si="0"/>
        <v>45895</v>
      </c>
      <c r="D4" s="33">
        <v>-245.92</v>
      </c>
    </row>
    <row r="5" spans="2:7" ht="19.2" thickTop="1" thickBot="1" x14ac:dyDescent="0.4">
      <c r="B5" s="31" t="s">
        <v>40</v>
      </c>
      <c r="C5" s="32">
        <f t="shared" ca="1" si="0"/>
        <v>45896</v>
      </c>
      <c r="D5" s="33">
        <v>1434.87</v>
      </c>
    </row>
    <row r="6" spans="2:7" ht="19.2" thickTop="1" thickBot="1" x14ac:dyDescent="0.4">
      <c r="B6" s="31" t="s">
        <v>41</v>
      </c>
      <c r="C6" s="32">
        <f ca="1">C7-1</f>
        <v>45897</v>
      </c>
      <c r="D6" s="33">
        <v>-56.98</v>
      </c>
    </row>
    <row r="7" spans="2:7" ht="19.2" thickTop="1" thickBot="1" x14ac:dyDescent="0.4">
      <c r="B7" s="31" t="s">
        <v>42</v>
      </c>
      <c r="C7" s="32">
        <f ca="1">TODAY()</f>
        <v>45898</v>
      </c>
      <c r="D7" s="33">
        <v>-5907.23</v>
      </c>
    </row>
    <row r="8" spans="2:7" ht="19.2" thickTop="1" thickBot="1" x14ac:dyDescent="0.4">
      <c r="B8" s="31" t="s">
        <v>43</v>
      </c>
      <c r="C8" s="32">
        <f ca="1">C7+1</f>
        <v>45899</v>
      </c>
      <c r="D8" s="33">
        <v>-456.78</v>
      </c>
    </row>
    <row r="9" spans="2:7" ht="19.2" thickTop="1" thickBot="1" x14ac:dyDescent="0.4">
      <c r="B9" s="30" t="s">
        <v>44</v>
      </c>
      <c r="C9" s="32">
        <f t="shared" ref="C9:C12" ca="1" si="1">C8+1</f>
        <v>45900</v>
      </c>
      <c r="D9" s="33">
        <v>9898.17</v>
      </c>
    </row>
    <row r="10" spans="2:7" ht="19.2" thickTop="1" thickBot="1" x14ac:dyDescent="0.4">
      <c r="B10" s="31" t="s">
        <v>45</v>
      </c>
      <c r="C10" s="32">
        <f t="shared" ca="1" si="1"/>
        <v>45901</v>
      </c>
      <c r="D10" s="33">
        <v>-56.98</v>
      </c>
    </row>
    <row r="11" spans="2:7" ht="19.2" thickTop="1" thickBot="1" x14ac:dyDescent="0.4">
      <c r="B11" s="31" t="s">
        <v>46</v>
      </c>
      <c r="C11" s="32">
        <f t="shared" ca="1" si="1"/>
        <v>45902</v>
      </c>
      <c r="D11" s="33">
        <v>0</v>
      </c>
    </row>
    <row r="12" spans="2:7" ht="19.2" thickTop="1" thickBot="1" x14ac:dyDescent="0.4">
      <c r="B12" s="30" t="s">
        <v>47</v>
      </c>
      <c r="C12" s="32">
        <f t="shared" ca="1" si="1"/>
        <v>45903</v>
      </c>
      <c r="D12" s="33">
        <v>-390.75</v>
      </c>
    </row>
    <row r="13" spans="2:7" ht="18.600000000000001" thickTop="1" x14ac:dyDescent="0.35"/>
    <row r="14" spans="2:7" x14ac:dyDescent="0.35">
      <c r="B14" s="27"/>
    </row>
    <row r="16" spans="2:7" x14ac:dyDescent="0.35">
      <c r="G16" s="34"/>
    </row>
  </sheetData>
  <conditionalFormatting sqref="C7">
    <cfRule type="colorScale" priority="9">
      <colorScale>
        <cfvo type="formula" val="&quot;&lt;0&quot;"/>
        <cfvo type="max"/>
        <color rgb="FFFF0000"/>
        <color rgb="FFFFEF9C"/>
      </colorScale>
    </cfRule>
  </conditionalFormatting>
  <conditionalFormatting sqref="D3:D12">
    <cfRule type="cellIs" dxfId="10" priority="4" operator="greaterThan">
      <formula>656.418</formula>
    </cfRule>
    <cfRule type="cellIs" dxfId="9" priority="5" operator="equal">
      <formula>0</formula>
    </cfRule>
    <cfRule type="duplicateValues" dxfId="8" priority="6"/>
    <cfRule type="cellIs" dxfId="7" priority="7" operator="greaterThanOrEqual">
      <formula>0</formula>
    </cfRule>
    <cfRule type="cellIs" dxfId="6" priority="8" operator="lessThan">
      <formula>0</formula>
    </cfRule>
  </conditionalFormatting>
  <conditionalFormatting sqref="C3:C12">
    <cfRule type="timePeriod" dxfId="5" priority="1" timePeriod="tomorrow">
      <formula>FLOOR(C3,1)=TODAY()+1</formula>
    </cfRule>
    <cfRule type="timePeriod" dxfId="4" priority="2" timePeriod="today">
      <formula>FLOOR(C3,1)=TODAY()</formula>
    </cfRule>
    <cfRule type="timePeriod" dxfId="3" priority="3" timePeriod="yesterday">
      <formula>FLOOR(C3,1)=TODAY()-1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A58DA-BDAC-4C8C-A8DA-02179576AF65}">
  <sheetPr>
    <tabColor theme="8" tint="-0.499984740745262"/>
  </sheetPr>
  <dimension ref="A1:G15"/>
  <sheetViews>
    <sheetView zoomScaleNormal="100" workbookViewId="0">
      <selection activeCell="C18" sqref="C18"/>
    </sheetView>
  </sheetViews>
  <sheetFormatPr defaultColWidth="10" defaultRowHeight="17.399999999999999" x14ac:dyDescent="0.3"/>
  <cols>
    <col min="1" max="1" width="36.6640625" style="18" customWidth="1"/>
    <col min="2" max="7" width="12.6640625" style="18" customWidth="1"/>
    <col min="8" max="16384" width="10" style="18"/>
  </cols>
  <sheetData>
    <row r="1" spans="1:7" ht="21" x14ac:dyDescent="0.3">
      <c r="A1" s="52" t="s">
        <v>48</v>
      </c>
      <c r="B1" s="52"/>
      <c r="C1" s="52"/>
      <c r="D1" s="52"/>
      <c r="E1" s="52"/>
      <c r="F1" s="52"/>
      <c r="G1" s="52"/>
    </row>
    <row r="2" spans="1:7" x14ac:dyDescent="0.3">
      <c r="A2" s="53">
        <v>2025</v>
      </c>
      <c r="B2" s="55" t="s">
        <v>49</v>
      </c>
      <c r="C2" s="55" t="s">
        <v>50</v>
      </c>
      <c r="D2" s="55" t="s">
        <v>51</v>
      </c>
      <c r="E2" s="55" t="s">
        <v>52</v>
      </c>
      <c r="F2" s="55" t="s">
        <v>53</v>
      </c>
      <c r="G2" s="55" t="s">
        <v>54</v>
      </c>
    </row>
    <row r="3" spans="1:7" x14ac:dyDescent="0.3">
      <c r="A3" s="54"/>
      <c r="B3" s="56"/>
      <c r="C3" s="56"/>
      <c r="D3" s="56"/>
      <c r="E3" s="56"/>
      <c r="F3" s="56"/>
      <c r="G3" s="56"/>
    </row>
    <row r="4" spans="1:7" x14ac:dyDescent="0.3">
      <c r="A4" s="19" t="s">
        <v>55</v>
      </c>
      <c r="B4" s="20">
        <v>4350</v>
      </c>
      <c r="C4" s="20">
        <v>4900.8900000000003</v>
      </c>
      <c r="D4" s="20">
        <v>6925.36</v>
      </c>
      <c r="E4" s="20">
        <v>8436.9500000000007</v>
      </c>
      <c r="F4" s="20">
        <v>9938.94</v>
      </c>
      <c r="G4" s="20">
        <v>8316.15</v>
      </c>
    </row>
    <row r="5" spans="1:7" x14ac:dyDescent="0.3">
      <c r="A5" s="19" t="s">
        <v>56</v>
      </c>
      <c r="B5" s="20">
        <v>915.79</v>
      </c>
      <c r="C5" s="20">
        <v>1459</v>
      </c>
      <c r="D5" s="20">
        <v>1814</v>
      </c>
      <c r="E5" s="20">
        <v>3017.56</v>
      </c>
      <c r="F5" s="20">
        <v>5548.9</v>
      </c>
      <c r="G5" s="20">
        <v>5545.18</v>
      </c>
    </row>
    <row r="6" spans="1:7" x14ac:dyDescent="0.3">
      <c r="A6" s="21" t="s">
        <v>57</v>
      </c>
      <c r="B6" s="22">
        <f t="shared" ref="B6:G6" si="0">B4-B5</f>
        <v>3434.21</v>
      </c>
      <c r="C6" s="22">
        <f t="shared" si="0"/>
        <v>3441.8900000000003</v>
      </c>
      <c r="D6" s="22">
        <f t="shared" si="0"/>
        <v>5111.3599999999997</v>
      </c>
      <c r="E6" s="22">
        <f t="shared" si="0"/>
        <v>5419.3900000000012</v>
      </c>
      <c r="F6" s="22">
        <f t="shared" si="0"/>
        <v>4390.0400000000009</v>
      </c>
      <c r="G6" s="22">
        <f t="shared" si="0"/>
        <v>2770.9699999999993</v>
      </c>
    </row>
    <row r="7" spans="1:7" ht="7.95" customHeight="1" x14ac:dyDescent="0.3">
      <c r="A7" s="48"/>
      <c r="B7" s="49"/>
      <c r="C7" s="49"/>
      <c r="D7" s="49"/>
      <c r="E7" s="49"/>
      <c r="F7" s="49"/>
      <c r="G7" s="50"/>
    </row>
    <row r="8" spans="1:7" x14ac:dyDescent="0.3">
      <c r="A8" s="19" t="s">
        <v>58</v>
      </c>
      <c r="B8" s="20">
        <v>420</v>
      </c>
      <c r="C8" s="20">
        <v>766.19</v>
      </c>
      <c r="D8" s="20">
        <v>925.89</v>
      </c>
      <c r="E8" s="20">
        <v>945.78</v>
      </c>
      <c r="F8" s="20">
        <v>1568.9</v>
      </c>
      <c r="G8" s="20">
        <v>1615.34</v>
      </c>
    </row>
    <row r="9" spans="1:7" x14ac:dyDescent="0.3">
      <c r="A9" s="19" t="s">
        <v>59</v>
      </c>
      <c r="B9" s="20">
        <v>1317</v>
      </c>
      <c r="C9" s="20">
        <v>1567.98</v>
      </c>
      <c r="D9" s="20">
        <v>1897.65</v>
      </c>
      <c r="E9" s="20">
        <v>2292.1</v>
      </c>
      <c r="F9" s="20">
        <v>2367.98</v>
      </c>
      <c r="G9" s="20">
        <v>2381.9</v>
      </c>
    </row>
    <row r="10" spans="1:7" x14ac:dyDescent="0.3">
      <c r="A10" s="19" t="s">
        <v>60</v>
      </c>
      <c r="B10" s="20">
        <v>219</v>
      </c>
      <c r="C10" s="20">
        <v>467.9</v>
      </c>
      <c r="D10" s="20">
        <v>573.9</v>
      </c>
      <c r="E10" s="20">
        <v>717.56</v>
      </c>
      <c r="F10" s="20">
        <v>924.12</v>
      </c>
      <c r="G10" s="20">
        <v>109</v>
      </c>
    </row>
    <row r="11" spans="1:7" x14ac:dyDescent="0.3">
      <c r="A11" s="19" t="s">
        <v>61</v>
      </c>
      <c r="B11" s="20">
        <v>26</v>
      </c>
      <c r="C11" s="20">
        <v>43</v>
      </c>
      <c r="D11" s="20">
        <v>69.98</v>
      </c>
      <c r="E11" s="20">
        <v>144.5</v>
      </c>
      <c r="F11" s="20">
        <v>263.99</v>
      </c>
      <c r="G11" s="20">
        <v>501.34</v>
      </c>
    </row>
    <row r="12" spans="1:7" x14ac:dyDescent="0.3">
      <c r="A12" s="21" t="s">
        <v>62</v>
      </c>
      <c r="B12" s="22">
        <f t="shared" ref="B12:G12" si="1">SUM(B8:B11)</f>
        <v>1982</v>
      </c>
      <c r="C12" s="22">
        <f t="shared" si="1"/>
        <v>2845.07</v>
      </c>
      <c r="D12" s="22">
        <f t="shared" si="1"/>
        <v>3467.42</v>
      </c>
      <c r="E12" s="22">
        <f t="shared" si="1"/>
        <v>4099.9400000000005</v>
      </c>
      <c r="F12" s="22">
        <f t="shared" si="1"/>
        <v>5124.99</v>
      </c>
      <c r="G12" s="22">
        <f t="shared" si="1"/>
        <v>4607.58</v>
      </c>
    </row>
    <row r="13" spans="1:7" ht="7.95" customHeight="1" x14ac:dyDescent="0.3">
      <c r="A13" s="48"/>
      <c r="B13" s="49"/>
      <c r="C13" s="49"/>
      <c r="D13" s="49"/>
      <c r="E13" s="49"/>
      <c r="F13" s="49"/>
      <c r="G13" s="50"/>
    </row>
    <row r="14" spans="1:7" x14ac:dyDescent="0.3">
      <c r="A14" s="21" t="s">
        <v>63</v>
      </c>
      <c r="B14" s="22">
        <f t="shared" ref="B14:G14" si="2">B6-B12</f>
        <v>1452.21</v>
      </c>
      <c r="C14" s="22">
        <f t="shared" si="2"/>
        <v>596.82000000000016</v>
      </c>
      <c r="D14" s="22">
        <f t="shared" si="2"/>
        <v>1643.9399999999996</v>
      </c>
      <c r="E14" s="22">
        <f t="shared" si="2"/>
        <v>1319.4500000000007</v>
      </c>
      <c r="F14" s="22">
        <f t="shared" si="2"/>
        <v>-734.94999999999891</v>
      </c>
      <c r="G14" s="22">
        <f t="shared" si="2"/>
        <v>-1836.6100000000006</v>
      </c>
    </row>
    <row r="15" spans="1:7" ht="7.95" customHeight="1" x14ac:dyDescent="0.3">
      <c r="A15" s="51"/>
      <c r="B15" s="51"/>
      <c r="C15" s="51"/>
      <c r="D15" s="51"/>
      <c r="E15" s="51"/>
      <c r="F15" s="51"/>
      <c r="G15" s="51"/>
    </row>
  </sheetData>
  <mergeCells count="11">
    <mergeCell ref="A7:G7"/>
    <mergeCell ref="A13:G13"/>
    <mergeCell ref="A15:G15"/>
    <mergeCell ref="A1:G1"/>
    <mergeCell ref="A2:A3"/>
    <mergeCell ref="B2:B3"/>
    <mergeCell ref="C2:C3"/>
    <mergeCell ref="D2:D3"/>
    <mergeCell ref="E2:E3"/>
    <mergeCell ref="F2:F3"/>
    <mergeCell ref="G2:G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8978-2561-42C7-B5BB-89D4F6CE1950}">
  <sheetPr>
    <tabColor theme="8" tint="-0.499984740745262"/>
  </sheetPr>
  <dimension ref="A1:G15"/>
  <sheetViews>
    <sheetView zoomScaleNormal="100" workbookViewId="0">
      <selection activeCell="E19" sqref="E19"/>
    </sheetView>
  </sheetViews>
  <sheetFormatPr defaultColWidth="10.33203125" defaultRowHeight="17.399999999999999" x14ac:dyDescent="0.3"/>
  <cols>
    <col min="1" max="1" width="36.6640625" style="23" customWidth="1"/>
    <col min="2" max="7" width="12.6640625" style="23" customWidth="1"/>
    <col min="8" max="16384" width="10.33203125" style="23"/>
  </cols>
  <sheetData>
    <row r="1" spans="1:7" ht="21" customHeight="1" x14ac:dyDescent="0.3">
      <c r="A1" s="52" t="s">
        <v>64</v>
      </c>
      <c r="B1" s="52"/>
      <c r="C1" s="52"/>
      <c r="D1" s="52"/>
      <c r="E1" s="52"/>
      <c r="F1" s="52"/>
      <c r="G1" s="52"/>
    </row>
    <row r="2" spans="1:7" x14ac:dyDescent="0.3">
      <c r="A2" s="53">
        <v>2025</v>
      </c>
      <c r="B2" s="55" t="s">
        <v>49</v>
      </c>
      <c r="C2" s="55" t="s">
        <v>50</v>
      </c>
      <c r="D2" s="55" t="s">
        <v>51</v>
      </c>
      <c r="E2" s="55" t="s">
        <v>52</v>
      </c>
      <c r="F2" s="55" t="s">
        <v>53</v>
      </c>
      <c r="G2" s="55" t="s">
        <v>54</v>
      </c>
    </row>
    <row r="3" spans="1:7" x14ac:dyDescent="0.3">
      <c r="A3" s="54"/>
      <c r="B3" s="56"/>
      <c r="C3" s="56"/>
      <c r="D3" s="56"/>
      <c r="E3" s="56"/>
      <c r="F3" s="56"/>
      <c r="G3" s="56"/>
    </row>
    <row r="4" spans="1:7" x14ac:dyDescent="0.3">
      <c r="A4" s="19" t="s">
        <v>55</v>
      </c>
      <c r="B4" s="24">
        <v>5350</v>
      </c>
      <c r="C4" s="24">
        <v>5900.89</v>
      </c>
      <c r="D4" s="24">
        <v>7925.36</v>
      </c>
      <c r="E4" s="24">
        <v>9436.9500000000007</v>
      </c>
      <c r="F4" s="24">
        <v>10938.94</v>
      </c>
      <c r="G4" s="24">
        <v>9316.15</v>
      </c>
    </row>
    <row r="5" spans="1:7" x14ac:dyDescent="0.3">
      <c r="A5" s="19" t="s">
        <v>56</v>
      </c>
      <c r="B5" s="24">
        <v>1915.79</v>
      </c>
      <c r="C5" s="24">
        <v>1959</v>
      </c>
      <c r="D5" s="24">
        <v>2114</v>
      </c>
      <c r="E5" s="24">
        <v>3517.56</v>
      </c>
      <c r="F5" s="24">
        <v>4848.8999999999996</v>
      </c>
      <c r="G5" s="24">
        <v>4945.18</v>
      </c>
    </row>
    <row r="6" spans="1:7" x14ac:dyDescent="0.3">
      <c r="A6" s="21" t="s">
        <v>57</v>
      </c>
      <c r="B6" s="22">
        <f t="shared" ref="B6:G6" si="0">B4-B5</f>
        <v>3434.21</v>
      </c>
      <c r="C6" s="22">
        <f t="shared" si="0"/>
        <v>3941.8900000000003</v>
      </c>
      <c r="D6" s="22">
        <f t="shared" si="0"/>
        <v>5811.36</v>
      </c>
      <c r="E6" s="22">
        <f t="shared" si="0"/>
        <v>5919.3900000000012</v>
      </c>
      <c r="F6" s="22">
        <f t="shared" si="0"/>
        <v>6090.0400000000009</v>
      </c>
      <c r="G6" s="22">
        <f t="shared" si="0"/>
        <v>4370.9699999999993</v>
      </c>
    </row>
    <row r="7" spans="1:7" ht="7.95" customHeight="1" x14ac:dyDescent="0.3">
      <c r="A7" s="48"/>
      <c r="B7" s="49"/>
      <c r="C7" s="49"/>
      <c r="D7" s="49"/>
      <c r="E7" s="49"/>
      <c r="F7" s="49"/>
      <c r="G7" s="50"/>
    </row>
    <row r="8" spans="1:7" x14ac:dyDescent="0.3">
      <c r="A8" s="19" t="s">
        <v>58</v>
      </c>
      <c r="B8" s="24">
        <v>520</v>
      </c>
      <c r="C8" s="24">
        <v>866.19</v>
      </c>
      <c r="D8" s="24">
        <v>1025.8900000000001</v>
      </c>
      <c r="E8" s="24">
        <v>1345.78</v>
      </c>
      <c r="F8" s="24">
        <v>1568.9</v>
      </c>
      <c r="G8" s="24">
        <v>1615.34</v>
      </c>
    </row>
    <row r="9" spans="1:7" x14ac:dyDescent="0.3">
      <c r="A9" s="19" t="s">
        <v>59</v>
      </c>
      <c r="B9" s="24">
        <v>2317</v>
      </c>
      <c r="C9" s="24">
        <v>2567.98</v>
      </c>
      <c r="D9" s="24">
        <v>2897.65</v>
      </c>
      <c r="E9" s="24">
        <v>3292.1</v>
      </c>
      <c r="F9" s="24">
        <v>3367.98</v>
      </c>
      <c r="G9" s="24">
        <v>2881.9</v>
      </c>
    </row>
    <row r="10" spans="1:7" x14ac:dyDescent="0.3">
      <c r="A10" s="19" t="s">
        <v>60</v>
      </c>
      <c r="B10" s="24">
        <v>319</v>
      </c>
      <c r="C10" s="24">
        <v>567.9</v>
      </c>
      <c r="D10" s="24">
        <v>673.9</v>
      </c>
      <c r="E10" s="24">
        <v>917.56</v>
      </c>
      <c r="F10" s="24">
        <v>1024.1199999999999</v>
      </c>
      <c r="G10" s="24">
        <v>1089.0899999999999</v>
      </c>
    </row>
    <row r="11" spans="1:7" x14ac:dyDescent="0.3">
      <c r="A11" s="19" t="s">
        <v>61</v>
      </c>
      <c r="B11" s="24">
        <v>36</v>
      </c>
      <c r="C11" s="24">
        <v>63</v>
      </c>
      <c r="D11" s="24">
        <v>89.98</v>
      </c>
      <c r="E11" s="24">
        <v>174.5</v>
      </c>
      <c r="F11" s="24">
        <v>273.99</v>
      </c>
      <c r="G11" s="24">
        <v>401.34</v>
      </c>
    </row>
    <row r="12" spans="1:7" x14ac:dyDescent="0.3">
      <c r="A12" s="21" t="s">
        <v>62</v>
      </c>
      <c r="B12" s="22">
        <f t="shared" ref="B12:G12" si="1">SUM(B8:B11)</f>
        <v>3192</v>
      </c>
      <c r="C12" s="22">
        <f t="shared" si="1"/>
        <v>4065.07</v>
      </c>
      <c r="D12" s="22">
        <f t="shared" si="1"/>
        <v>4687.4199999999992</v>
      </c>
      <c r="E12" s="22">
        <f t="shared" si="1"/>
        <v>5729.9400000000005</v>
      </c>
      <c r="F12" s="22">
        <f t="shared" si="1"/>
        <v>6234.99</v>
      </c>
      <c r="G12" s="22">
        <f t="shared" si="1"/>
        <v>5987.67</v>
      </c>
    </row>
    <row r="13" spans="1:7" ht="7.95" customHeight="1" x14ac:dyDescent="0.3">
      <c r="A13" s="48"/>
      <c r="B13" s="49"/>
      <c r="C13" s="49"/>
      <c r="D13" s="49"/>
      <c r="E13" s="49"/>
      <c r="F13" s="49"/>
      <c r="G13" s="50"/>
    </row>
    <row r="14" spans="1:7" x14ac:dyDescent="0.3">
      <c r="A14" s="21" t="s">
        <v>63</v>
      </c>
      <c r="B14" s="22">
        <f t="shared" ref="B14:G14" si="2">B6-B12</f>
        <v>242.21000000000004</v>
      </c>
      <c r="C14" s="22">
        <f t="shared" si="2"/>
        <v>-123.17999999999984</v>
      </c>
      <c r="D14" s="22">
        <f t="shared" si="2"/>
        <v>1123.9400000000005</v>
      </c>
      <c r="E14" s="22">
        <f t="shared" si="2"/>
        <v>189.45000000000073</v>
      </c>
      <c r="F14" s="22">
        <f t="shared" si="2"/>
        <v>-144.94999999999891</v>
      </c>
      <c r="G14" s="22">
        <f t="shared" si="2"/>
        <v>-1616.7000000000007</v>
      </c>
    </row>
    <row r="15" spans="1:7" ht="7.95" customHeight="1" x14ac:dyDescent="0.3">
      <c r="A15" s="51"/>
      <c r="B15" s="51"/>
      <c r="C15" s="51"/>
      <c r="D15" s="51"/>
      <c r="E15" s="51"/>
      <c r="F15" s="51"/>
      <c r="G15" s="51"/>
    </row>
  </sheetData>
  <mergeCells count="11">
    <mergeCell ref="A7:G7"/>
    <mergeCell ref="A13:G13"/>
    <mergeCell ref="A15:G15"/>
    <mergeCell ref="A1:G1"/>
    <mergeCell ref="A2:A3"/>
    <mergeCell ref="B2:B3"/>
    <mergeCell ref="C2:C3"/>
    <mergeCell ref="D2:D3"/>
    <mergeCell ref="E2:E3"/>
    <mergeCell ref="F2:F3"/>
    <mergeCell ref="G2:G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B9F2-6E6F-4648-BDDB-C0EF40F46D73}">
  <sheetPr>
    <tabColor theme="8" tint="-0.499984740745262"/>
  </sheetPr>
  <dimension ref="A1:G26"/>
  <sheetViews>
    <sheetView topLeftCell="B1" workbookViewId="0">
      <selection activeCell="G17" sqref="G17"/>
    </sheetView>
  </sheetViews>
  <sheetFormatPr defaultColWidth="10" defaultRowHeight="17.399999999999999" x14ac:dyDescent="0.3"/>
  <cols>
    <col min="1" max="1" width="36.6640625" style="18" customWidth="1"/>
    <col min="2" max="7" width="12.6640625" style="18" customWidth="1"/>
    <col min="8" max="16384" width="10" style="18"/>
  </cols>
  <sheetData>
    <row r="1" spans="1:7" ht="21" customHeight="1" x14ac:dyDescent="0.3">
      <c r="A1" s="52" t="s">
        <v>65</v>
      </c>
      <c r="B1" s="52"/>
      <c r="C1" s="52"/>
      <c r="D1" s="52"/>
      <c r="E1" s="52"/>
      <c r="F1" s="52"/>
      <c r="G1" s="52"/>
    </row>
    <row r="2" spans="1:7" x14ac:dyDescent="0.3">
      <c r="A2" s="53">
        <v>2025</v>
      </c>
      <c r="B2" s="55" t="s">
        <v>49</v>
      </c>
      <c r="C2" s="55" t="s">
        <v>50</v>
      </c>
      <c r="D2" s="55" t="s">
        <v>51</v>
      </c>
      <c r="E2" s="55" t="s">
        <v>52</v>
      </c>
      <c r="F2" s="55" t="s">
        <v>53</v>
      </c>
      <c r="G2" s="55" t="s">
        <v>54</v>
      </c>
    </row>
    <row r="3" spans="1:7" x14ac:dyDescent="0.3">
      <c r="A3" s="54"/>
      <c r="B3" s="56"/>
      <c r="C3" s="56"/>
      <c r="D3" s="56"/>
      <c r="E3" s="56"/>
      <c r="F3" s="56"/>
      <c r="G3" s="56"/>
    </row>
    <row r="4" spans="1:7" x14ac:dyDescent="0.3">
      <c r="A4" s="19" t="s">
        <v>55</v>
      </c>
      <c r="B4" s="20">
        <f>'5RJ'!B4+'5SP'!B4</f>
        <v>9700</v>
      </c>
      <c r="C4" s="20">
        <f>'5RJ'!C4+'5SP'!C4</f>
        <v>10801.78</v>
      </c>
      <c r="D4" s="20">
        <f>'5RJ'!D4+'5SP'!D4</f>
        <v>14850.72</v>
      </c>
      <c r="E4" s="20">
        <f>'5RJ'!E4+'5SP'!E4</f>
        <v>17873.900000000001</v>
      </c>
      <c r="F4" s="20">
        <f>'5RJ'!F4+'5SP'!F4</f>
        <v>20877.88</v>
      </c>
      <c r="G4" s="20">
        <f>'5RJ'!G4+'5SP'!G4</f>
        <v>17632.3</v>
      </c>
    </row>
    <row r="5" spans="1:7" x14ac:dyDescent="0.3">
      <c r="A5" s="19" t="s">
        <v>56</v>
      </c>
      <c r="B5" s="20">
        <f>'5RJ'!B5+'5SP'!B5</f>
        <v>2831.58</v>
      </c>
      <c r="C5" s="20">
        <f>'5RJ'!C5+'5SP'!C5</f>
        <v>3418</v>
      </c>
      <c r="D5" s="20">
        <f>'5RJ'!D5+'5SP'!D5</f>
        <v>3928</v>
      </c>
      <c r="E5" s="20">
        <f>'5RJ'!E5+'5SP'!E5</f>
        <v>6535.12</v>
      </c>
      <c r="F5" s="20">
        <f>'5RJ'!F5+'5SP'!F5</f>
        <v>10397.799999999999</v>
      </c>
      <c r="G5" s="20">
        <f>'5RJ'!G5+'5SP'!G5</f>
        <v>10490.36</v>
      </c>
    </row>
    <row r="6" spans="1:7" x14ac:dyDescent="0.3">
      <c r="A6" s="21" t="s">
        <v>57</v>
      </c>
      <c r="B6" s="20">
        <f>'5RJ'!B6+'5SP'!B6</f>
        <v>6868.42</v>
      </c>
      <c r="C6" s="20">
        <f>'5RJ'!C6+'5SP'!C6</f>
        <v>7383.7800000000007</v>
      </c>
      <c r="D6" s="20">
        <f>'5RJ'!D6+'5SP'!D6</f>
        <v>10922.72</v>
      </c>
      <c r="E6" s="20">
        <f>'5RJ'!E6+'5SP'!E6</f>
        <v>11338.780000000002</v>
      </c>
      <c r="F6" s="20">
        <f>'5RJ'!F6+'5SP'!F6</f>
        <v>10480.080000000002</v>
      </c>
      <c r="G6" s="20">
        <f>'5RJ'!G6+'5SP'!G6</f>
        <v>7141.9399999999987</v>
      </c>
    </row>
    <row r="7" spans="1:7" ht="7.95" customHeight="1" x14ac:dyDescent="0.3">
      <c r="A7" s="48"/>
      <c r="B7" s="49"/>
      <c r="C7" s="49"/>
      <c r="D7" s="49"/>
      <c r="E7" s="49"/>
      <c r="F7" s="49"/>
      <c r="G7" s="50"/>
    </row>
    <row r="8" spans="1:7" x14ac:dyDescent="0.3">
      <c r="A8" s="19" t="s">
        <v>58</v>
      </c>
      <c r="B8" s="20">
        <f>'5RJ'!B8+'5SP'!B8</f>
        <v>940</v>
      </c>
      <c r="C8" s="20">
        <f>'5RJ'!C8+'5SP'!C8</f>
        <v>1632.38</v>
      </c>
      <c r="D8" s="20">
        <f>'5RJ'!D8+'5SP'!D8</f>
        <v>1951.7800000000002</v>
      </c>
      <c r="E8" s="20">
        <f>'5RJ'!E8+'5SP'!E8</f>
        <v>2291.56</v>
      </c>
      <c r="F8" s="20">
        <f>'5RJ'!F8+'5SP'!F8</f>
        <v>3137.8</v>
      </c>
      <c r="G8" s="20">
        <f>'5RJ'!G8+'5SP'!G8</f>
        <v>3230.68</v>
      </c>
    </row>
    <row r="9" spans="1:7" x14ac:dyDescent="0.3">
      <c r="A9" s="19" t="s">
        <v>59</v>
      </c>
      <c r="B9" s="20">
        <f>'5RJ'!B9+'5SP'!B9</f>
        <v>3634</v>
      </c>
      <c r="C9" s="20">
        <f>'5RJ'!C9+'5SP'!C9</f>
        <v>4135.96</v>
      </c>
      <c r="D9" s="20">
        <f>'5RJ'!D9+'5SP'!D9</f>
        <v>4795.3</v>
      </c>
      <c r="E9" s="20">
        <f>'5RJ'!E9+'5SP'!E9</f>
        <v>5584.2</v>
      </c>
      <c r="F9" s="20">
        <f>'5RJ'!F9+'5SP'!F9</f>
        <v>5735.96</v>
      </c>
      <c r="G9" s="20">
        <f>'5RJ'!G9+'5SP'!G9</f>
        <v>5263.8</v>
      </c>
    </row>
    <row r="10" spans="1:7" x14ac:dyDescent="0.3">
      <c r="A10" s="19" t="s">
        <v>60</v>
      </c>
      <c r="B10" s="20">
        <f>'5RJ'!B10+'5SP'!B10</f>
        <v>538</v>
      </c>
      <c r="C10" s="20">
        <f>'5RJ'!C10+'5SP'!C10</f>
        <v>1035.8</v>
      </c>
      <c r="D10" s="20">
        <f>'5RJ'!D10+'5SP'!D10</f>
        <v>1247.8</v>
      </c>
      <c r="E10" s="20">
        <f>'5RJ'!E10+'5SP'!E10</f>
        <v>1635.12</v>
      </c>
      <c r="F10" s="20">
        <f>'5RJ'!F10+'5SP'!F10</f>
        <v>1948.2399999999998</v>
      </c>
      <c r="G10" s="20">
        <f>'5RJ'!G10+'5SP'!G10</f>
        <v>1198.0899999999999</v>
      </c>
    </row>
    <row r="11" spans="1:7" x14ac:dyDescent="0.3">
      <c r="A11" s="19" t="s">
        <v>61</v>
      </c>
      <c r="B11" s="20">
        <f>'5RJ'!B11+'5SP'!B11</f>
        <v>62</v>
      </c>
      <c r="C11" s="20">
        <f>'5RJ'!C11+'5SP'!C11</f>
        <v>106</v>
      </c>
      <c r="D11" s="20">
        <f>'5RJ'!D11+'5SP'!D11</f>
        <v>159.96</v>
      </c>
      <c r="E11" s="20">
        <f>'5RJ'!E11+'5SP'!E11</f>
        <v>319</v>
      </c>
      <c r="F11" s="20">
        <f>'5RJ'!F11+'5SP'!F11</f>
        <v>537.98</v>
      </c>
      <c r="G11" s="20">
        <f>'5RJ'!G11+'5SP'!G11</f>
        <v>902.68</v>
      </c>
    </row>
    <row r="12" spans="1:7" x14ac:dyDescent="0.3">
      <c r="A12" s="21" t="s">
        <v>62</v>
      </c>
      <c r="B12" s="20">
        <f>'5RJ'!B12+'5SP'!B12</f>
        <v>5174</v>
      </c>
      <c r="C12" s="20">
        <f>'5RJ'!C12+'5SP'!C12</f>
        <v>6910.14</v>
      </c>
      <c r="D12" s="20">
        <f>'5RJ'!D12+'5SP'!D12</f>
        <v>8154.8399999999992</v>
      </c>
      <c r="E12" s="20">
        <f>'5RJ'!E12+'5SP'!E12</f>
        <v>9829.880000000001</v>
      </c>
      <c r="F12" s="20">
        <f>'5RJ'!F12+'5SP'!F12</f>
        <v>11359.98</v>
      </c>
      <c r="G12" s="20">
        <f>'5RJ'!G12+'5SP'!G12</f>
        <v>10595.25</v>
      </c>
    </row>
    <row r="13" spans="1:7" ht="7.95" customHeight="1" x14ac:dyDescent="0.3">
      <c r="A13" s="48"/>
      <c r="B13" s="49"/>
      <c r="C13" s="49"/>
      <c r="D13" s="49"/>
      <c r="E13" s="49"/>
      <c r="F13" s="49"/>
      <c r="G13" s="50"/>
    </row>
    <row r="14" spans="1:7" x14ac:dyDescent="0.3">
      <c r="A14" s="21" t="s">
        <v>63</v>
      </c>
      <c r="B14" s="22">
        <f>'5RJ'!B14+'5SP'!B14</f>
        <v>1694.42</v>
      </c>
      <c r="C14" s="22">
        <f>'5RJ'!C14+'5SP'!C14</f>
        <v>473.64000000000033</v>
      </c>
      <c r="D14" s="22">
        <f>'5RJ'!D14+'5SP'!D14</f>
        <v>2767.88</v>
      </c>
      <c r="E14" s="22">
        <f>'5RJ'!E14+'5SP'!E14</f>
        <v>1508.9000000000015</v>
      </c>
      <c r="F14" s="22">
        <f>'5RJ'!F14+'5SP'!F14</f>
        <v>-879.89999999999782</v>
      </c>
      <c r="G14" s="22">
        <f>'5RJ'!G14+'5SP'!G14</f>
        <v>-3453.3100000000013</v>
      </c>
    </row>
    <row r="15" spans="1:7" ht="7.95" customHeight="1" x14ac:dyDescent="0.3">
      <c r="A15" s="51"/>
      <c r="B15" s="51"/>
      <c r="C15" s="51"/>
      <c r="D15" s="51"/>
      <c r="E15" s="51"/>
      <c r="F15" s="51"/>
      <c r="G15" s="51"/>
    </row>
    <row r="26" spans="1:1" x14ac:dyDescent="0.3">
      <c r="A26" s="25"/>
    </row>
  </sheetData>
  <mergeCells count="11">
    <mergeCell ref="A7:G7"/>
    <mergeCell ref="A13:G13"/>
    <mergeCell ref="A15:G15"/>
    <mergeCell ref="A1:G1"/>
    <mergeCell ref="A2:A3"/>
    <mergeCell ref="B2:B3"/>
    <mergeCell ref="C2:C3"/>
    <mergeCell ref="D2:D3"/>
    <mergeCell ref="E2:E3"/>
    <mergeCell ref="F2:F3"/>
    <mergeCell ref="G2:G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926C-E231-450E-A49C-F947AF878B28}">
  <sheetPr>
    <tabColor theme="5" tint="0.39997558519241921"/>
  </sheetPr>
  <dimension ref="A1:F21"/>
  <sheetViews>
    <sheetView topLeftCell="D7" workbookViewId="0">
      <selection activeCell="F22" sqref="F22"/>
    </sheetView>
  </sheetViews>
  <sheetFormatPr defaultColWidth="8.88671875" defaultRowHeight="18" x14ac:dyDescent="0.35"/>
  <cols>
    <col min="1" max="1" width="14.6640625" style="13" customWidth="1"/>
    <col min="2" max="2" width="15.6640625" style="13" customWidth="1"/>
    <col min="3" max="3" width="33.6640625" style="1" bestFit="1" customWidth="1"/>
    <col min="4" max="4" width="32.33203125" style="1" customWidth="1"/>
    <col min="5" max="5" width="21" style="1" customWidth="1"/>
    <col min="6" max="6" width="20.88671875" style="1" customWidth="1"/>
    <col min="7" max="16384" width="8.88671875" style="1"/>
  </cols>
  <sheetData>
    <row r="1" spans="1:6" ht="27" customHeight="1" x14ac:dyDescent="0.35">
      <c r="A1" s="35" t="s">
        <v>83</v>
      </c>
      <c r="B1" s="35" t="s">
        <v>84</v>
      </c>
      <c r="C1" s="35" t="s">
        <v>85</v>
      </c>
      <c r="D1" s="35" t="s">
        <v>86</v>
      </c>
      <c r="E1" s="35" t="s">
        <v>87</v>
      </c>
      <c r="F1" s="35" t="s">
        <v>88</v>
      </c>
    </row>
    <row r="2" spans="1:6" ht="22.95" customHeight="1" x14ac:dyDescent="0.35">
      <c r="A2" s="5" t="s">
        <v>49</v>
      </c>
      <c r="B2" s="28">
        <v>45662</v>
      </c>
      <c r="C2" s="2" t="s">
        <v>66</v>
      </c>
      <c r="D2" s="2" t="s">
        <v>67</v>
      </c>
      <c r="E2" s="5" t="s">
        <v>68</v>
      </c>
      <c r="F2" s="17">
        <v>12500</v>
      </c>
    </row>
    <row r="3" spans="1:6" ht="22.95" customHeight="1" x14ac:dyDescent="0.35">
      <c r="A3" s="5" t="s">
        <v>49</v>
      </c>
      <c r="B3" s="28">
        <v>45667</v>
      </c>
      <c r="C3" s="2" t="s">
        <v>69</v>
      </c>
      <c r="D3" s="2" t="s">
        <v>70</v>
      </c>
      <c r="E3" s="5" t="s">
        <v>71</v>
      </c>
      <c r="F3" s="17">
        <v>2500</v>
      </c>
    </row>
    <row r="4" spans="1:6" ht="22.95" customHeight="1" x14ac:dyDescent="0.35">
      <c r="A4" s="5" t="s">
        <v>49</v>
      </c>
      <c r="B4" s="28">
        <v>45669</v>
      </c>
      <c r="C4" s="2" t="s">
        <v>72</v>
      </c>
      <c r="D4" s="2" t="s">
        <v>73</v>
      </c>
      <c r="E4" s="5" t="s">
        <v>71</v>
      </c>
      <c r="F4" s="17">
        <v>1800</v>
      </c>
    </row>
    <row r="5" spans="1:6" ht="22.95" customHeight="1" x14ac:dyDescent="0.35">
      <c r="A5" s="5" t="s">
        <v>49</v>
      </c>
      <c r="B5" s="28">
        <v>45675</v>
      </c>
      <c r="C5" s="2" t="s">
        <v>74</v>
      </c>
      <c r="D5" s="2" t="s">
        <v>75</v>
      </c>
      <c r="E5" s="5" t="s">
        <v>71</v>
      </c>
      <c r="F5" s="17">
        <v>450</v>
      </c>
    </row>
    <row r="6" spans="1:6" ht="22.95" customHeight="1" x14ac:dyDescent="0.35">
      <c r="A6" s="5" t="s">
        <v>49</v>
      </c>
      <c r="B6" s="28">
        <v>45682</v>
      </c>
      <c r="C6" s="2" t="s">
        <v>76</v>
      </c>
      <c r="D6" s="2" t="s">
        <v>67</v>
      </c>
      <c r="E6" s="5" t="s">
        <v>68</v>
      </c>
      <c r="F6" s="17">
        <v>8750</v>
      </c>
    </row>
    <row r="7" spans="1:6" ht="22.95" customHeight="1" x14ac:dyDescent="0.35">
      <c r="A7" s="5" t="s">
        <v>50</v>
      </c>
      <c r="B7" s="28">
        <v>45693</v>
      </c>
      <c r="C7" s="2" t="s">
        <v>77</v>
      </c>
      <c r="D7" s="2" t="s">
        <v>67</v>
      </c>
      <c r="E7" s="5" t="s">
        <v>68</v>
      </c>
      <c r="F7" s="17">
        <v>15000</v>
      </c>
    </row>
    <row r="8" spans="1:6" ht="22.95" customHeight="1" x14ac:dyDescent="0.35">
      <c r="A8" s="5" t="s">
        <v>50</v>
      </c>
      <c r="B8" s="28">
        <v>45698</v>
      </c>
      <c r="C8" s="2" t="s">
        <v>69</v>
      </c>
      <c r="D8" s="2" t="s">
        <v>70</v>
      </c>
      <c r="E8" s="5" t="s">
        <v>71</v>
      </c>
      <c r="F8" s="17">
        <v>2500</v>
      </c>
    </row>
    <row r="9" spans="1:6" ht="22.95" customHeight="1" x14ac:dyDescent="0.35">
      <c r="A9" s="5" t="s">
        <v>50</v>
      </c>
      <c r="B9" s="28">
        <v>45700</v>
      </c>
      <c r="C9" s="2" t="s">
        <v>72</v>
      </c>
      <c r="D9" s="2" t="s">
        <v>73</v>
      </c>
      <c r="E9" s="5" t="s">
        <v>71</v>
      </c>
      <c r="F9" s="17">
        <v>1800</v>
      </c>
    </row>
    <row r="10" spans="1:6" ht="22.95" customHeight="1" x14ac:dyDescent="0.35">
      <c r="A10" s="5" t="s">
        <v>50</v>
      </c>
      <c r="B10" s="28">
        <v>45708</v>
      </c>
      <c r="C10" s="2" t="s">
        <v>78</v>
      </c>
      <c r="D10" s="2" t="s">
        <v>75</v>
      </c>
      <c r="E10" s="5" t="s">
        <v>71</v>
      </c>
      <c r="F10" s="17">
        <v>300</v>
      </c>
    </row>
    <row r="11" spans="1:6" ht="22.95" customHeight="1" x14ac:dyDescent="0.35">
      <c r="A11" s="5" t="s">
        <v>50</v>
      </c>
      <c r="B11" s="28">
        <v>45716</v>
      </c>
      <c r="C11" s="2" t="s">
        <v>79</v>
      </c>
      <c r="D11" s="2" t="s">
        <v>67</v>
      </c>
      <c r="E11" s="5" t="s">
        <v>68</v>
      </c>
      <c r="F11" s="17">
        <v>9200</v>
      </c>
    </row>
    <row r="12" spans="1:6" ht="22.95" customHeight="1" x14ac:dyDescent="0.35">
      <c r="A12" s="5" t="s">
        <v>51</v>
      </c>
      <c r="B12" s="28">
        <v>45721</v>
      </c>
      <c r="C12" s="2" t="s">
        <v>80</v>
      </c>
      <c r="D12" s="2" t="s">
        <v>67</v>
      </c>
      <c r="E12" s="5" t="s">
        <v>68</v>
      </c>
      <c r="F12" s="17">
        <v>18500</v>
      </c>
    </row>
    <row r="13" spans="1:6" ht="22.95" customHeight="1" x14ac:dyDescent="0.35">
      <c r="A13" s="5" t="s">
        <v>51</v>
      </c>
      <c r="B13" s="28">
        <v>45726</v>
      </c>
      <c r="C13" s="2" t="s">
        <v>69</v>
      </c>
      <c r="D13" s="2" t="s">
        <v>70</v>
      </c>
      <c r="E13" s="5" t="s">
        <v>71</v>
      </c>
      <c r="F13" s="17">
        <v>2500</v>
      </c>
    </row>
    <row r="14" spans="1:6" ht="22.95" customHeight="1" x14ac:dyDescent="0.35">
      <c r="A14" s="5" t="s">
        <v>51</v>
      </c>
      <c r="B14" s="28">
        <v>45728</v>
      </c>
      <c r="C14" s="2" t="s">
        <v>72</v>
      </c>
      <c r="D14" s="2" t="s">
        <v>73</v>
      </c>
      <c r="E14" s="5" t="s">
        <v>71</v>
      </c>
      <c r="F14" s="17">
        <v>1800</v>
      </c>
    </row>
    <row r="15" spans="1:6" ht="22.95" customHeight="1" x14ac:dyDescent="0.35">
      <c r="A15" s="5" t="s">
        <v>51</v>
      </c>
      <c r="B15" s="28">
        <v>45731</v>
      </c>
      <c r="C15" s="2" t="s">
        <v>81</v>
      </c>
      <c r="D15" s="2" t="s">
        <v>75</v>
      </c>
      <c r="E15" s="5" t="s">
        <v>71</v>
      </c>
      <c r="F15" s="17">
        <v>1200</v>
      </c>
    </row>
    <row r="16" spans="1:6" ht="22.95" customHeight="1" x14ac:dyDescent="0.35">
      <c r="A16" s="5" t="s">
        <v>51</v>
      </c>
      <c r="B16" s="28">
        <v>45738</v>
      </c>
      <c r="C16" s="2" t="s">
        <v>82</v>
      </c>
      <c r="D16" s="2" t="s">
        <v>75</v>
      </c>
      <c r="E16" s="5" t="s">
        <v>71</v>
      </c>
      <c r="F16" s="17">
        <v>950</v>
      </c>
    </row>
    <row r="17" spans="1:6" x14ac:dyDescent="0.35">
      <c r="A17" s="1"/>
      <c r="B17" s="1"/>
    </row>
    <row r="18" spans="1:6" ht="25.2" customHeight="1" x14ac:dyDescent="0.35">
      <c r="A18" s="57" t="s">
        <v>89</v>
      </c>
      <c r="B18" s="57"/>
      <c r="C18" s="57"/>
      <c r="D18" s="57"/>
      <c r="E18" s="57"/>
      <c r="F18" s="17">
        <f>SUM(F2:F17)</f>
        <v>79750</v>
      </c>
    </row>
    <row r="19" spans="1:6" ht="25.2" customHeight="1" x14ac:dyDescent="0.35">
      <c r="A19" s="57" t="s">
        <v>90</v>
      </c>
      <c r="B19" s="57"/>
      <c r="C19" s="57"/>
      <c r="D19" s="57"/>
      <c r="E19" s="57"/>
      <c r="F19" s="17">
        <f>AVERAGE(F2:F16)</f>
        <v>5316.666666666667</v>
      </c>
    </row>
    <row r="20" spans="1:6" ht="25.2" customHeight="1" x14ac:dyDescent="0.35">
      <c r="A20" s="57" t="s">
        <v>91</v>
      </c>
      <c r="B20" s="57"/>
      <c r="C20" s="57"/>
      <c r="D20" s="57"/>
      <c r="E20" s="57"/>
      <c r="F20" s="17">
        <f>MAX(F2:F16)</f>
        <v>18500</v>
      </c>
    </row>
    <row r="21" spans="1:6" ht="25.2" customHeight="1" x14ac:dyDescent="0.35">
      <c r="A21" s="57" t="s">
        <v>92</v>
      </c>
      <c r="B21" s="57"/>
      <c r="C21" s="57"/>
      <c r="D21" s="57"/>
      <c r="E21" s="57"/>
      <c r="F21" s="17">
        <f>MIN(F2:F16)</f>
        <v>300</v>
      </c>
    </row>
  </sheetData>
  <mergeCells count="4">
    <mergeCell ref="A21:E21"/>
    <mergeCell ref="A18:E18"/>
    <mergeCell ref="A19:E19"/>
    <mergeCell ref="A20:E20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ROTEIRO</vt:lpstr>
      <vt:lpstr>1_FILTRO</vt:lpstr>
      <vt:lpstr>2_REFERÊNCIAS</vt:lpstr>
      <vt:lpstr>3_COLAR ESPECIAL</vt:lpstr>
      <vt:lpstr>4_FORMAT CONDICIONAL</vt:lpstr>
      <vt:lpstr>5RJ</vt:lpstr>
      <vt:lpstr>5SP</vt:lpstr>
      <vt:lpstr>5TOTAL</vt:lpstr>
      <vt:lpstr>6_FUNÇÕES BÁSICAS</vt:lpstr>
      <vt:lpstr>7_PARA A AULA QUE VEM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Maria Sotero da Silva Neto</dc:creator>
  <cp:lastModifiedBy>manuela alejandra garcia valbuena</cp:lastModifiedBy>
  <dcterms:created xsi:type="dcterms:W3CDTF">2025-08-04T16:05:50Z</dcterms:created>
  <dcterms:modified xsi:type="dcterms:W3CDTF">2025-08-29T23:05:14Z</dcterms:modified>
</cp:coreProperties>
</file>