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grad\Downloads\"/>
    </mc:Choice>
  </mc:AlternateContent>
  <xr:revisionPtr revIDLastSave="0" documentId="8_{5D2DA154-BC29-48C1-A1EB-98942791289E}" xr6:coauthVersionLast="47" xr6:coauthVersionMax="47" xr10:uidLastSave="{00000000-0000-0000-0000-000000000000}"/>
  <bookViews>
    <workbookView xWindow="-120" yWindow="-120" windowWidth="24240" windowHeight="13020" firstSheet="3" activeTab="7" xr2:uid="{4B6CE501-94B3-401A-A932-A1CE4A40A009}"/>
  </bookViews>
  <sheets>
    <sheet name="ROTEIRO" sheetId="24" r:id="rId1"/>
    <sheet name="1_DA AULA PASSADA" sheetId="10" r:id="rId2"/>
    <sheet name="2_SOMASE" sheetId="8" r:id="rId3"/>
    <sheet name="3_PROCV NOMES INGLÊS" sheetId="1" r:id="rId4"/>
    <sheet name="4_PROCV CORRESP" sheetId="11" r:id="rId5"/>
    <sheet name="5_PROCH LIN" sheetId="9" r:id="rId6"/>
    <sheet name="6_GRÁFICOS" sheetId="4" r:id="rId7"/>
    <sheet name="7_VALIDAÇÃO DE DADOS" sheetId="26" r:id="rId8"/>
    <sheet name="7_LISTAS" sheetId="25" r:id="rId9"/>
  </sheets>
  <definedNames>
    <definedName name="_xlnm._FilterDatabase" localSheetId="8" hidden="1">'7_LISTAS'!$A$2:$A$6</definedName>
    <definedName name="FINANCEIRO">'7_LISTAS'!$C$2:$C$4</definedName>
    <definedName name="marketing">'7_LISTAS'!$D$2:$D$4</definedName>
    <definedName name="PRODUÇÃO">'7_LISTAS'!$E$2:$E$4</definedName>
    <definedName name="RH">'7_LISTAS'!$F$2:$F$4</definedName>
    <definedName name="status">'7_LISTAS'!$H$2:$H$4</definedName>
    <definedName name="ti">'7_LISTAS'!$G$2:$G$4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2" i="9"/>
  <c r="H5" i="11"/>
  <c r="H3" i="11"/>
  <c r="H4" i="11"/>
  <c r="H2" i="11"/>
  <c r="D2" i="1"/>
  <c r="C2" i="1"/>
  <c r="G5" i="8" l="1"/>
  <c r="G6" i="8"/>
  <c r="G7" i="8"/>
  <c r="G8" i="8"/>
  <c r="G4" i="8"/>
  <c r="G12" i="8"/>
  <c r="G13" i="8"/>
  <c r="G11" i="8"/>
  <c r="G17" i="8"/>
  <c r="G18" i="8"/>
  <c r="G19" i="8"/>
  <c r="G16" i="8"/>
  <c r="D19" i="8"/>
  <c r="E15" i="10"/>
  <c r="E24" i="10"/>
  <c r="E23" i="10"/>
  <c r="E22" i="10"/>
  <c r="E21" i="10"/>
  <c r="E20" i="10"/>
  <c r="E19" i="10"/>
  <c r="E18" i="10"/>
  <c r="E17" i="10"/>
  <c r="E16" i="10"/>
  <c r="E14" i="10"/>
  <c r="E6" i="9" l="1"/>
  <c r="D6" i="9"/>
  <c r="C6" i="9"/>
  <c r="B6" i="9"/>
</calcChain>
</file>

<file path=xl/sharedStrings.xml><?xml version="1.0" encoding="utf-8"?>
<sst xmlns="http://schemas.openxmlformats.org/spreadsheetml/2006/main" count="1419" uniqueCount="894">
  <si>
    <t>FUNÇÃO EM PORTUGUÊS</t>
  </si>
  <si>
    <t>EM INGLÊS</t>
  </si>
  <si>
    <t>CATEGORIA</t>
  </si>
  <si>
    <t>ABS</t>
  </si>
  <si>
    <t>Matemática e Trigonometria</t>
  </si>
  <si>
    <t>ACOS</t>
  </si>
  <si>
    <t>ACOSH</t>
  </si>
  <si>
    <t>AGORA</t>
  </si>
  <si>
    <t>NOW</t>
  </si>
  <si>
    <t>Data e Hora</t>
  </si>
  <si>
    <t>AGREGAR</t>
  </si>
  <si>
    <t>AGGREGATE</t>
  </si>
  <si>
    <t>ALEATÓRIO</t>
  </si>
  <si>
    <t>RAND</t>
  </si>
  <si>
    <t>ALEATÓRIOENTRE</t>
  </si>
  <si>
    <t>RANDBETWEEN</t>
  </si>
  <si>
    <t>AMORDEGRC</t>
  </si>
  <si>
    <t>Financeira</t>
  </si>
  <si>
    <t>AMORLINC</t>
  </si>
  <si>
    <t>ANO</t>
  </si>
  <si>
    <t>YEAR</t>
  </si>
  <si>
    <t>ÁREAS</t>
  </si>
  <si>
    <t>AREAS</t>
  </si>
  <si>
    <t>Procura e Referência</t>
  </si>
  <si>
    <t>ARRED</t>
  </si>
  <si>
    <t>ROUND</t>
  </si>
  <si>
    <t>ARREDMULTB</t>
  </si>
  <si>
    <t>FLOOR</t>
  </si>
  <si>
    <t>ARREDMULTB.PRECISO</t>
  </si>
  <si>
    <t>FLOOR.PRECISE</t>
  </si>
  <si>
    <t>ARREDONDAR.PARA.BAIXO</t>
  </si>
  <si>
    <t>ROUNDDOWN</t>
  </si>
  <si>
    <t>ARREDONDAR.PARA.CIMA</t>
  </si>
  <si>
    <t>ROUNDUP</t>
  </si>
  <si>
    <t>ARRUMAR</t>
  </si>
  <si>
    <t>TRIM</t>
  </si>
  <si>
    <t>Texto</t>
  </si>
  <si>
    <t>ASEN</t>
  </si>
  <si>
    <t>ASIN</t>
  </si>
  <si>
    <t>ASENH</t>
  </si>
  <si>
    <t>ASINH</t>
  </si>
  <si>
    <t>ATAN</t>
  </si>
  <si>
    <t>ATAN2</t>
  </si>
  <si>
    <t>ATANH</t>
  </si>
  <si>
    <t>BAHTTEXT</t>
  </si>
  <si>
    <t>BD</t>
  </si>
  <si>
    <t>DB</t>
  </si>
  <si>
    <t>BDCONTAR</t>
  </si>
  <si>
    <t>DCOUNT</t>
  </si>
  <si>
    <t>Banco de Dados</t>
  </si>
  <si>
    <t>BDCONTARA</t>
  </si>
  <si>
    <t>DCOUNTA</t>
  </si>
  <si>
    <t>BDD</t>
  </si>
  <si>
    <t>DDB</t>
  </si>
  <si>
    <t>BDDESVPA</t>
  </si>
  <si>
    <t>DSTDEVP</t>
  </si>
  <si>
    <t>BDEST</t>
  </si>
  <si>
    <t>DSTDEV</t>
  </si>
  <si>
    <t>BDEXTRAIR</t>
  </si>
  <si>
    <t>DGET</t>
  </si>
  <si>
    <t>BDMÁX</t>
  </si>
  <si>
    <t>DMAX</t>
  </si>
  <si>
    <t>BDMÉDIA</t>
  </si>
  <si>
    <t>DAVERAGE</t>
  </si>
  <si>
    <t>BDMÍN</t>
  </si>
  <si>
    <t>DMIN</t>
  </si>
  <si>
    <t>BDMULTIPL</t>
  </si>
  <si>
    <t>DPRODUCT</t>
  </si>
  <si>
    <t>BDSOMA</t>
  </si>
  <si>
    <t>DSUM</t>
  </si>
  <si>
    <t>BDV</t>
  </si>
  <si>
    <t>VDB</t>
  </si>
  <si>
    <t>BDVAREST</t>
  </si>
  <si>
    <t>DVAR</t>
  </si>
  <si>
    <t>BDVARP</t>
  </si>
  <si>
    <t>DVARP</t>
  </si>
  <si>
    <t>BESSELI</t>
  </si>
  <si>
    <t>Engenharia</t>
  </si>
  <si>
    <t>BESSELJ</t>
  </si>
  <si>
    <t>BESSELK</t>
  </si>
  <si>
    <t>BESSELY</t>
  </si>
  <si>
    <t>BETA.ACUM.INV</t>
  </si>
  <si>
    <t>BETAINV</t>
  </si>
  <si>
    <t>Estatística 2</t>
  </si>
  <si>
    <t>BINADEC</t>
  </si>
  <si>
    <t>BIN2DEC</t>
  </si>
  <si>
    <t>BINAHEX</t>
  </si>
  <si>
    <t>BIN2HEX</t>
  </si>
  <si>
    <t>BINAOCT</t>
  </si>
  <si>
    <t>BIN2OCT</t>
  </si>
  <si>
    <t>CARACT</t>
  </si>
  <si>
    <t>CHAR</t>
  </si>
  <si>
    <t>CÉL</t>
  </si>
  <si>
    <t>CELL</t>
  </si>
  <si>
    <t>Informação</t>
  </si>
  <si>
    <t>CÓDIGO</t>
  </si>
  <si>
    <t>CODE</t>
  </si>
  <si>
    <t>COLS</t>
  </si>
  <si>
    <t>COLUMNS</t>
  </si>
  <si>
    <t>COLUNA</t>
  </si>
  <si>
    <t>COLUMN</t>
  </si>
  <si>
    <t>COMBIN</t>
  </si>
  <si>
    <t>COMPLEXO</t>
  </si>
  <si>
    <t>COMPLEX</t>
  </si>
  <si>
    <t>CONCATENATE</t>
  </si>
  <si>
    <t>CONJUNTOCUBO</t>
  </si>
  <si>
    <t>CUBESET</t>
  </si>
  <si>
    <t>Cubo</t>
  </si>
  <si>
    <t>CONT.NÚM</t>
  </si>
  <si>
    <t>COUNT</t>
  </si>
  <si>
    <t>Estatística</t>
  </si>
  <si>
    <t>CONT.SE</t>
  </si>
  <si>
    <t>COUNTIF</t>
  </si>
  <si>
    <t>CONT.SES</t>
  </si>
  <si>
    <t>COUNTIFS</t>
  </si>
  <si>
    <t>CONT.VALORES</t>
  </si>
  <si>
    <t>COUNTA</t>
  </si>
  <si>
    <t>CONTAGEMCONJUNTOCUBO</t>
  </si>
  <si>
    <t>CUBESETCOUNT</t>
  </si>
  <si>
    <t>CONTAR.VAZIO</t>
  </si>
  <si>
    <t>COUNTBLANK</t>
  </si>
  <si>
    <t>CONVERTER</t>
  </si>
  <si>
    <t>CONVERT</t>
  </si>
  <si>
    <t>CORREL</t>
  </si>
  <si>
    <t>CORRESP</t>
  </si>
  <si>
    <t>MATCH</t>
  </si>
  <si>
    <t>COS</t>
  </si>
  <si>
    <t>COSH</t>
  </si>
  <si>
    <t>COVAR</t>
  </si>
  <si>
    <t>COVARIAÇÃO.P</t>
  </si>
  <si>
    <t>COVARIANCE.P</t>
  </si>
  <si>
    <t>COVARIAÇÃO.S</t>
  </si>
  <si>
    <t>COVARIANCE.S</t>
  </si>
  <si>
    <t>CRESCIMENTO</t>
  </si>
  <si>
    <t>GROWTH</t>
  </si>
  <si>
    <t>CRIT.BINOM</t>
  </si>
  <si>
    <t>CRITBINOM</t>
  </si>
  <si>
    <t>CUPDATAANT</t>
  </si>
  <si>
    <t>COUPPCD</t>
  </si>
  <si>
    <t>CUPDATAPRÓX</t>
  </si>
  <si>
    <t>COUPNCD</t>
  </si>
  <si>
    <t>CUPDIAS</t>
  </si>
  <si>
    <t>COUPDAYS</t>
  </si>
  <si>
    <t>CUPDIASINLIQ</t>
  </si>
  <si>
    <t>COUPDAYBS</t>
  </si>
  <si>
    <t>CUPDIASPRÓX</t>
  </si>
  <si>
    <t>COUPDAYSNC</t>
  </si>
  <si>
    <t>CUPNÚM</t>
  </si>
  <si>
    <t>COUPNUM</t>
  </si>
  <si>
    <t>CURT</t>
  </si>
  <si>
    <t>KURT</t>
  </si>
  <si>
    <t>DATA</t>
  </si>
  <si>
    <t>DATE</t>
  </si>
  <si>
    <t>DATA.VALOR</t>
  </si>
  <si>
    <t>DATEVALUE</t>
  </si>
  <si>
    <t>DATAM</t>
  </si>
  <si>
    <t>EDATE</t>
  </si>
  <si>
    <t>DECABIN</t>
  </si>
  <si>
    <t>DEC2BIN</t>
  </si>
  <si>
    <t>DECAHEX</t>
  </si>
  <si>
    <t>DEC2HEX</t>
  </si>
  <si>
    <t>DECAOCT</t>
  </si>
  <si>
    <t>DEC2OCT</t>
  </si>
  <si>
    <t>DEGRAU</t>
  </si>
  <si>
    <t>GESTEP</t>
  </si>
  <si>
    <t>DELTA</t>
  </si>
  <si>
    <t>DESC</t>
  </si>
  <si>
    <t>DISC</t>
  </si>
  <si>
    <t>DESLOC</t>
  </si>
  <si>
    <t>OFFSET</t>
  </si>
  <si>
    <t>DESV.MÉDIO</t>
  </si>
  <si>
    <t>AVEDEV</t>
  </si>
  <si>
    <t>DESVPAD.A</t>
  </si>
  <si>
    <t>STDEV.S</t>
  </si>
  <si>
    <t>DESVPAD.N</t>
  </si>
  <si>
    <t>STDEV</t>
  </si>
  <si>
    <t>DESVPAD.P</t>
  </si>
  <si>
    <t>STDEV.P</t>
  </si>
  <si>
    <t>DESVPADA</t>
  </si>
  <si>
    <t>STDEVA</t>
  </si>
  <si>
    <t>DESVPADP</t>
  </si>
  <si>
    <t>STDEVP</t>
  </si>
  <si>
    <t>DESVPADPA</t>
  </si>
  <si>
    <t>STDEVPA</t>
  </si>
  <si>
    <t>DESVQ</t>
  </si>
  <si>
    <t>DEVSQ</t>
  </si>
  <si>
    <t>DIA</t>
  </si>
  <si>
    <t>DAY</t>
  </si>
  <si>
    <t>DIA.DA.SEMANA</t>
  </si>
  <si>
    <t>WEEKDAY</t>
  </si>
  <si>
    <t>DIAS360</t>
  </si>
  <si>
    <t>DAYS360</t>
  </si>
  <si>
    <t>DIATRABALHO</t>
  </si>
  <si>
    <t>WORKDAY</t>
  </si>
  <si>
    <t>DIATRABALHO.INTL</t>
  </si>
  <si>
    <t>WORKDAY.INTL</t>
  </si>
  <si>
    <t>DIATRABALHOTOTAL</t>
  </si>
  <si>
    <t>NETWORKDAYS</t>
  </si>
  <si>
    <t>DIATRABALHOTOTAL.INTL</t>
  </si>
  <si>
    <t>NETWORKDAYS.INTL</t>
  </si>
  <si>
    <t>DIREITA</t>
  </si>
  <si>
    <t>RIGHT</t>
  </si>
  <si>
    <t>DIST.BETA</t>
  </si>
  <si>
    <t>BETA.DIST</t>
  </si>
  <si>
    <t>DIST.BIN.NEG</t>
  </si>
  <si>
    <t>NEGBINOMDIST</t>
  </si>
  <si>
    <t>DIST.BIN.NEG.N</t>
  </si>
  <si>
    <t>NEGBINOM.DIST</t>
  </si>
  <si>
    <t>DIST.F</t>
  </si>
  <si>
    <t>F.DIST</t>
  </si>
  <si>
    <t>DIST.F.CD</t>
  </si>
  <si>
    <t>F.DIST.RT</t>
  </si>
  <si>
    <t>DIST.GAMA</t>
  </si>
  <si>
    <t>GAMMA.DIST</t>
  </si>
  <si>
    <t>DIST.HIPERGEOM</t>
  </si>
  <si>
    <t>HYPGEOMDIST</t>
  </si>
  <si>
    <t>DIST.HIPERGEOM.N</t>
  </si>
  <si>
    <t>HYPGEOM.DIST</t>
  </si>
  <si>
    <t>DIST.LOGNORMAL</t>
  </si>
  <si>
    <t>LOGNORMDIST</t>
  </si>
  <si>
    <t>DIST.LOGNORMAL.N</t>
  </si>
  <si>
    <t>LOGNORM.DIST</t>
  </si>
  <si>
    <t>DIST.NORM.N</t>
  </si>
  <si>
    <t>NORM.DIST</t>
  </si>
  <si>
    <t>DIST.NORMP.N</t>
  </si>
  <si>
    <t>NORM.S.DIST</t>
  </si>
  <si>
    <t>DIST.POISSON</t>
  </si>
  <si>
    <t>POISSON.DIST</t>
  </si>
  <si>
    <t>DIST.QUI</t>
  </si>
  <si>
    <t>CHIDIST</t>
  </si>
  <si>
    <t>DIST.QUIQUA</t>
  </si>
  <si>
    <t>CHISQ.DIST</t>
  </si>
  <si>
    <t>DIST.QUIQUA.CD</t>
  </si>
  <si>
    <t>CHISQ.DIST.RT</t>
  </si>
  <si>
    <t>DIST.T</t>
  </si>
  <si>
    <t>T.DIST</t>
  </si>
  <si>
    <t>DIST.T.BC</t>
  </si>
  <si>
    <t>T.DIST.2T</t>
  </si>
  <si>
    <t>DIST.T.CD</t>
  </si>
  <si>
    <t>T.DIST.RT</t>
  </si>
  <si>
    <t>DIST.WEIBULL</t>
  </si>
  <si>
    <t>WEIBULL.DIST</t>
  </si>
  <si>
    <t>DISTBETA</t>
  </si>
  <si>
    <t>BETADIST</t>
  </si>
  <si>
    <t>DISTEXPON</t>
  </si>
  <si>
    <t>EXPONDIST</t>
  </si>
  <si>
    <t>DISTF</t>
  </si>
  <si>
    <t>FDIST</t>
  </si>
  <si>
    <t>DISTGAMA</t>
  </si>
  <si>
    <t>GAMMADIST</t>
  </si>
  <si>
    <t>DISTNORM</t>
  </si>
  <si>
    <t>NORMDIST</t>
  </si>
  <si>
    <t>DISTNORMP</t>
  </si>
  <si>
    <t>NORMSDIST</t>
  </si>
  <si>
    <t>DISTORÇÃO</t>
  </si>
  <si>
    <t>SKEW</t>
  </si>
  <si>
    <t>DISTR.BINOM</t>
  </si>
  <si>
    <t>BINOM.DIST</t>
  </si>
  <si>
    <t>DISTR.EXPON</t>
  </si>
  <si>
    <t>EXPON.DIST</t>
  </si>
  <si>
    <t>DISTRBINOM</t>
  </si>
  <si>
    <t>BINOMDIST</t>
  </si>
  <si>
    <t>DISTT</t>
  </si>
  <si>
    <t>TDIST</t>
  </si>
  <si>
    <t>DPD</t>
  </si>
  <si>
    <t>SLN</t>
  </si>
  <si>
    <t>DURAÇÃO</t>
  </si>
  <si>
    <t>DURATION</t>
  </si>
  <si>
    <t>E</t>
  </si>
  <si>
    <t>AND</t>
  </si>
  <si>
    <t>Lógica</t>
  </si>
  <si>
    <t>É.NÃO.DISP</t>
  </si>
  <si>
    <t>ISNA</t>
  </si>
  <si>
    <t>É.NÃO.TEXTO</t>
  </si>
  <si>
    <t>ISNONTEXT</t>
  </si>
  <si>
    <t>ÉCÉL.VAZIA</t>
  </si>
  <si>
    <t>ISBLANK</t>
  </si>
  <si>
    <t>ÉERRO</t>
  </si>
  <si>
    <t>ISERR</t>
  </si>
  <si>
    <t>ÉERROS</t>
  </si>
  <si>
    <t>ISERROR</t>
  </si>
  <si>
    <t>EFETIVA</t>
  </si>
  <si>
    <t>EFFECT</t>
  </si>
  <si>
    <t>ÉIMPAR</t>
  </si>
  <si>
    <t>ISODD</t>
  </si>
  <si>
    <t>ÉLÓGICO</t>
  </si>
  <si>
    <t>ISLOGICAL</t>
  </si>
  <si>
    <t>ENDEREÇO</t>
  </si>
  <si>
    <t>ADDRESS</t>
  </si>
  <si>
    <t>ÉNÚM</t>
  </si>
  <si>
    <t>ISNUMBER</t>
  </si>
  <si>
    <t>EPADYX</t>
  </si>
  <si>
    <t>STEYX</t>
  </si>
  <si>
    <t>ÉPAR</t>
  </si>
  <si>
    <t>ISEVEN</t>
  </si>
  <si>
    <t>ÉPGTO</t>
  </si>
  <si>
    <t>ISPMT</t>
  </si>
  <si>
    <t>ÉREF</t>
  </si>
  <si>
    <t>ISREF</t>
  </si>
  <si>
    <t>ESCOLHER</t>
  </si>
  <si>
    <t>CHOOSE</t>
  </si>
  <si>
    <t>ESQUERDA</t>
  </si>
  <si>
    <t>LEFT</t>
  </si>
  <si>
    <t>ÉTEXTO</t>
  </si>
  <si>
    <t>ISTEXT</t>
  </si>
  <si>
    <t>EXATO</t>
  </si>
  <si>
    <t>EXACT</t>
  </si>
  <si>
    <t>EXP</t>
  </si>
  <si>
    <t>EXT.TEXTO</t>
  </si>
  <si>
    <t>MID</t>
  </si>
  <si>
    <t>FALSO</t>
  </si>
  <si>
    <t>FATDUPLO</t>
  </si>
  <si>
    <t>FACTDOUBLE</t>
  </si>
  <si>
    <t>FATO</t>
  </si>
  <si>
    <t>FACT</t>
  </si>
  <si>
    <t>FIMMÊS</t>
  </si>
  <si>
    <t>EOMONTH</t>
  </si>
  <si>
    <t>FISHER</t>
  </si>
  <si>
    <t>FISHERINV</t>
  </si>
  <si>
    <t>FIXO</t>
  </si>
  <si>
    <t>FIXED</t>
  </si>
  <si>
    <t>FRAÇÃOANO</t>
  </si>
  <si>
    <t>FREQÜÊNCIA</t>
  </si>
  <si>
    <t>FREQUENCY</t>
  </si>
  <si>
    <t>FUNERRO</t>
  </si>
  <si>
    <t>ERF</t>
  </si>
  <si>
    <t>FUNERRO.PRECISO</t>
  </si>
  <si>
    <t>ERF.PRECISE</t>
  </si>
  <si>
    <t>FUNERROCOMPL</t>
  </si>
  <si>
    <t>ERFC</t>
  </si>
  <si>
    <t>FUNERROCOMPL.PRECISO</t>
  </si>
  <si>
    <t>ERFC.PRECISE</t>
  </si>
  <si>
    <t>GRAUS</t>
  </si>
  <si>
    <t>DEGREES</t>
  </si>
  <si>
    <t>HEXABIN</t>
  </si>
  <si>
    <t>HEX2BIN</t>
  </si>
  <si>
    <t>HEXADEC</t>
  </si>
  <si>
    <t>HEX2DEC</t>
  </si>
  <si>
    <t>HEXAOCT</t>
  </si>
  <si>
    <t>HEX2OCT</t>
  </si>
  <si>
    <t>HIPERLINK</t>
  </si>
  <si>
    <t>HYPERLINK</t>
  </si>
  <si>
    <t>HOJE</t>
  </si>
  <si>
    <t>TODAY</t>
  </si>
  <si>
    <t>HORA</t>
  </si>
  <si>
    <t>HOUR</t>
  </si>
  <si>
    <t>IMABS</t>
  </si>
  <si>
    <t>IMAGINÁRIO</t>
  </si>
  <si>
    <t>IMAGINARY</t>
  </si>
  <si>
    <t>IMARG</t>
  </si>
  <si>
    <t>IMARGUMENT</t>
  </si>
  <si>
    <t>IMCONJ</t>
  </si>
  <si>
    <t>IMCONJUGATE</t>
  </si>
  <si>
    <t>IMCOS</t>
  </si>
  <si>
    <t>IMDIV</t>
  </si>
  <si>
    <t>IMEXP</t>
  </si>
  <si>
    <t>IMLN</t>
  </si>
  <si>
    <t>IMLOG10</t>
  </si>
  <si>
    <t>IMLOG2</t>
  </si>
  <si>
    <t>ÍMPAR</t>
  </si>
  <si>
    <t>ODD</t>
  </si>
  <si>
    <t>IMPOT</t>
  </si>
  <si>
    <t>IMPOWER</t>
  </si>
  <si>
    <t>IMPROD</t>
  </si>
  <si>
    <t>IMPRODUCT</t>
  </si>
  <si>
    <t>IMRAIZ</t>
  </si>
  <si>
    <t>IMSQRT</t>
  </si>
  <si>
    <t>IMREAL</t>
  </si>
  <si>
    <t>IMSENO</t>
  </si>
  <si>
    <t>IMSIN</t>
  </si>
  <si>
    <t>IMSOMA</t>
  </si>
  <si>
    <t>IMSUM</t>
  </si>
  <si>
    <t>IMSUBTR</t>
  </si>
  <si>
    <t>IMSUB</t>
  </si>
  <si>
    <t>INCLINAÇÃO</t>
  </si>
  <si>
    <t>SLOPE</t>
  </si>
  <si>
    <t>ÍNDICE</t>
  </si>
  <si>
    <t>INDEX</t>
  </si>
  <si>
    <t>INDIRETO</t>
  </si>
  <si>
    <t>INDIRECT</t>
  </si>
  <si>
    <t>INFODADOSTABELADINÂMICA</t>
  </si>
  <si>
    <t>GETPIVOTDATA</t>
  </si>
  <si>
    <t>INFORMAÇÃO</t>
  </si>
  <si>
    <t>INFO</t>
  </si>
  <si>
    <t>INT</t>
  </si>
  <si>
    <t>INT.CONFIANÇA</t>
  </si>
  <si>
    <t>CONFIDENCE</t>
  </si>
  <si>
    <t>INT.CONFIANÇA.NORM</t>
  </si>
  <si>
    <t>CONFIDENCE.NORM</t>
  </si>
  <si>
    <t>INT.CONFIANÇA.T</t>
  </si>
  <si>
    <t>CONFIDENCE.T</t>
  </si>
  <si>
    <t>INTERCEPÇÃO</t>
  </si>
  <si>
    <t>INTERCEPT</t>
  </si>
  <si>
    <t>INV.BETA</t>
  </si>
  <si>
    <t>BETA.INV</t>
  </si>
  <si>
    <t>INV.BINOM</t>
  </si>
  <si>
    <t>BINOM.INV</t>
  </si>
  <si>
    <t>INV.F</t>
  </si>
  <si>
    <t>F.INV</t>
  </si>
  <si>
    <t>INV.F.CD</t>
  </si>
  <si>
    <t>F.INV.RT</t>
  </si>
  <si>
    <t>INV.GAMA</t>
  </si>
  <si>
    <t>GAMMA.INV</t>
  </si>
  <si>
    <t>INV.LOGNORMAL</t>
  </si>
  <si>
    <t>LOGNORM.INV</t>
  </si>
  <si>
    <t>INV.NORM</t>
  </si>
  <si>
    <t>NORMINV</t>
  </si>
  <si>
    <t>INV.NORM.N</t>
  </si>
  <si>
    <t>NORM.INV</t>
  </si>
  <si>
    <t>INV.NORMP</t>
  </si>
  <si>
    <t>NORMSINV</t>
  </si>
  <si>
    <t>INV.NORMP.N</t>
  </si>
  <si>
    <t>NORM.S.INV</t>
  </si>
  <si>
    <t>INV.QUI</t>
  </si>
  <si>
    <t>CHIINV</t>
  </si>
  <si>
    <t>INV.QUIQUA</t>
  </si>
  <si>
    <t>CHISQ.INV</t>
  </si>
  <si>
    <t>INV.QUIQUA.CD</t>
  </si>
  <si>
    <t>CHISQ.INV.RT</t>
  </si>
  <si>
    <t>INV.T</t>
  </si>
  <si>
    <t>T.INV</t>
  </si>
  <si>
    <t>INV.T.BC</t>
  </si>
  <si>
    <t>T.INV.2T</t>
  </si>
  <si>
    <t>INVF</t>
  </si>
  <si>
    <t>FINV</t>
  </si>
  <si>
    <t>INVGAMA</t>
  </si>
  <si>
    <t>GAMMAINV</t>
  </si>
  <si>
    <t>INVLOG</t>
  </si>
  <si>
    <t>LOGINV</t>
  </si>
  <si>
    <t>INVT</t>
  </si>
  <si>
    <t>TINV</t>
  </si>
  <si>
    <t>IPGTO</t>
  </si>
  <si>
    <t>IPMT</t>
  </si>
  <si>
    <t>ISO.TETO</t>
  </si>
  <si>
    <t>ISO.CEILING</t>
  </si>
  <si>
    <t>JUROSACUM</t>
  </si>
  <si>
    <t>ACCRINT</t>
  </si>
  <si>
    <t>JUROSACUMV</t>
  </si>
  <si>
    <t>ACCRINTM</t>
  </si>
  <si>
    <t>LIN</t>
  </si>
  <si>
    <t>ROW</t>
  </si>
  <si>
    <t>LINS</t>
  </si>
  <si>
    <t>ROWS</t>
  </si>
  <si>
    <t>LN</t>
  </si>
  <si>
    <t>LNGAMA</t>
  </si>
  <si>
    <t>GAMMALN</t>
  </si>
  <si>
    <t>LNGAMA.PRECISO</t>
  </si>
  <si>
    <t>GAMMALN.PRECISE</t>
  </si>
  <si>
    <t>LOG</t>
  </si>
  <si>
    <t>LOG10</t>
  </si>
  <si>
    <t>LUCRO</t>
  </si>
  <si>
    <t>YIELD</t>
  </si>
  <si>
    <t>LUCRODESC</t>
  </si>
  <si>
    <t>YIELDDISC</t>
  </si>
  <si>
    <t>LUCROPRIMINC</t>
  </si>
  <si>
    <t>ODDFYIELD</t>
  </si>
  <si>
    <t>LUCROÚLTINC</t>
  </si>
  <si>
    <t>ODDLYIELD</t>
  </si>
  <si>
    <t>LUCROVENC</t>
  </si>
  <si>
    <t>YIELDMAT</t>
  </si>
  <si>
    <t>MAIOR</t>
  </si>
  <si>
    <t>LARGE</t>
  </si>
  <si>
    <t>MAIÚSCULA</t>
  </si>
  <si>
    <t>UPPER</t>
  </si>
  <si>
    <t>MARRED</t>
  </si>
  <si>
    <t>MROUND</t>
  </si>
  <si>
    <t>MATRIZ.DETERM</t>
  </si>
  <si>
    <t>MDETERM</t>
  </si>
  <si>
    <t>MATRIZ.INVERSO</t>
  </si>
  <si>
    <t>MINVERSE</t>
  </si>
  <si>
    <t>MATRIZ.MULT</t>
  </si>
  <si>
    <t>MMULT</t>
  </si>
  <si>
    <t>MÁXIMO</t>
  </si>
  <si>
    <t>MAX</t>
  </si>
  <si>
    <t>MÁXIMOA</t>
  </si>
  <si>
    <t>MAXA</t>
  </si>
  <si>
    <t>MDC</t>
  </si>
  <si>
    <t>GCD</t>
  </si>
  <si>
    <t>MDURAÇÃO</t>
  </si>
  <si>
    <t>MDURATION</t>
  </si>
  <si>
    <t>MED</t>
  </si>
  <si>
    <t>MEDIAN</t>
  </si>
  <si>
    <t>MÉDIA</t>
  </si>
  <si>
    <t>AVERAGE</t>
  </si>
  <si>
    <t>MÉDIA.GEOMÉTRICA</t>
  </si>
  <si>
    <t>GEOMEAN</t>
  </si>
  <si>
    <t>MÉDIA.HARMÔNICA</t>
  </si>
  <si>
    <t>HARMEAN</t>
  </si>
  <si>
    <t>MÉDIA.INTERNA</t>
  </si>
  <si>
    <t>TRIMMEAN</t>
  </si>
  <si>
    <t>MÉDIAA</t>
  </si>
  <si>
    <t>AVERAGEA</t>
  </si>
  <si>
    <t>MÉDIASE</t>
  </si>
  <si>
    <t>AVERAGEIF</t>
  </si>
  <si>
    <t>MÉDIASES</t>
  </si>
  <si>
    <t>AVERAGEIFS</t>
  </si>
  <si>
    <t>MEMBROCLASSIFICADOCUBO</t>
  </si>
  <si>
    <t>CUBERANKEDMEMBER</t>
  </si>
  <si>
    <t>MEMBROCUBO</t>
  </si>
  <si>
    <t>CUBEMEMBER</t>
  </si>
  <si>
    <t>MEMBROKPICUBO</t>
  </si>
  <si>
    <t>CUBEKPIMEMBER</t>
  </si>
  <si>
    <t>MENOR</t>
  </si>
  <si>
    <t>SMALL</t>
  </si>
  <si>
    <t>MÊS</t>
  </si>
  <si>
    <t>MONTH</t>
  </si>
  <si>
    <t>MÍNIMO</t>
  </si>
  <si>
    <t>MIN</t>
  </si>
  <si>
    <t>MÍNIMOA</t>
  </si>
  <si>
    <t>MINA</t>
  </si>
  <si>
    <t>MINÚSCULA</t>
  </si>
  <si>
    <t>LOWER</t>
  </si>
  <si>
    <t>MINUTO</t>
  </si>
  <si>
    <t>MINUTE</t>
  </si>
  <si>
    <t>MMC</t>
  </si>
  <si>
    <t>LCM</t>
  </si>
  <si>
    <t>MOD</t>
  </si>
  <si>
    <t>MODO</t>
  </si>
  <si>
    <t>MODE</t>
  </si>
  <si>
    <t>MODO.MULT</t>
  </si>
  <si>
    <t>MODE.MULT</t>
  </si>
  <si>
    <t>MODO.ÚNICO</t>
  </si>
  <si>
    <t>MODE.SNGL</t>
  </si>
  <si>
    <t>MOEDA</t>
  </si>
  <si>
    <t>DOLLAR</t>
  </si>
  <si>
    <t>MOEDADEC</t>
  </si>
  <si>
    <t>DOLLARDE</t>
  </si>
  <si>
    <t>MOEDAFRA</t>
  </si>
  <si>
    <t>DOLLARFR</t>
  </si>
  <si>
    <t>MTIR</t>
  </si>
  <si>
    <t>MIRR</t>
  </si>
  <si>
    <t>MUDAR</t>
  </si>
  <si>
    <t>REPLACE</t>
  </si>
  <si>
    <t>MULTINOMIAL</t>
  </si>
  <si>
    <t>N</t>
  </si>
  <si>
    <t>NÃO</t>
  </si>
  <si>
    <t>NOT</t>
  </si>
  <si>
    <t>NÃO.DISP</t>
  </si>
  <si>
    <t>NA</t>
  </si>
  <si>
    <t>NOMINAL</t>
  </si>
  <si>
    <t>NPER</t>
  </si>
  <si>
    <t>NÚM.CARACT</t>
  </si>
  <si>
    <t>LEN</t>
  </si>
  <si>
    <t>NÚMSEMANA</t>
  </si>
  <si>
    <t>WEEKNUM</t>
  </si>
  <si>
    <t>OCTABIN</t>
  </si>
  <si>
    <t>OCT2BIN</t>
  </si>
  <si>
    <t>OCTADEC</t>
  </si>
  <si>
    <t>OCT2DEC</t>
  </si>
  <si>
    <t>OCTAHEX</t>
  </si>
  <si>
    <t>OCT2HEX</t>
  </si>
  <si>
    <t>ORDEM</t>
  </si>
  <si>
    <t>RANK</t>
  </si>
  <si>
    <t>ORDEM.EQ</t>
  </si>
  <si>
    <t>RANK.EQ</t>
  </si>
  <si>
    <t>ORDEM.MÉD</t>
  </si>
  <si>
    <t>RANK.AVG</t>
  </si>
  <si>
    <t>ORDEM.PORCENTUAL</t>
  </si>
  <si>
    <t>PERCENTRANK</t>
  </si>
  <si>
    <t>ORDEM.PORCENTUAL.EXC</t>
  </si>
  <si>
    <t>PERCENTRANK.EXC</t>
  </si>
  <si>
    <t>ORDEM.PORCENTUAL.INC</t>
  </si>
  <si>
    <t>PERCENTRANK.INC</t>
  </si>
  <si>
    <t>OTN</t>
  </si>
  <si>
    <t>TBILLEQ</t>
  </si>
  <si>
    <t>OTNLUCRO</t>
  </si>
  <si>
    <t>TBILLYIELD</t>
  </si>
  <si>
    <t>OTNVALOR</t>
  </si>
  <si>
    <t>TBILLPRICE</t>
  </si>
  <si>
    <t>OU</t>
  </si>
  <si>
    <t>OR</t>
  </si>
  <si>
    <t>PADRONIZAR</t>
  </si>
  <si>
    <t>STANDARDIZE</t>
  </si>
  <si>
    <t>PAR</t>
  </si>
  <si>
    <t>EVEN</t>
  </si>
  <si>
    <t>PEARSON</t>
  </si>
  <si>
    <t>PERCENTIL</t>
  </si>
  <si>
    <t>PERCENTILE</t>
  </si>
  <si>
    <t>PERCENTIL.EXC</t>
  </si>
  <si>
    <t>PERCENTILE.EXC</t>
  </si>
  <si>
    <t>PERCENTIL.INC</t>
  </si>
  <si>
    <t>PERCENTILE.INC</t>
  </si>
  <si>
    <t>PERMUT</t>
  </si>
  <si>
    <t>PESQUISAR</t>
  </si>
  <si>
    <t>SEARCH</t>
  </si>
  <si>
    <t>PGTO</t>
  </si>
  <si>
    <t>PMT</t>
  </si>
  <si>
    <t>PGTOCAPACUM</t>
  </si>
  <si>
    <t>CUMPRINC</t>
  </si>
  <si>
    <t>PGTOJURACUM</t>
  </si>
  <si>
    <t>CUMIPMT</t>
  </si>
  <si>
    <t>PI</t>
  </si>
  <si>
    <t>POISSON</t>
  </si>
  <si>
    <t>Português-Brasil</t>
  </si>
  <si>
    <t>Inglês</t>
  </si>
  <si>
    <t>Categoria</t>
  </si>
  <si>
    <t>POTÊNCIA</t>
  </si>
  <si>
    <t>POWER</t>
  </si>
  <si>
    <t>PPGTO</t>
  </si>
  <si>
    <t>PPMT</t>
  </si>
  <si>
    <t>PREÇO</t>
  </si>
  <si>
    <t>PRICE</t>
  </si>
  <si>
    <t>PREÇODESC</t>
  </si>
  <si>
    <t>PRICEDISC</t>
  </si>
  <si>
    <t>PREÇOPRIMINC</t>
  </si>
  <si>
    <t>ODDFPRICE</t>
  </si>
  <si>
    <t>PREÇOÚLTINC</t>
  </si>
  <si>
    <t>ODDLPRICE</t>
  </si>
  <si>
    <t>PREÇOVENC</t>
  </si>
  <si>
    <t>PRICEMAT</t>
  </si>
  <si>
    <t>PREVISÃO</t>
  </si>
  <si>
    <t>FORECAST</t>
  </si>
  <si>
    <t>PRI.MAIÚSCULA</t>
  </si>
  <si>
    <t>PROPER</t>
  </si>
  <si>
    <t>PROB</t>
  </si>
  <si>
    <t>PROC</t>
  </si>
  <si>
    <t>LOOKUP</t>
  </si>
  <si>
    <t>PROCH</t>
  </si>
  <si>
    <t>HLOOKUP</t>
  </si>
  <si>
    <t>PROCURAR</t>
  </si>
  <si>
    <t>FIND</t>
  </si>
  <si>
    <t>PROCV</t>
  </si>
  <si>
    <t>VLOOKUP</t>
  </si>
  <si>
    <t>PRODUTO</t>
  </si>
  <si>
    <t>PRODUCT</t>
  </si>
  <si>
    <t>PROJ.LIN</t>
  </si>
  <si>
    <t>LINEST</t>
  </si>
  <si>
    <t>PROJ.LOG</t>
  </si>
  <si>
    <t>LOGEST</t>
  </si>
  <si>
    <t>PROPRIEDADEMEMBROCUBO</t>
  </si>
  <si>
    <t>CUBEMEMBERPROPERTY</t>
  </si>
  <si>
    <t>QUARTIL</t>
  </si>
  <si>
    <t>QUARTILE</t>
  </si>
  <si>
    <t>QUARTIL.EXC</t>
  </si>
  <si>
    <t>QUARTILE.EXC</t>
  </si>
  <si>
    <t>QUARTIL.INC</t>
  </si>
  <si>
    <t>QUARTILE.INC</t>
  </si>
  <si>
    <t>QUOCIENTE</t>
  </si>
  <si>
    <t>QUOTIENT</t>
  </si>
  <si>
    <t>RADIANOS</t>
  </si>
  <si>
    <t>RADIANS</t>
  </si>
  <si>
    <t>RAIZ</t>
  </si>
  <si>
    <t>SQRT</t>
  </si>
  <si>
    <t>RAIZPI</t>
  </si>
  <si>
    <t>SQRTPI</t>
  </si>
  <si>
    <t>RECEBIDO</t>
  </si>
  <si>
    <t>RECEIVED</t>
  </si>
  <si>
    <t>REPT</t>
  </si>
  <si>
    <t>ROMANO</t>
  </si>
  <si>
    <t>ROMAN</t>
  </si>
  <si>
    <t>RQUAD</t>
  </si>
  <si>
    <t>RSQ</t>
  </si>
  <si>
    <t>RTD</t>
  </si>
  <si>
    <t>SDA</t>
  </si>
  <si>
    <t>SYD</t>
  </si>
  <si>
    <t>SE</t>
  </si>
  <si>
    <t>IF</t>
  </si>
  <si>
    <t>SEERRO</t>
  </si>
  <si>
    <t>IFERROR</t>
  </si>
  <si>
    <t>SEGUNDO</t>
  </si>
  <si>
    <t>SECOND</t>
  </si>
  <si>
    <t>SEN</t>
  </si>
  <si>
    <t>SIN</t>
  </si>
  <si>
    <t>SENH</t>
  </si>
  <si>
    <t>SINH</t>
  </si>
  <si>
    <t>SINAL</t>
  </si>
  <si>
    <t>SIGN</t>
  </si>
  <si>
    <t>SOMA</t>
  </si>
  <si>
    <t>SUM</t>
  </si>
  <si>
    <t>SOMAQUAD</t>
  </si>
  <si>
    <t>SUMSQ</t>
  </si>
  <si>
    <t>SOMARPRODUTO</t>
  </si>
  <si>
    <t>SUMPRODUCT</t>
  </si>
  <si>
    <t>SOMASE</t>
  </si>
  <si>
    <t>SUMIF</t>
  </si>
  <si>
    <t>SOMASÉRIE</t>
  </si>
  <si>
    <t>SERIESSUM</t>
  </si>
  <si>
    <t>SOMASES</t>
  </si>
  <si>
    <t>SUMIFS</t>
  </si>
  <si>
    <t>SOMAX2DY2</t>
  </si>
  <si>
    <t>SUMX2MY2</t>
  </si>
  <si>
    <t>SOMAX2SY2</t>
  </si>
  <si>
    <t>SUMX2PY2</t>
  </si>
  <si>
    <t>SOMAXMY2</t>
  </si>
  <si>
    <t>SUMXMY2</t>
  </si>
  <si>
    <t>SUBSTITUIR</t>
  </si>
  <si>
    <t>SUBSTITUTE</t>
  </si>
  <si>
    <t>SUBTOTAL</t>
  </si>
  <si>
    <t>T</t>
  </si>
  <si>
    <t>TAN</t>
  </si>
  <si>
    <t>TANH</t>
  </si>
  <si>
    <t>TAXA</t>
  </si>
  <si>
    <t>RATE</t>
  </si>
  <si>
    <t>TAXAJUROS</t>
  </si>
  <si>
    <t>INTRATE</t>
  </si>
  <si>
    <t>TEMPO</t>
  </si>
  <si>
    <t>TIME</t>
  </si>
  <si>
    <t>TENDÊNCIA</t>
  </si>
  <si>
    <t>TREND</t>
  </si>
  <si>
    <t>TESTE.F</t>
  </si>
  <si>
    <t>F.TEST</t>
  </si>
  <si>
    <t>TESTE.QUI</t>
  </si>
  <si>
    <t>CHITEST</t>
  </si>
  <si>
    <t>TESTE.QUIQUA</t>
  </si>
  <si>
    <t>CHISQ.TEST</t>
  </si>
  <si>
    <t>TESTE.T</t>
  </si>
  <si>
    <t>T.TEST</t>
  </si>
  <si>
    <t>TESTE.Z</t>
  </si>
  <si>
    <t>Z.TEST</t>
  </si>
  <si>
    <t>TESTEF</t>
  </si>
  <si>
    <t>FTEST</t>
  </si>
  <si>
    <t>TESTET</t>
  </si>
  <si>
    <t>TTEST</t>
  </si>
  <si>
    <t>TESTEZ</t>
  </si>
  <si>
    <t>ZTEST</t>
  </si>
  <si>
    <t>TETO</t>
  </si>
  <si>
    <t>CEILING</t>
  </si>
  <si>
    <t>TETO.PRECISO</t>
  </si>
  <si>
    <t>CEILING.PRECISE</t>
  </si>
  <si>
    <t>TEXTO</t>
  </si>
  <si>
    <t>TEXT</t>
  </si>
  <si>
    <t>TIPO</t>
  </si>
  <si>
    <t>TYPE</t>
  </si>
  <si>
    <t>TIPO.ERRO</t>
  </si>
  <si>
    <t>ERROR.TYPE</t>
  </si>
  <si>
    <t>TIR</t>
  </si>
  <si>
    <t>IRR</t>
  </si>
  <si>
    <t>TIRAR</t>
  </si>
  <si>
    <t>CLEAN</t>
  </si>
  <si>
    <t>TRANSPOR</t>
  </si>
  <si>
    <t>TRANSPOSE</t>
  </si>
  <si>
    <t>TRUNCAR</t>
  </si>
  <si>
    <t>TRUNC</t>
  </si>
  <si>
    <t>VALOR</t>
  </si>
  <si>
    <t>VALUE</t>
  </si>
  <si>
    <t>VALOR.TEMPO</t>
  </si>
  <si>
    <t>TIMEVALUE</t>
  </si>
  <si>
    <t>VALORCUBO</t>
  </si>
  <si>
    <t>CUBEVALUE</t>
  </si>
  <si>
    <t>VAR.A</t>
  </si>
  <si>
    <t>VAR.S</t>
  </si>
  <si>
    <t>VAR.P</t>
  </si>
  <si>
    <t>VARA</t>
  </si>
  <si>
    <t>VAREST</t>
  </si>
  <si>
    <t>VAR</t>
  </si>
  <si>
    <t>VARP</t>
  </si>
  <si>
    <t>VARPA</t>
  </si>
  <si>
    <t>VERDADEIRO</t>
  </si>
  <si>
    <t>VF</t>
  </si>
  <si>
    <t>FV</t>
  </si>
  <si>
    <t>VFPLANO</t>
  </si>
  <si>
    <t>FVSCHEDULE</t>
  </si>
  <si>
    <t>VP</t>
  </si>
  <si>
    <t>PV</t>
  </si>
  <si>
    <t>VPL</t>
  </si>
  <si>
    <t>NPV</t>
  </si>
  <si>
    <t>WEIBULL</t>
  </si>
  <si>
    <t>XTIR</t>
  </si>
  <si>
    <t>XIRR</t>
  </si>
  <si>
    <t>XVPL</t>
  </si>
  <si>
    <t>XNPV</t>
  </si>
  <si>
    <t>Mês</t>
  </si>
  <si>
    <t>Região</t>
  </si>
  <si>
    <t>Vendedor</t>
  </si>
  <si>
    <t>Fevereiro</t>
  </si>
  <si>
    <t>Nordeste</t>
  </si>
  <si>
    <t>Março</t>
  </si>
  <si>
    <t>Centro-Oeste</t>
  </si>
  <si>
    <t>Abril</t>
  </si>
  <si>
    <t>Sudeste</t>
  </si>
  <si>
    <t>Maio</t>
  </si>
  <si>
    <t>Sul</t>
  </si>
  <si>
    <t>Junho</t>
  </si>
  <si>
    <t>Julho</t>
  </si>
  <si>
    <t>Agosto</t>
  </si>
  <si>
    <t>Setembro</t>
  </si>
  <si>
    <t>Outubro</t>
  </si>
  <si>
    <t>Novembro</t>
  </si>
  <si>
    <t>Dezembro</t>
  </si>
  <si>
    <t>Norte</t>
  </si>
  <si>
    <t>Janeiro</t>
  </si>
  <si>
    <t>ADUBOS E FERTILIZANTES</t>
  </si>
  <si>
    <t>Quantidade (kg)</t>
  </si>
  <si>
    <t>Resumo por Região (kg)</t>
  </si>
  <si>
    <t>Alan</t>
  </si>
  <si>
    <t>Tim</t>
  </si>
  <si>
    <t>Ada</t>
  </si>
  <si>
    <t>Claude</t>
  </si>
  <si>
    <t>Resumo Mensal (kg)</t>
  </si>
  <si>
    <t>Resumo por Vendedor (kg)</t>
  </si>
  <si>
    <t>Total em kg</t>
  </si>
  <si>
    <t>PRODUTO A</t>
  </si>
  <si>
    <t>PRODUTO B</t>
  </si>
  <si>
    <t>PRODUTO C</t>
  </si>
  <si>
    <t>PRODUTO D</t>
  </si>
  <si>
    <t>1º Trimestre</t>
  </si>
  <si>
    <t>2º Trimestre</t>
  </si>
  <si>
    <t>3º Trimestre</t>
  </si>
  <si>
    <t>4º Trimestre</t>
  </si>
  <si>
    <t>CLIENTE</t>
  </si>
  <si>
    <t>SEGMENTO</t>
  </si>
  <si>
    <t>TEMPO ENQUANTO CLIENTE (ANOS)</t>
  </si>
  <si>
    <t>COMPRAS MENSAIS</t>
  </si>
  <si>
    <t>Mercearia Sossego</t>
  </si>
  <si>
    <t>Serviço</t>
  </si>
  <si>
    <t>Mar e Sol Pousada</t>
  </si>
  <si>
    <t>Hotelaria</t>
  </si>
  <si>
    <t>Mercadinho Pague Pouco</t>
  </si>
  <si>
    <t>Hotel Morada</t>
  </si>
  <si>
    <t xml:space="preserve">Pontos Turísticos </t>
  </si>
  <si>
    <t>Turismo</t>
  </si>
  <si>
    <t>Restaurante Beira-Mar</t>
  </si>
  <si>
    <t>Agência Viagem dos Sonhos</t>
  </si>
  <si>
    <t>Aventura Mágica</t>
  </si>
  <si>
    <t>Pousada Sem Wi-Fi</t>
  </si>
  <si>
    <t>Supermercado Pague Pouco</t>
  </si>
  <si>
    <t>Qual a soma das compras mensais?</t>
  </si>
  <si>
    <t>Qual a soma das compras mensais dos clientes de hotelaria?</t>
  </si>
  <si>
    <t>Qual o valor máximo de Compras mensais?</t>
  </si>
  <si>
    <t>Qual o valor mínimo de Compras mensais?</t>
  </si>
  <si>
    <t>Qual o segundo maior valor de Compras mensais?</t>
  </si>
  <si>
    <t>Qual o terceiro menor valor de Compras mensais?</t>
  </si>
  <si>
    <t>Qual a soma das compras mensais dos clientes de hotelaria que são clientes há mais de 5 anos?</t>
  </si>
  <si>
    <t>Quantos números existem em toda a base de dados?</t>
  </si>
  <si>
    <t>Quantos valores existem em toda a base de dados?</t>
  </si>
  <si>
    <t>Quantos são os clientes do segmento de serviço?</t>
  </si>
  <si>
    <t>Quantos são os clientes do segmento de Turismo com compras mensais maiores que 2 mil reais?</t>
  </si>
  <si>
    <t>YEARFRAC</t>
  </si>
  <si>
    <t>CONCAT</t>
  </si>
  <si>
    <t>CÓDIGO DO PRODUTO</t>
  </si>
  <si>
    <t>NOME DO PRODUTO</t>
  </si>
  <si>
    <t>PREÇO UNITÁRIO</t>
  </si>
  <si>
    <t>MO-SF</t>
  </si>
  <si>
    <t>F-CF</t>
  </si>
  <si>
    <t>TEC-MEC</t>
  </si>
  <si>
    <t>HDEXT-1TB</t>
  </si>
  <si>
    <t>WCAM-FHD</t>
  </si>
  <si>
    <t>ESTOQUE ATUAL</t>
  </si>
  <si>
    <t>M-24</t>
  </si>
  <si>
    <t>Monitor 24"</t>
  </si>
  <si>
    <t>Monitores</t>
  </si>
  <si>
    <t>Mouse Óptico Sem Fio</t>
  </si>
  <si>
    <t>Periféricos</t>
  </si>
  <si>
    <t>HD Externo 1TB</t>
  </si>
  <si>
    <t>Armazenamento</t>
  </si>
  <si>
    <t>IMP-L</t>
  </si>
  <si>
    <t>Impressora à Laser</t>
  </si>
  <si>
    <t>Impressoras</t>
  </si>
  <si>
    <t>F-SF</t>
  </si>
  <si>
    <t>Fone de Ouvido Sem Fio</t>
  </si>
  <si>
    <t>Acessórios</t>
  </si>
  <si>
    <t>Fone de Ouvido Com Fio</t>
  </si>
  <si>
    <t>Teclado Mecânico</t>
  </si>
  <si>
    <t>Webcam Full HD</t>
  </si>
  <si>
    <t>Produto A</t>
  </si>
  <si>
    <t>Produto B</t>
  </si>
  <si>
    <t>Produto C</t>
  </si>
  <si>
    <t>Produto D</t>
  </si>
  <si>
    <t>Produto E</t>
  </si>
  <si>
    <t>Total Vendido</t>
  </si>
  <si>
    <t>QUANTIDADE VENDIDA EM 2024</t>
  </si>
  <si>
    <t>NOME COMPLETO</t>
  </si>
  <si>
    <t>DEPARTAMENTO</t>
  </si>
  <si>
    <t>CARGO</t>
  </si>
  <si>
    <t>DATA ADMISSÃO</t>
  </si>
  <si>
    <t>STATUS</t>
  </si>
  <si>
    <t>DEPARTAMENTOS</t>
  </si>
  <si>
    <t>RH</t>
  </si>
  <si>
    <t>Financeiro</t>
  </si>
  <si>
    <t>Marketing</t>
  </si>
  <si>
    <t>Produção</t>
  </si>
  <si>
    <t>TI</t>
  </si>
  <si>
    <t>Assistente Financeito</t>
  </si>
  <si>
    <t>Contador</t>
  </si>
  <si>
    <t>Gerente Financeiro</t>
  </si>
  <si>
    <t>Assitente MKT</t>
  </si>
  <si>
    <t>Analista MKT</t>
  </si>
  <si>
    <t>Gerente MKT</t>
  </si>
  <si>
    <t>Operador</t>
  </si>
  <si>
    <t>Supervisor</t>
  </si>
  <si>
    <t>Gerente Produção</t>
  </si>
  <si>
    <t>Analista RH</t>
  </si>
  <si>
    <t>Recrutador</t>
  </si>
  <si>
    <t>Gerente RH</t>
  </si>
  <si>
    <t>Desenvolvedor</t>
  </si>
  <si>
    <t>Analista Sistema</t>
  </si>
  <si>
    <t>Gerente TI</t>
  </si>
  <si>
    <t>Ativo</t>
  </si>
  <si>
    <t>Desligado</t>
  </si>
  <si>
    <t>Licença</t>
  </si>
  <si>
    <t>FINANCEIRO</t>
  </si>
  <si>
    <t>MARKETING</t>
  </si>
  <si>
    <t>PRODUÇÃO</t>
  </si>
  <si>
    <t>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</si>
</sst>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b/>
      <sz val="18"/>
      <color theme="0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DEFE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3E9F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6F8FC"/>
        <bgColor indexed="64"/>
      </patternFill>
    </fill>
    <fill>
      <patternFill patternType="solid">
        <fgColor rgb="FFECF4FA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theme="2" tint="-0.74999237037263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4" fillId="0" borderId="0"/>
    <xf numFmtId="0" fontId="7" fillId="5" borderId="0" applyNumberFormat="0" applyBorder="0" applyAlignment="0" applyProtection="0"/>
    <xf numFmtId="0" fontId="9" fillId="0" borderId="0"/>
    <xf numFmtId="43" fontId="4" fillId="0" borderId="0" applyFont="0" applyFill="0" applyBorder="0" applyAlignment="0" applyProtection="0"/>
  </cellStyleXfs>
  <cellXfs count="124">
    <xf numFmtId="0" fontId="0" fillId="0" borderId="0" xfId="0"/>
    <xf numFmtId="0" fontId="10" fillId="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44" fontId="5" fillId="0" borderId="1" xfId="0" applyNumberFormat="1" applyFont="1" applyBorder="1" applyAlignment="1">
      <alignment horizontal="right" wrapText="1"/>
    </xf>
    <xf numFmtId="0" fontId="5" fillId="0" borderId="0" xfId="0" applyFont="1"/>
    <xf numFmtId="44" fontId="5" fillId="0" borderId="1" xfId="0" applyNumberFormat="1" applyFont="1" applyBorder="1"/>
    <xf numFmtId="0" fontId="11" fillId="8" borderId="1" xfId="0" applyFont="1" applyFill="1" applyBorder="1" applyAlignment="1">
      <alignment horizontal="center" wrapText="1"/>
    </xf>
    <xf numFmtId="44" fontId="11" fillId="8" borderId="1" xfId="0" applyNumberFormat="1" applyFont="1" applyFill="1" applyBorder="1" applyAlignment="1">
      <alignment horizontal="right" wrapText="1"/>
    </xf>
    <xf numFmtId="0" fontId="10" fillId="6" borderId="12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5" fillId="3" borderId="0" xfId="0" applyFont="1" applyFill="1"/>
    <xf numFmtId="0" fontId="5" fillId="3" borderId="5" xfId="0" applyFont="1" applyFill="1" applyBorder="1"/>
    <xf numFmtId="0" fontId="5" fillId="0" borderId="1" xfId="0" applyFont="1" applyBorder="1" applyAlignment="1">
      <alignment horizontal="center"/>
    </xf>
    <xf numFmtId="164" fontId="5" fillId="0" borderId="6" xfId="0" applyNumberFormat="1" applyFont="1" applyBorder="1"/>
    <xf numFmtId="0" fontId="5" fillId="3" borderId="1" xfId="0" applyFont="1" applyFill="1" applyBorder="1" applyAlignment="1">
      <alignment horizontal="center"/>
    </xf>
    <xf numFmtId="164" fontId="5" fillId="3" borderId="6" xfId="0" applyNumberFormat="1" applyFont="1" applyFill="1" applyBorder="1"/>
    <xf numFmtId="164" fontId="5" fillId="3" borderId="4" xfId="0" applyNumberFormat="1" applyFont="1" applyFill="1" applyBorder="1" applyAlignment="1">
      <alignment vertical="center"/>
    </xf>
    <xf numFmtId="164" fontId="5" fillId="3" borderId="15" xfId="0" applyNumberFormat="1" applyFont="1" applyFill="1" applyBorder="1" applyAlignment="1">
      <alignment vertical="center"/>
    </xf>
    <xf numFmtId="1" fontId="5" fillId="3" borderId="15" xfId="0" applyNumberFormat="1" applyFont="1" applyFill="1" applyBorder="1" applyAlignment="1">
      <alignment vertical="center"/>
    </xf>
    <xf numFmtId="1" fontId="5" fillId="3" borderId="18" xfId="0" applyNumberFormat="1" applyFont="1" applyFill="1" applyBorder="1" applyAlignment="1">
      <alignment vertical="center"/>
    </xf>
    <xf numFmtId="0" fontId="2" fillId="0" borderId="0" xfId="0" applyFont="1"/>
    <xf numFmtId="0" fontId="10" fillId="10" borderId="5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wrapText="1"/>
    </xf>
    <xf numFmtId="0" fontId="5" fillId="12" borderId="1" xfId="0" applyFont="1" applyFill="1" applyBorder="1" applyAlignment="1">
      <alignment wrapText="1"/>
    </xf>
    <xf numFmtId="0" fontId="5" fillId="12" borderId="1" xfId="0" applyFont="1" applyFill="1" applyBorder="1" applyAlignment="1">
      <alignment horizontal="center" wrapText="1"/>
    </xf>
    <xf numFmtId="44" fontId="5" fillId="12" borderId="1" xfId="0" applyNumberFormat="1" applyFont="1" applyFill="1" applyBorder="1" applyAlignment="1">
      <alignment horizontal="right" wrapText="1"/>
    </xf>
    <xf numFmtId="0" fontId="5" fillId="12" borderId="6" xfId="0" applyFont="1" applyFill="1" applyBorder="1" applyAlignment="1">
      <alignment horizontal="center" wrapText="1"/>
    </xf>
    <xf numFmtId="0" fontId="5" fillId="12" borderId="7" xfId="0" applyFont="1" applyFill="1" applyBorder="1" applyAlignment="1">
      <alignment wrapText="1"/>
    </xf>
    <xf numFmtId="0" fontId="5" fillId="12" borderId="10" xfId="0" applyFont="1" applyFill="1" applyBorder="1" applyAlignment="1">
      <alignment wrapText="1"/>
    </xf>
    <xf numFmtId="0" fontId="5" fillId="12" borderId="10" xfId="0" applyFont="1" applyFill="1" applyBorder="1" applyAlignment="1">
      <alignment horizontal="center" wrapText="1"/>
    </xf>
    <xf numFmtId="44" fontId="5" fillId="12" borderId="10" xfId="0" applyNumberFormat="1" applyFont="1" applyFill="1" applyBorder="1" applyAlignment="1">
      <alignment horizontal="right" wrapText="1"/>
    </xf>
    <xf numFmtId="0" fontId="5" fillId="12" borderId="8" xfId="0" applyFont="1" applyFill="1" applyBorder="1" applyAlignment="1">
      <alignment horizontal="center" wrapText="1"/>
    </xf>
    <xf numFmtId="0" fontId="5" fillId="0" borderId="1" xfId="0" applyFont="1" applyBorder="1"/>
    <xf numFmtId="0" fontId="5" fillId="0" borderId="0" xfId="4" applyFont="1"/>
    <xf numFmtId="0" fontId="5" fillId="7" borderId="1" xfId="4" applyFont="1" applyFill="1" applyBorder="1"/>
    <xf numFmtId="0" fontId="5" fillId="2" borderId="1" xfId="4" applyFont="1" applyFill="1" applyBorder="1"/>
    <xf numFmtId="22" fontId="5" fillId="0" borderId="0" xfId="4" applyNumberFormat="1" applyFont="1"/>
    <xf numFmtId="0" fontId="5" fillId="7" borderId="10" xfId="4" applyFont="1" applyFill="1" applyBorder="1"/>
    <xf numFmtId="0" fontId="5" fillId="2" borderId="10" xfId="4" applyFont="1" applyFill="1" applyBorder="1"/>
    <xf numFmtId="0" fontId="5" fillId="7" borderId="2" xfId="4" applyFont="1" applyFill="1" applyBorder="1"/>
    <xf numFmtId="0" fontId="5" fillId="2" borderId="2" xfId="4" applyFont="1" applyFill="1" applyBorder="1"/>
    <xf numFmtId="0" fontId="5" fillId="4" borderId="1" xfId="4" applyFont="1" applyFill="1" applyBorder="1"/>
    <xf numFmtId="0" fontId="11" fillId="0" borderId="0" xfId="4" applyFont="1"/>
    <xf numFmtId="0" fontId="5" fillId="0" borderId="11" xfId="4" applyFont="1" applyBorder="1"/>
    <xf numFmtId="0" fontId="10" fillId="6" borderId="19" xfId="3" applyFont="1" applyFill="1" applyBorder="1" applyAlignment="1">
      <alignment horizontal="center"/>
    </xf>
    <xf numFmtId="0" fontId="10" fillId="6" borderId="20" xfId="3" applyFont="1" applyFill="1" applyBorder="1" applyAlignment="1">
      <alignment horizontal="center"/>
    </xf>
    <xf numFmtId="0" fontId="10" fillId="6" borderId="21" xfId="3" applyFont="1" applyFill="1" applyBorder="1" applyAlignment="1">
      <alignment horizontal="center"/>
    </xf>
    <xf numFmtId="0" fontId="5" fillId="4" borderId="5" xfId="4" applyFont="1" applyFill="1" applyBorder="1" applyAlignment="1">
      <alignment horizontal="center"/>
    </xf>
    <xf numFmtId="0" fontId="5" fillId="4" borderId="7" xfId="4" applyFont="1" applyFill="1" applyBorder="1" applyAlignment="1">
      <alignment horizontal="center"/>
    </xf>
    <xf numFmtId="0" fontId="5" fillId="4" borderId="22" xfId="4" applyFont="1" applyFill="1" applyBorder="1" applyAlignment="1">
      <alignment horizontal="center"/>
    </xf>
    <xf numFmtId="0" fontId="5" fillId="4" borderId="12" xfId="4" applyFont="1" applyFill="1" applyBorder="1" applyAlignment="1">
      <alignment horizontal="center"/>
    </xf>
    <xf numFmtId="0" fontId="5" fillId="7" borderId="13" xfId="4" applyFont="1" applyFill="1" applyBorder="1"/>
    <xf numFmtId="0" fontId="5" fillId="2" borderId="13" xfId="4" applyFont="1" applyFill="1" applyBorder="1"/>
    <xf numFmtId="3" fontId="5" fillId="13" borderId="6" xfId="4" applyNumberFormat="1" applyFont="1" applyFill="1" applyBorder="1"/>
    <xf numFmtId="3" fontId="5" fillId="13" borderId="8" xfId="4" applyNumberFormat="1" applyFont="1" applyFill="1" applyBorder="1"/>
    <xf numFmtId="3" fontId="5" fillId="13" borderId="23" xfId="4" applyNumberFormat="1" applyFont="1" applyFill="1" applyBorder="1"/>
    <xf numFmtId="3" fontId="5" fillId="13" borderId="14" xfId="4" applyNumberFormat="1" applyFont="1" applyFill="1" applyBorder="1"/>
    <xf numFmtId="0" fontId="5" fillId="4" borderId="2" xfId="4" applyFont="1" applyFill="1" applyBorder="1"/>
    <xf numFmtId="0" fontId="10" fillId="10" borderId="12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5" fillId="0" borderId="1" xfId="0" applyNumberFormat="1" applyFont="1" applyBorder="1"/>
    <xf numFmtId="0" fontId="5" fillId="14" borderId="1" xfId="0" applyFont="1" applyFill="1" applyBorder="1"/>
    <xf numFmtId="0" fontId="5" fillId="14" borderId="1" xfId="0" applyFont="1" applyFill="1" applyBorder="1" applyAlignment="1">
      <alignment horizontal="left"/>
    </xf>
    <xf numFmtId="0" fontId="5" fillId="14" borderId="12" xfId="0" applyFont="1" applyFill="1" applyBorder="1"/>
    <xf numFmtId="0" fontId="5" fillId="14" borderId="13" xfId="0" applyFont="1" applyFill="1" applyBorder="1"/>
    <xf numFmtId="0" fontId="5" fillId="14" borderId="14" xfId="0" applyFont="1" applyFill="1" applyBorder="1"/>
    <xf numFmtId="0" fontId="5" fillId="14" borderId="5" xfId="0" applyFont="1" applyFill="1" applyBorder="1"/>
    <xf numFmtId="0" fontId="5" fillId="14" borderId="6" xfId="0" applyFont="1" applyFill="1" applyBorder="1"/>
    <xf numFmtId="0" fontId="5" fillId="14" borderId="7" xfId="0" applyFont="1" applyFill="1" applyBorder="1"/>
    <xf numFmtId="0" fontId="5" fillId="14" borderId="10" xfId="0" applyFont="1" applyFill="1" applyBorder="1"/>
    <xf numFmtId="0" fontId="5" fillId="14" borderId="8" xfId="0" applyFont="1" applyFill="1" applyBorder="1"/>
    <xf numFmtId="0" fontId="5" fillId="0" borderId="7" xfId="0" applyFont="1" applyBorder="1"/>
    <xf numFmtId="0" fontId="5" fillId="0" borderId="10" xfId="0" applyFont="1" applyBorder="1"/>
    <xf numFmtId="0" fontId="5" fillId="0" borderId="8" xfId="0" applyFont="1" applyBorder="1"/>
    <xf numFmtId="0" fontId="10" fillId="11" borderId="1" xfId="0" applyFont="1" applyFill="1" applyBorder="1" applyAlignment="1">
      <alignment horizontal="right" vertical="center"/>
    </xf>
    <xf numFmtId="3" fontId="5" fillId="0" borderId="0" xfId="0" applyNumberFormat="1" applyFont="1" applyBorder="1" applyAlignment="1">
      <alignment horizontal="center"/>
    </xf>
    <xf numFmtId="0" fontId="11" fillId="8" borderId="0" xfId="0" applyFont="1" applyFill="1" applyBorder="1" applyAlignment="1">
      <alignment horizontal="center"/>
    </xf>
    <xf numFmtId="0" fontId="13" fillId="8" borderId="30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 vertical="center"/>
    </xf>
    <xf numFmtId="3" fontId="5" fillId="0" borderId="31" xfId="0" applyNumberFormat="1" applyFont="1" applyBorder="1" applyAlignment="1">
      <alignment horizontal="center"/>
    </xf>
    <xf numFmtId="0" fontId="13" fillId="14" borderId="32" xfId="0" applyFont="1" applyFill="1" applyBorder="1" applyAlignment="1">
      <alignment horizontal="center" vertical="center"/>
    </xf>
    <xf numFmtId="3" fontId="13" fillId="14" borderId="33" xfId="0" applyNumberFormat="1" applyFont="1" applyFill="1" applyBorder="1" applyAlignment="1">
      <alignment horizontal="center"/>
    </xf>
    <xf numFmtId="3" fontId="13" fillId="14" borderId="34" xfId="0" applyNumberFormat="1" applyFont="1" applyFill="1" applyBorder="1" applyAlignment="1">
      <alignment horizontal="center"/>
    </xf>
    <xf numFmtId="14" fontId="14" fillId="11" borderId="0" xfId="0" applyNumberFormat="1" applyFont="1" applyFill="1"/>
    <xf numFmtId="0" fontId="14" fillId="11" borderId="0" xfId="0" applyFont="1" applyFill="1"/>
    <xf numFmtId="0" fontId="10" fillId="1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5" fillId="9" borderId="7" xfId="0" applyFont="1" applyFill="1" applyBorder="1" applyAlignment="1">
      <alignment horizontal="left" vertical="center"/>
    </xf>
    <xf numFmtId="0" fontId="5" fillId="9" borderId="10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left" vertical="center" wrapText="1"/>
    </xf>
    <xf numFmtId="0" fontId="5" fillId="9" borderId="13" xfId="0" applyFont="1" applyFill="1" applyBorder="1" applyAlignment="1">
      <alignment horizontal="left" vertical="center" wrapText="1"/>
    </xf>
    <xf numFmtId="0" fontId="5" fillId="9" borderId="5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9" borderId="16" xfId="0" applyFont="1" applyFill="1" applyBorder="1" applyAlignment="1">
      <alignment horizontal="left" vertical="center" wrapText="1"/>
    </xf>
    <xf numFmtId="0" fontId="5" fillId="9" borderId="17" xfId="0" applyFont="1" applyFill="1" applyBorder="1" applyAlignment="1">
      <alignment horizontal="left" vertical="center" wrapText="1"/>
    </xf>
    <xf numFmtId="0" fontId="5" fillId="9" borderId="3" xfId="0" applyFont="1" applyFill="1" applyBorder="1" applyAlignment="1">
      <alignment horizontal="left" vertical="center" wrapText="1"/>
    </xf>
    <xf numFmtId="0" fontId="5" fillId="9" borderId="16" xfId="0" applyFont="1" applyFill="1" applyBorder="1" applyAlignment="1">
      <alignment horizontal="left" vertical="center"/>
    </xf>
    <xf numFmtId="0" fontId="5" fillId="9" borderId="17" xfId="0" applyFont="1" applyFill="1" applyBorder="1" applyAlignment="1">
      <alignment horizontal="left" vertical="center"/>
    </xf>
    <xf numFmtId="0" fontId="5" fillId="9" borderId="3" xfId="0" applyFont="1" applyFill="1" applyBorder="1" applyAlignment="1">
      <alignment horizontal="left" vertical="center"/>
    </xf>
    <xf numFmtId="0" fontId="8" fillId="6" borderId="9" xfId="3" applyFont="1" applyFill="1" applyBorder="1" applyAlignment="1">
      <alignment horizontal="center" vertical="center"/>
    </xf>
    <xf numFmtId="0" fontId="10" fillId="6" borderId="1" xfId="3" applyFont="1" applyFill="1" applyBorder="1" applyAlignment="1">
      <alignment horizontal="center"/>
    </xf>
    <xf numFmtId="0" fontId="10" fillId="6" borderId="25" xfId="3" applyFont="1" applyFill="1" applyBorder="1" applyAlignment="1">
      <alignment horizontal="center"/>
    </xf>
    <xf numFmtId="0" fontId="10" fillId="6" borderId="26" xfId="3" applyFont="1" applyFill="1" applyBorder="1" applyAlignment="1">
      <alignment horizontal="center"/>
    </xf>
    <xf numFmtId="0" fontId="12" fillId="6" borderId="27" xfId="0" applyFont="1" applyFill="1" applyBorder="1" applyAlignment="1">
      <alignment horizontal="center" vertical="center"/>
    </xf>
    <xf numFmtId="0" fontId="12" fillId="6" borderId="28" xfId="0" applyFont="1" applyFill="1" applyBorder="1" applyAlignment="1">
      <alignment horizontal="center" vertical="center"/>
    </xf>
    <xf numFmtId="0" fontId="12" fillId="6" borderId="29" xfId="0" applyFont="1" applyFill="1" applyBorder="1" applyAlignment="1">
      <alignment horizontal="center" vertical="center"/>
    </xf>
    <xf numFmtId="3" fontId="5" fillId="0" borderId="24" xfId="4" applyNumberFormat="1" applyFont="1" applyFill="1" applyBorder="1"/>
    <xf numFmtId="0" fontId="0" fillId="0" borderId="3" xfId="0" applyBorder="1"/>
    <xf numFmtId="14" fontId="11" fillId="0" borderId="1" xfId="0" applyNumberFormat="1" applyFont="1" applyBorder="1" applyAlignment="1">
      <alignment horizontal="center"/>
    </xf>
  </cellXfs>
  <cellStyles count="6">
    <cellStyle name="Accent1 2" xfId="3" xr:uid="{819F134C-B716-4F38-8B99-92AD89126B69}"/>
    <cellStyle name="Comma 2" xfId="5" xr:uid="{14CC3D3C-C6FA-489C-BCB4-2C7C0C0DFF1A}"/>
    <cellStyle name="Normal" xfId="0" builtinId="0"/>
    <cellStyle name="Normal 2" xfId="2" xr:uid="{139DD6A5-215A-4EBB-9C45-D90490E1AB7B}"/>
    <cellStyle name="Normal 2 2 2" xfId="4" xr:uid="{61679B96-56CD-4367-B1C6-4489F3C15E36}"/>
    <cellStyle name="Normal 2 4" xfId="1" xr:uid="{C2D7241D-C520-4A36-8DA1-39AF83CA8765}"/>
  </cellStyles>
  <dxfs count="0"/>
  <tableStyles count="0" defaultTableStyle="TableStyleMedium2" defaultPivotStyle="PivotStyleLight16"/>
  <colors>
    <mruColors>
      <color rgb="FFECF4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 Evolução das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'6_GRÁFICOS'!$B$3</c:f>
              <c:strCache>
                <c:ptCount val="1"/>
                <c:pt idx="0">
                  <c:v>Produto 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'6_GRÁFICOS'!$C$2:$N$2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'6_GRÁFICOS'!$C$3:$N$3</c:f>
              <c:numCache>
                <c:formatCode>#,##0</c:formatCode>
                <c:ptCount val="12"/>
                <c:pt idx="0">
                  <c:v>15000</c:v>
                </c:pt>
                <c:pt idx="1">
                  <c:v>16500</c:v>
                </c:pt>
                <c:pt idx="2">
                  <c:v>17000</c:v>
                </c:pt>
                <c:pt idx="3">
                  <c:v>18000</c:v>
                </c:pt>
                <c:pt idx="4">
                  <c:v>12300</c:v>
                </c:pt>
                <c:pt idx="5">
                  <c:v>11400</c:v>
                </c:pt>
                <c:pt idx="6">
                  <c:v>22000</c:v>
                </c:pt>
                <c:pt idx="7">
                  <c:v>13000</c:v>
                </c:pt>
                <c:pt idx="8">
                  <c:v>24000</c:v>
                </c:pt>
                <c:pt idx="9">
                  <c:v>25500</c:v>
                </c:pt>
                <c:pt idx="10">
                  <c:v>26000</c:v>
                </c:pt>
                <c:pt idx="11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C-4CF4-B1B8-33CEC3A75B82}"/>
            </c:ext>
          </c:extLst>
        </c:ser>
        <c:ser>
          <c:idx val="1"/>
          <c:order val="1"/>
          <c:tx>
            <c:strRef>
              <c:f>'6_GRÁFICOS'!$B$4</c:f>
              <c:strCache>
                <c:ptCount val="1"/>
                <c:pt idx="0">
                  <c:v>Produto 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'6_GRÁFICOS'!$C$2:$N$2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'6_GRÁFICOS'!$C$4:$N$4</c:f>
              <c:numCache>
                <c:formatCode>#,##0</c:formatCode>
                <c:ptCount val="12"/>
                <c:pt idx="0">
                  <c:v>12500</c:v>
                </c:pt>
                <c:pt idx="1">
                  <c:v>13000</c:v>
                </c:pt>
                <c:pt idx="2">
                  <c:v>14000</c:v>
                </c:pt>
                <c:pt idx="3">
                  <c:v>15500</c:v>
                </c:pt>
                <c:pt idx="4">
                  <c:v>16000</c:v>
                </c:pt>
                <c:pt idx="5">
                  <c:v>17000</c:v>
                </c:pt>
                <c:pt idx="6">
                  <c:v>18500</c:v>
                </c:pt>
                <c:pt idx="7">
                  <c:v>19000</c:v>
                </c:pt>
                <c:pt idx="8">
                  <c:v>20500</c:v>
                </c:pt>
                <c:pt idx="9">
                  <c:v>21000</c:v>
                </c:pt>
                <c:pt idx="10">
                  <c:v>22500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C-4CF4-B1B8-33CEC3A75B82}"/>
            </c:ext>
          </c:extLst>
        </c:ser>
        <c:ser>
          <c:idx val="2"/>
          <c:order val="2"/>
          <c:tx>
            <c:strRef>
              <c:f>'6_GRÁFICOS'!$B$5</c:f>
              <c:strCache>
                <c:ptCount val="1"/>
                <c:pt idx="0">
                  <c:v>Produto C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'6_GRÁFICOS'!$C$2:$N$2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'6_GRÁFICOS'!$C$5:$N$5</c:f>
              <c:numCache>
                <c:formatCode>#,##0</c:formatCode>
                <c:ptCount val="12"/>
                <c:pt idx="0">
                  <c:v>20000</c:v>
                </c:pt>
                <c:pt idx="1">
                  <c:v>25000</c:v>
                </c:pt>
                <c:pt idx="2">
                  <c:v>28000</c:v>
                </c:pt>
                <c:pt idx="3">
                  <c:v>32000</c:v>
                </c:pt>
                <c:pt idx="4">
                  <c:v>34200</c:v>
                </c:pt>
                <c:pt idx="5">
                  <c:v>36000</c:v>
                </c:pt>
                <c:pt idx="6">
                  <c:v>36500</c:v>
                </c:pt>
                <c:pt idx="7">
                  <c:v>38200</c:v>
                </c:pt>
                <c:pt idx="8">
                  <c:v>40000</c:v>
                </c:pt>
                <c:pt idx="9">
                  <c:v>41000</c:v>
                </c:pt>
                <c:pt idx="10">
                  <c:v>46000</c:v>
                </c:pt>
                <c:pt idx="11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C-4CF4-B1B8-33CEC3A75B82}"/>
            </c:ext>
          </c:extLst>
        </c:ser>
        <c:ser>
          <c:idx val="3"/>
          <c:order val="3"/>
          <c:tx>
            <c:strRef>
              <c:f>'6_GRÁFICOS'!$B$6</c:f>
              <c:strCache>
                <c:ptCount val="1"/>
                <c:pt idx="0">
                  <c:v>Produto 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'6_GRÁFICOS'!$C$2:$N$2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'6_GRÁFICOS'!$C$6:$N$6</c:f>
              <c:numCache>
                <c:formatCode>#,##0</c:formatCode>
                <c:ptCount val="12"/>
                <c:pt idx="0">
                  <c:v>8000</c:v>
                </c:pt>
                <c:pt idx="1">
                  <c:v>7900</c:v>
                </c:pt>
                <c:pt idx="2">
                  <c:v>8000</c:v>
                </c:pt>
                <c:pt idx="3">
                  <c:v>8100</c:v>
                </c:pt>
                <c:pt idx="4">
                  <c:v>8000</c:v>
                </c:pt>
                <c:pt idx="5">
                  <c:v>8020</c:v>
                </c:pt>
                <c:pt idx="6">
                  <c:v>7980</c:v>
                </c:pt>
                <c:pt idx="7">
                  <c:v>8000</c:v>
                </c:pt>
                <c:pt idx="8">
                  <c:v>8080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FC-4CF4-B1B8-33CEC3A75B82}"/>
            </c:ext>
          </c:extLst>
        </c:ser>
        <c:ser>
          <c:idx val="4"/>
          <c:order val="4"/>
          <c:tx>
            <c:strRef>
              <c:f>'6_GRÁFICOS'!$B$7</c:f>
              <c:strCache>
                <c:ptCount val="1"/>
                <c:pt idx="0">
                  <c:v>Produto 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'6_GRÁFICOS'!$C$2:$N$2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'6_GRÁFICOS'!$C$7:$N$7</c:f>
              <c:numCache>
                <c:formatCode>#,##0</c:formatCode>
                <c:ptCount val="12"/>
                <c:pt idx="0">
                  <c:v>18000</c:v>
                </c:pt>
                <c:pt idx="1">
                  <c:v>19500</c:v>
                </c:pt>
                <c:pt idx="2">
                  <c:v>20000</c:v>
                </c:pt>
                <c:pt idx="3">
                  <c:v>21000</c:v>
                </c:pt>
                <c:pt idx="4">
                  <c:v>24000</c:v>
                </c:pt>
                <c:pt idx="5">
                  <c:v>25100</c:v>
                </c:pt>
                <c:pt idx="6">
                  <c:v>29000</c:v>
                </c:pt>
                <c:pt idx="7">
                  <c:v>24000</c:v>
                </c:pt>
                <c:pt idx="8">
                  <c:v>26500</c:v>
                </c:pt>
                <c:pt idx="9">
                  <c:v>30100</c:v>
                </c:pt>
                <c:pt idx="10">
                  <c:v>33600</c:v>
                </c:pt>
                <c:pt idx="11">
                  <c:v>38500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FC-4CF4-B1B8-33CEC3A75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231280"/>
        <c:axId val="1082240432"/>
      </c:lineChart>
      <c:catAx>
        <c:axId val="108223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2240432"/>
        <c:crosses val="autoZero"/>
        <c:auto val="1"/>
        <c:lblAlgn val="ctr"/>
        <c:lblOffset val="100"/>
        <c:noMultiLvlLbl val="0"/>
      </c:catAx>
      <c:valAx>
        <c:axId val="10822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223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  <a:r>
              <a:rPr lang="pt-BR" baseline="0"/>
              <a:t> dezembro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'6_GRÁFICOS'!$B$3:$B$7</c:f>
              <c:strCache>
                <c:ptCount val="5"/>
                <c:pt idx="0">
                  <c:v>Produto A</c:v>
                </c:pt>
                <c:pt idx="1">
                  <c:v>Produto B</c:v>
                </c:pt>
                <c:pt idx="2">
                  <c:v>Produto C</c:v>
                </c:pt>
                <c:pt idx="3">
                  <c:v>Produto D</c:v>
                </c:pt>
                <c:pt idx="4">
                  <c:v>Produto E</c:v>
                </c:pt>
              </c:strCache>
            </c:strRef>
          </c:cat>
          <c:val>
            <c:numRef>
              <c:f>'6_GRÁFICOS'!$N$3:$N$7</c:f>
              <c:numCache>
                <c:formatCode>#,##0</c:formatCode>
                <c:ptCount val="5"/>
                <c:pt idx="0">
                  <c:v>28000</c:v>
                </c:pt>
                <c:pt idx="1">
                  <c:v>24000</c:v>
                </c:pt>
                <c:pt idx="2">
                  <c:v>55000</c:v>
                </c:pt>
                <c:pt idx="3">
                  <c:v>8000</c:v>
                </c:pt>
                <c:pt idx="4">
                  <c:v>38500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B-4C0D-88D8-525DE140B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2243344"/>
        <c:axId val="1082245424"/>
        <c:axId val="0"/>
      </c:bar3DChart>
      <c:catAx>
        <c:axId val="108224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2245424"/>
        <c:crosses val="autoZero"/>
        <c:auto val="1"/>
        <c:lblAlgn val="ctr"/>
        <c:lblOffset val="100"/>
        <c:noMultiLvlLbl val="0"/>
      </c:catAx>
      <c:valAx>
        <c:axId val="10822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224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'6_GRÁFICOS'!$B$3:$B$7</c:f>
              <c:strCache>
                <c:ptCount val="5"/>
                <c:pt idx="0">
                  <c:v>Produto A</c:v>
                </c:pt>
                <c:pt idx="1">
                  <c:v>Produto B</c:v>
                </c:pt>
                <c:pt idx="2">
                  <c:v>Produto C</c:v>
                </c:pt>
                <c:pt idx="3">
                  <c:v>Produto D</c:v>
                </c:pt>
                <c:pt idx="4">
                  <c:v>Produto E</c:v>
                </c:pt>
              </c:strCache>
            </c:strRef>
          </c:cat>
          <c:val>
            <c:numRef>
              <c:f>'6_GRÁFICOS'!$N$3:$N$7</c:f>
              <c:numCache>
                <c:formatCode>#,##0</c:formatCode>
                <c:ptCount val="5"/>
                <c:pt idx="0">
                  <c:v>28000</c:v>
                </c:pt>
                <c:pt idx="1">
                  <c:v>24000</c:v>
                </c:pt>
                <c:pt idx="2">
                  <c:v>55000</c:v>
                </c:pt>
                <c:pt idx="3">
                  <c:v>8000</c:v>
                </c:pt>
                <c:pt idx="4">
                  <c:v>38500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2-46D1-AAE1-472DE136FAF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7_LISTAS'!A1"/><Relationship Id="rId3" Type="http://schemas.openxmlformats.org/officeDocument/2006/relationships/hyperlink" Target="#'3_PROCV NOMES INGL&#202;S'!A1"/><Relationship Id="rId7" Type="http://schemas.openxmlformats.org/officeDocument/2006/relationships/hyperlink" Target="#'7_VALIDA&#199;&#195;O DE DADOS'!A1"/><Relationship Id="rId2" Type="http://schemas.openxmlformats.org/officeDocument/2006/relationships/hyperlink" Target="#'2_SOMASE'!A1"/><Relationship Id="rId1" Type="http://schemas.openxmlformats.org/officeDocument/2006/relationships/hyperlink" Target="#'1_DA AULA PASSADA'!A1"/><Relationship Id="rId6" Type="http://schemas.openxmlformats.org/officeDocument/2006/relationships/hyperlink" Target="#'6_GR&#193;FICOS'!A1"/><Relationship Id="rId5" Type="http://schemas.openxmlformats.org/officeDocument/2006/relationships/hyperlink" Target="#'5_PROCH LIN'!A1"/><Relationship Id="rId4" Type="http://schemas.openxmlformats.org/officeDocument/2006/relationships/hyperlink" Target="#'4_PROCV CORRESP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76200</xdr:rowOff>
    </xdr:from>
    <xdr:to>
      <xdr:col>5</xdr:col>
      <xdr:colOff>487680</xdr:colOff>
      <xdr:row>3</xdr:row>
      <xdr:rowOff>28575</xdr:rowOff>
    </xdr:to>
    <xdr:sp macro="" textlink="">
      <xdr:nvSpPr>
        <xdr:cNvPr id="2" name="CaixaDe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A4237C-D5E6-41A2-99F0-F45D1B483067}"/>
            </a:ext>
          </a:extLst>
        </xdr:cNvPr>
        <xdr:cNvSpPr txBox="1"/>
      </xdr:nvSpPr>
      <xdr:spPr>
        <a:xfrm>
          <a:off x="1200149" y="266700"/>
          <a:ext cx="2240281" cy="333375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DA AULA PASSADA </a:t>
          </a:r>
        </a:p>
      </xdr:txBody>
    </xdr:sp>
    <xdr:clientData/>
  </xdr:twoCellAnchor>
  <xdr:twoCellAnchor>
    <xdr:from>
      <xdr:col>2</xdr:col>
      <xdr:colOff>28575</xdr:colOff>
      <xdr:row>4</xdr:row>
      <xdr:rowOff>57150</xdr:rowOff>
    </xdr:from>
    <xdr:to>
      <xdr:col>8</xdr:col>
      <xdr:colOff>114300</xdr:colOff>
      <xdr:row>6</xdr:row>
      <xdr:rowOff>19050</xdr:rowOff>
    </xdr:to>
    <xdr:sp macro="" textlink="">
      <xdr:nvSpPr>
        <xdr:cNvPr id="3" name="CaixaDeText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59271D7-C35C-4BE3-B0EF-400C153AF6D3}"/>
            </a:ext>
          </a:extLst>
        </xdr:cNvPr>
        <xdr:cNvSpPr txBox="1"/>
      </xdr:nvSpPr>
      <xdr:spPr>
        <a:xfrm>
          <a:off x="1209675" y="819150"/>
          <a:ext cx="3629025" cy="34290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 FUNÇÃO SOMASE</a:t>
          </a:r>
        </a:p>
      </xdr:txBody>
    </xdr:sp>
    <xdr:clientData/>
  </xdr:twoCellAnchor>
  <xdr:twoCellAnchor>
    <xdr:from>
      <xdr:col>2</xdr:col>
      <xdr:colOff>9525</xdr:colOff>
      <xdr:row>7</xdr:row>
      <xdr:rowOff>66675</xdr:rowOff>
    </xdr:from>
    <xdr:to>
      <xdr:col>8</xdr:col>
      <xdr:colOff>342900</xdr:colOff>
      <xdr:row>9</xdr:row>
      <xdr:rowOff>19050</xdr:rowOff>
    </xdr:to>
    <xdr:sp macro="" textlink="">
      <xdr:nvSpPr>
        <xdr:cNvPr id="4" name="CaixaDeText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5B3242-BD55-4273-82FC-C06E7AE43149}"/>
            </a:ext>
          </a:extLst>
        </xdr:cNvPr>
        <xdr:cNvSpPr txBox="1"/>
      </xdr:nvSpPr>
      <xdr:spPr>
        <a:xfrm>
          <a:off x="1190625" y="1400175"/>
          <a:ext cx="3876675" cy="333375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 FUNÇÃO PROCV NOMES EM INGLÊS</a:t>
          </a:r>
        </a:p>
      </xdr:txBody>
    </xdr:sp>
    <xdr:clientData/>
  </xdr:twoCellAnchor>
  <xdr:twoCellAnchor>
    <xdr:from>
      <xdr:col>2</xdr:col>
      <xdr:colOff>9525</xdr:colOff>
      <xdr:row>10</xdr:row>
      <xdr:rowOff>85725</xdr:rowOff>
    </xdr:from>
    <xdr:to>
      <xdr:col>9</xdr:col>
      <xdr:colOff>198121</xdr:colOff>
      <xdr:row>12</xdr:row>
      <xdr:rowOff>38100</xdr:rowOff>
    </xdr:to>
    <xdr:sp macro="" textlink="">
      <xdr:nvSpPr>
        <xdr:cNvPr id="5" name="CaixaDeText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1CEE796-7D16-4B05-9DE2-1D2C2457782D}"/>
            </a:ext>
          </a:extLst>
        </xdr:cNvPr>
        <xdr:cNvSpPr txBox="1"/>
      </xdr:nvSpPr>
      <xdr:spPr>
        <a:xfrm>
          <a:off x="1190625" y="1990725"/>
          <a:ext cx="4322446" cy="333375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 FUNÇÕES PROCV E CORRESP</a:t>
          </a:r>
        </a:p>
      </xdr:txBody>
    </xdr:sp>
    <xdr:clientData/>
  </xdr:twoCellAnchor>
  <xdr:twoCellAnchor>
    <xdr:from>
      <xdr:col>2</xdr:col>
      <xdr:colOff>11430</xdr:colOff>
      <xdr:row>13</xdr:row>
      <xdr:rowOff>53340</xdr:rowOff>
    </xdr:from>
    <xdr:to>
      <xdr:col>7</xdr:col>
      <xdr:colOff>85726</xdr:colOff>
      <xdr:row>15</xdr:row>
      <xdr:rowOff>15240</xdr:rowOff>
    </xdr:to>
    <xdr:sp macro="" textlink="">
      <xdr:nvSpPr>
        <xdr:cNvPr id="6" name="CaixaDeText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BA67945-2D45-42D8-9C1B-D65418604F11}"/>
            </a:ext>
          </a:extLst>
        </xdr:cNvPr>
        <xdr:cNvSpPr txBox="1"/>
      </xdr:nvSpPr>
      <xdr:spPr>
        <a:xfrm>
          <a:off x="1192530" y="2529840"/>
          <a:ext cx="3027046" cy="34290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5 FUNÇÕES PROCH E LIN</a:t>
          </a:r>
        </a:p>
      </xdr:txBody>
    </xdr:sp>
    <xdr:clientData/>
  </xdr:twoCellAnchor>
  <xdr:twoCellAnchor>
    <xdr:from>
      <xdr:col>1</xdr:col>
      <xdr:colOff>605790</xdr:colOff>
      <xdr:row>16</xdr:row>
      <xdr:rowOff>100965</xdr:rowOff>
    </xdr:from>
    <xdr:to>
      <xdr:col>8</xdr:col>
      <xdr:colOff>74295</xdr:colOff>
      <xdr:row>18</xdr:row>
      <xdr:rowOff>62865</xdr:rowOff>
    </xdr:to>
    <xdr:sp macro="" textlink="">
      <xdr:nvSpPr>
        <xdr:cNvPr id="7" name="CaixaDeText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F58B699-73D5-4855-B75A-ADFC31B9A54E}"/>
            </a:ext>
          </a:extLst>
        </xdr:cNvPr>
        <xdr:cNvSpPr txBox="1"/>
      </xdr:nvSpPr>
      <xdr:spPr>
        <a:xfrm>
          <a:off x="1177290" y="3148965"/>
          <a:ext cx="3621405" cy="34290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 GRÁFICOS</a:t>
          </a:r>
        </a:p>
      </xdr:txBody>
    </xdr:sp>
    <xdr:clientData/>
  </xdr:twoCellAnchor>
  <xdr:twoCellAnchor>
    <xdr:from>
      <xdr:col>1</xdr:col>
      <xdr:colOff>586739</xdr:colOff>
      <xdr:row>19</xdr:row>
      <xdr:rowOff>100965</xdr:rowOff>
    </xdr:from>
    <xdr:to>
      <xdr:col>13</xdr:col>
      <xdr:colOff>104775</xdr:colOff>
      <xdr:row>21</xdr:row>
      <xdr:rowOff>62865</xdr:rowOff>
    </xdr:to>
    <xdr:sp macro="" textlink="">
      <xdr:nvSpPr>
        <xdr:cNvPr id="8" name="CaixaDeTexto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51F545F-9AF8-4691-803F-FA6D23F9FB54}"/>
            </a:ext>
          </a:extLst>
        </xdr:cNvPr>
        <xdr:cNvSpPr txBox="1"/>
      </xdr:nvSpPr>
      <xdr:spPr>
        <a:xfrm>
          <a:off x="1177289" y="3720465"/>
          <a:ext cx="6718936" cy="34290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7 VALIDAÇÃO DE DADOS, NOMEAR INTERVALO E FUNÇÃO INDIRETO</a:t>
          </a:r>
        </a:p>
      </xdr:txBody>
    </xdr:sp>
    <xdr:clientData/>
  </xdr:twoCellAnchor>
  <xdr:twoCellAnchor>
    <xdr:from>
      <xdr:col>1</xdr:col>
      <xdr:colOff>567690</xdr:colOff>
      <xdr:row>22</xdr:row>
      <xdr:rowOff>34290</xdr:rowOff>
    </xdr:from>
    <xdr:to>
      <xdr:col>8</xdr:col>
      <xdr:colOff>64770</xdr:colOff>
      <xdr:row>23</xdr:row>
      <xdr:rowOff>186690</xdr:rowOff>
    </xdr:to>
    <xdr:sp macro="" textlink="">
      <xdr:nvSpPr>
        <xdr:cNvPr id="9" name="CaixaDeTexto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87C3AC3-23EB-4750-9C20-E76AB9DAA2B4}"/>
            </a:ext>
          </a:extLst>
        </xdr:cNvPr>
        <xdr:cNvSpPr txBox="1"/>
      </xdr:nvSpPr>
      <xdr:spPr>
        <a:xfrm>
          <a:off x="1158240" y="4225290"/>
          <a:ext cx="3630930" cy="34290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7 LISTAS DE DADOS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0</xdr:row>
      <xdr:rowOff>97790</xdr:rowOff>
    </xdr:from>
    <xdr:to>
      <xdr:col>10</xdr:col>
      <xdr:colOff>556260</xdr:colOff>
      <xdr:row>18</xdr:row>
      <xdr:rowOff>205740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F5AF37-8C07-471B-9039-8F9EF59219CE}"/>
            </a:ext>
          </a:extLst>
        </xdr:cNvPr>
        <xdr:cNvSpPr txBox="1"/>
      </xdr:nvSpPr>
      <xdr:spPr>
        <a:xfrm>
          <a:off x="7852409" y="97790"/>
          <a:ext cx="2861311" cy="4558030"/>
        </a:xfrm>
        <a:prstGeom prst="roundRect">
          <a:avLst/>
        </a:prstGeom>
        <a:solidFill>
          <a:srgbClr val="F6F8FC"/>
        </a:solidFill>
        <a:ln w="38100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just"/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Determine a</a:t>
          </a:r>
          <a:r>
            <a:rPr lang="pt-B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quantidade total de fertilizante, em kg, na célula D20, usando a função </a:t>
          </a:r>
          <a:r>
            <a:rPr lang="pt-B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SOMA (SUM)</a:t>
          </a:r>
          <a:r>
            <a:rPr lang="pt-B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pt-BR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algn="just"/>
          <a:endParaRPr lang="pt-BR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algn="just"/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Usando a Função </a:t>
          </a:r>
          <a:r>
            <a:rPr lang="pt-B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SOMASE (SUMIF)</a:t>
          </a: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calcular</a:t>
          </a:r>
          <a:r>
            <a:rPr lang="pt-B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soma das quantidades por </a:t>
          </a:r>
          <a:r>
            <a:rPr lang="pt-B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região</a:t>
          </a:r>
          <a:r>
            <a:rPr lang="pt-B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pt-B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mês</a:t>
          </a:r>
          <a:r>
            <a:rPr lang="pt-B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</a:t>
          </a:r>
          <a:r>
            <a:rPr lang="pt-B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vendedor</a:t>
          </a:r>
          <a:r>
            <a:rPr lang="pt-BR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na Coluna G.</a:t>
          </a:r>
          <a:endParaRPr lang="pt-BR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algn="just"/>
          <a:endParaRPr lang="pt-BR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algn="just"/>
          <a:r>
            <a:rPr lang="pt-B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Formatar os valores com separador de milhar, sem casas decimais.</a:t>
          </a:r>
        </a:p>
        <a:p>
          <a:pPr lvl="0" algn="just"/>
          <a:endParaRPr lang="pt-BR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algn="just"/>
          <a:r>
            <a:rPr lang="pt-B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Selecione cada um dos intervalos G4:G8, G11:G13 e G16:G18 e verificque, na barra de status, que a soma de cada um deles é igual ao valor da célula D19.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170180</xdr:colOff>
      <xdr:row>0</xdr:row>
      <xdr:rowOff>133349</xdr:rowOff>
    </xdr:from>
    <xdr:to>
      <xdr:col>7</xdr:col>
      <xdr:colOff>236220</xdr:colOff>
      <xdr:row>13</xdr:row>
      <xdr:rowOff>60960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C2CE4C-433F-4F07-8BC1-38B6F1CD7688}"/>
            </a:ext>
          </a:extLst>
        </xdr:cNvPr>
        <xdr:cNvSpPr txBox="1"/>
      </xdr:nvSpPr>
      <xdr:spPr>
        <a:xfrm>
          <a:off x="7752080" y="133349"/>
          <a:ext cx="2717800" cy="2952751"/>
        </a:xfrm>
        <a:prstGeom prst="roundRect">
          <a:avLst/>
        </a:prstGeom>
        <a:solidFill>
          <a:srgbClr val="F6F8FC"/>
        </a:solidFill>
        <a:ln w="38100">
          <a:solidFill>
            <a:srgbClr val="002060"/>
          </a:solidFill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just" rtl="0"/>
          <a:r>
            <a:rPr lang="en-US" sz="14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Crie uma lista suspensa na célula B2 que mostre todas as funções em português.</a:t>
          </a:r>
        </a:p>
        <a:p>
          <a:pPr algn="just" rtl="0"/>
          <a:endParaRPr lang="en-US" sz="1400" b="0" i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just" rtl="0"/>
          <a:r>
            <a:rPr lang="en-US" sz="14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Utilize a funcão </a:t>
          </a:r>
          <a:r>
            <a:rPr lang="en-US" sz="14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PROCV</a:t>
          </a:r>
          <a:r>
            <a:rPr lang="en-US" sz="14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(</a:t>
          </a:r>
          <a:r>
            <a:rPr lang="en-US" sz="14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VLOOKUP</a:t>
          </a:r>
          <a:r>
            <a:rPr lang="en-US" sz="14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), nas células C2 e D2, de tal forma que ao selecionar </a:t>
          </a:r>
          <a:r>
            <a:rPr lang="pt-BR" sz="14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o nome da função em PORTUGUÊS, ele mostre o nome da função em INGLÊS e sua CATEGORIA</a:t>
          </a:r>
          <a:r>
            <a:rPr lang="pt-BR" sz="1400"/>
            <a:t>.</a:t>
          </a:r>
          <a:endParaRPr lang="en-US" sz="1400" b="0" i="0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228599</xdr:colOff>
      <xdr:row>8</xdr:row>
      <xdr:rowOff>119061</xdr:rowOff>
    </xdr:from>
    <xdr:to>
      <xdr:col>8</xdr:col>
      <xdr:colOff>504825</xdr:colOff>
      <xdr:row>29</xdr:row>
      <xdr:rowOff>238124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5BBE95-7AAA-44FC-8F6A-BDE93FF6A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733424</xdr:colOff>
      <xdr:row>8</xdr:row>
      <xdr:rowOff>109537</xdr:rowOff>
    </xdr:from>
    <xdr:to>
      <xdr:col>15</xdr:col>
      <xdr:colOff>171449</xdr:colOff>
      <xdr:row>20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48F20B-11BA-43B7-AC7F-2E23316E6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20</xdr:row>
      <xdr:rowOff>147637</xdr:rowOff>
    </xdr:from>
    <xdr:to>
      <xdr:col>14</xdr:col>
      <xdr:colOff>276225</xdr:colOff>
      <xdr:row>31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6F11C2-F53A-44B7-8AAE-CCCF2B839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F36A-1668-478B-8885-1DAA507B5BA1}">
  <dimension ref="R2"/>
  <sheetViews>
    <sheetView zoomScale="85" zoomScaleNormal="85" workbookViewId="0">
      <selection activeCell="O40" sqref="O40"/>
    </sheetView>
  </sheetViews>
  <sheetFormatPr defaultColWidth="8.85546875" defaultRowHeight="15" x14ac:dyDescent="0.25"/>
  <cols>
    <col min="1" max="11" width="8.85546875" style="96"/>
    <col min="12" max="12" width="10.5703125" style="96" bestFit="1" customWidth="1"/>
    <col min="13" max="17" width="8.85546875" style="96"/>
    <col min="18" max="18" width="10.5703125" style="96" bestFit="1" customWidth="1"/>
    <col min="19" max="16384" width="8.85546875" style="96"/>
  </cols>
  <sheetData>
    <row r="2" spans="18:18" x14ac:dyDescent="0.25">
      <c r="R2" s="95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2F23C-5748-478B-ABEB-986BB0549FE0}">
  <dimension ref="B1:E24"/>
  <sheetViews>
    <sheetView workbookViewId="0">
      <selection activeCell="L23" sqref="L23"/>
    </sheetView>
  </sheetViews>
  <sheetFormatPr defaultColWidth="9.140625" defaultRowHeight="18.75" x14ac:dyDescent="0.3"/>
  <cols>
    <col min="1" max="1" width="2" style="14" customWidth="1"/>
    <col min="2" max="2" width="38.140625" style="14" customWidth="1"/>
    <col min="3" max="3" width="23.7109375" style="14" customWidth="1"/>
    <col min="4" max="4" width="45.140625" style="14" customWidth="1"/>
    <col min="5" max="5" width="29.28515625" style="14" customWidth="1"/>
    <col min="6" max="6" width="10.5703125" style="14" customWidth="1"/>
    <col min="7" max="16384" width="9.140625" style="14"/>
  </cols>
  <sheetData>
    <row r="1" spans="2:5" x14ac:dyDescent="0.3">
      <c r="B1" s="10" t="s">
        <v>799</v>
      </c>
      <c r="C1" s="11" t="s">
        <v>800</v>
      </c>
      <c r="D1" s="12" t="s">
        <v>801</v>
      </c>
      <c r="E1" s="13" t="s">
        <v>802</v>
      </c>
    </row>
    <row r="2" spans="2:5" x14ac:dyDescent="0.3">
      <c r="B2" s="15" t="s">
        <v>803</v>
      </c>
      <c r="C2" s="16" t="s">
        <v>804</v>
      </c>
      <c r="D2" s="16">
        <v>4</v>
      </c>
      <c r="E2" s="17">
        <v>1500</v>
      </c>
    </row>
    <row r="3" spans="2:5" x14ac:dyDescent="0.3">
      <c r="B3" s="15" t="s">
        <v>805</v>
      </c>
      <c r="C3" s="16" t="s">
        <v>806</v>
      </c>
      <c r="D3" s="16">
        <v>7</v>
      </c>
      <c r="E3" s="17">
        <v>800</v>
      </c>
    </row>
    <row r="4" spans="2:5" x14ac:dyDescent="0.3">
      <c r="B4" s="15" t="s">
        <v>807</v>
      </c>
      <c r="C4" s="16" t="s">
        <v>804</v>
      </c>
      <c r="D4" s="16">
        <v>2</v>
      </c>
      <c r="E4" s="17">
        <v>2900</v>
      </c>
    </row>
    <row r="5" spans="2:5" x14ac:dyDescent="0.3">
      <c r="B5" s="15" t="s">
        <v>808</v>
      </c>
      <c r="C5" s="16" t="s">
        <v>806</v>
      </c>
      <c r="D5" s="16">
        <v>9</v>
      </c>
      <c r="E5" s="17">
        <v>2000</v>
      </c>
    </row>
    <row r="6" spans="2:5" x14ac:dyDescent="0.3">
      <c r="B6" s="15" t="s">
        <v>809</v>
      </c>
      <c r="C6" s="16" t="s">
        <v>810</v>
      </c>
      <c r="D6" s="16">
        <v>3</v>
      </c>
      <c r="E6" s="17">
        <v>1500</v>
      </c>
    </row>
    <row r="7" spans="2:5" x14ac:dyDescent="0.3">
      <c r="B7" s="15" t="s">
        <v>811</v>
      </c>
      <c r="C7" s="16" t="s">
        <v>804</v>
      </c>
      <c r="D7" s="16">
        <v>1</v>
      </c>
      <c r="E7" s="17">
        <v>1200</v>
      </c>
    </row>
    <row r="8" spans="2:5" x14ac:dyDescent="0.3">
      <c r="B8" s="15" t="s">
        <v>812</v>
      </c>
      <c r="C8" s="16" t="s">
        <v>810</v>
      </c>
      <c r="D8" s="16">
        <v>5</v>
      </c>
      <c r="E8" s="17">
        <v>3400</v>
      </c>
    </row>
    <row r="9" spans="2:5" x14ac:dyDescent="0.3">
      <c r="B9" s="15" t="s">
        <v>813</v>
      </c>
      <c r="C9" s="16" t="s">
        <v>810</v>
      </c>
      <c r="D9" s="16">
        <v>6</v>
      </c>
      <c r="E9" s="17">
        <v>2800</v>
      </c>
    </row>
    <row r="10" spans="2:5" x14ac:dyDescent="0.3">
      <c r="B10" s="15" t="s">
        <v>814</v>
      </c>
      <c r="C10" s="16" t="s">
        <v>806</v>
      </c>
      <c r="D10" s="16">
        <v>5</v>
      </c>
      <c r="E10" s="17">
        <v>1800</v>
      </c>
    </row>
    <row r="11" spans="2:5" x14ac:dyDescent="0.3">
      <c r="B11" s="15" t="s">
        <v>815</v>
      </c>
      <c r="C11" s="18" t="s">
        <v>804</v>
      </c>
      <c r="D11" s="18">
        <v>3</v>
      </c>
      <c r="E11" s="19">
        <v>3000</v>
      </c>
    </row>
    <row r="12" spans="2:5" ht="19.5" thickBot="1" x14ac:dyDescent="0.35">
      <c r="B12" s="101"/>
      <c r="C12" s="102"/>
      <c r="D12" s="102"/>
      <c r="E12" s="103"/>
    </row>
    <row r="13" spans="2:5" s="6" customFormat="1" ht="19.5" thickBot="1" x14ac:dyDescent="0.35"/>
    <row r="14" spans="2:5" x14ac:dyDescent="0.3">
      <c r="B14" s="104" t="s">
        <v>816</v>
      </c>
      <c r="C14" s="105"/>
      <c r="D14" s="105"/>
      <c r="E14" s="20">
        <f>SUM(E2:E11)</f>
        <v>20900</v>
      </c>
    </row>
    <row r="15" spans="2:5" x14ac:dyDescent="0.3">
      <c r="B15" s="106" t="s">
        <v>817</v>
      </c>
      <c r="C15" s="107"/>
      <c r="D15" s="107"/>
      <c r="E15" s="21">
        <f>SUMIF(C2:C11,"Hotelaria",E2:E11)</f>
        <v>4600</v>
      </c>
    </row>
    <row r="16" spans="2:5" x14ac:dyDescent="0.3">
      <c r="B16" s="106" t="s">
        <v>818</v>
      </c>
      <c r="C16" s="107"/>
      <c r="D16" s="107"/>
      <c r="E16" s="21">
        <f>MAX(E2:E11)</f>
        <v>3400</v>
      </c>
    </row>
    <row r="17" spans="2:5" x14ac:dyDescent="0.3">
      <c r="B17" s="106" t="s">
        <v>819</v>
      </c>
      <c r="C17" s="107"/>
      <c r="D17" s="107"/>
      <c r="E17" s="21">
        <f>MIN(E2:E11)</f>
        <v>800</v>
      </c>
    </row>
    <row r="18" spans="2:5" x14ac:dyDescent="0.3">
      <c r="B18" s="108" t="s">
        <v>820</v>
      </c>
      <c r="C18" s="109"/>
      <c r="D18" s="110"/>
      <c r="E18" s="21">
        <f>LARGE(E2:E11,2)</f>
        <v>3000</v>
      </c>
    </row>
    <row r="19" spans="2:5" x14ac:dyDescent="0.3">
      <c r="B19" s="108" t="s">
        <v>821</v>
      </c>
      <c r="C19" s="109"/>
      <c r="D19" s="110"/>
      <c r="E19" s="21">
        <f>SMALL(E2:E11,3)</f>
        <v>1500</v>
      </c>
    </row>
    <row r="20" spans="2:5" x14ac:dyDescent="0.3">
      <c r="B20" s="111" t="s">
        <v>822</v>
      </c>
      <c r="C20" s="112"/>
      <c r="D20" s="113"/>
      <c r="E20" s="21">
        <f>SUMIFS(E2:E11,C2:C11,C3,D2:D11,"&gt;5")</f>
        <v>2800</v>
      </c>
    </row>
    <row r="21" spans="2:5" x14ac:dyDescent="0.3">
      <c r="B21" s="106" t="s">
        <v>823</v>
      </c>
      <c r="C21" s="107"/>
      <c r="D21" s="107"/>
      <c r="E21" s="22">
        <f>COUNT(B1:E11)</f>
        <v>20</v>
      </c>
    </row>
    <row r="22" spans="2:5" x14ac:dyDescent="0.3">
      <c r="B22" s="106" t="s">
        <v>824</v>
      </c>
      <c r="C22" s="107"/>
      <c r="D22" s="107"/>
      <c r="E22" s="22">
        <f>COUNTA(B1:E11)</f>
        <v>44</v>
      </c>
    </row>
    <row r="23" spans="2:5" x14ac:dyDescent="0.3">
      <c r="B23" s="106" t="s">
        <v>825</v>
      </c>
      <c r="C23" s="107"/>
      <c r="D23" s="107"/>
      <c r="E23" s="22">
        <f>COUNTIF(C2:C11,"Serviço")</f>
        <v>4</v>
      </c>
    </row>
    <row r="24" spans="2:5" ht="19.5" thickBot="1" x14ac:dyDescent="0.35">
      <c r="B24" s="99" t="s">
        <v>826</v>
      </c>
      <c r="C24" s="100"/>
      <c r="D24" s="100"/>
      <c r="E24" s="23">
        <f>COUNTIFS(C2:C11,"Turismo",E2:E11,"&gt;2000")</f>
        <v>2</v>
      </c>
    </row>
  </sheetData>
  <mergeCells count="12">
    <mergeCell ref="B24:D24"/>
    <mergeCell ref="B12:E12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4E5D-49B8-4951-BD59-524839EAEDDA}">
  <dimension ref="A1:H19"/>
  <sheetViews>
    <sheetView showGridLines="0" workbookViewId="0">
      <selection activeCell="G16" sqref="G16:G19"/>
    </sheetView>
  </sheetViews>
  <sheetFormatPr defaultColWidth="10.28515625" defaultRowHeight="21" customHeight="1" x14ac:dyDescent="0.3"/>
  <cols>
    <col min="1" max="1" width="13.28515625" style="39" customWidth="1"/>
    <col min="2" max="2" width="20" style="39" customWidth="1"/>
    <col min="3" max="3" width="15.42578125" style="39" customWidth="1"/>
    <col min="4" max="4" width="21" style="39" customWidth="1"/>
    <col min="5" max="5" width="1.5703125" style="39" customWidth="1"/>
    <col min="6" max="6" width="20.42578125" style="39" customWidth="1"/>
    <col min="7" max="7" width="19.7109375" style="39" customWidth="1"/>
    <col min="8" max="8" width="16" style="39" bestFit="1" customWidth="1"/>
    <col min="9" max="16384" width="10.28515625" style="39"/>
  </cols>
  <sheetData>
    <row r="1" spans="1:8" ht="27.6" customHeight="1" thickTop="1" thickBot="1" x14ac:dyDescent="0.35">
      <c r="A1" s="114" t="s">
        <v>781</v>
      </c>
      <c r="B1" s="114"/>
      <c r="C1" s="114"/>
      <c r="D1" s="114"/>
      <c r="E1" s="114"/>
      <c r="F1" s="114"/>
      <c r="G1" s="114"/>
    </row>
    <row r="2" spans="1:8" ht="6" customHeight="1" thickTop="1" thickBot="1" x14ac:dyDescent="0.35"/>
    <row r="3" spans="1:8" ht="19.899999999999999" customHeight="1" x14ac:dyDescent="0.3">
      <c r="A3" s="50" t="s">
        <v>761</v>
      </c>
      <c r="B3" s="51" t="s">
        <v>762</v>
      </c>
      <c r="C3" s="51" t="s">
        <v>763</v>
      </c>
      <c r="D3" s="52" t="s">
        <v>782</v>
      </c>
      <c r="F3" s="115" t="s">
        <v>783</v>
      </c>
      <c r="G3" s="115"/>
    </row>
    <row r="4" spans="1:8" ht="19.899999999999999" customHeight="1" x14ac:dyDescent="0.3">
      <c r="A4" s="53" t="s">
        <v>772</v>
      </c>
      <c r="B4" s="40" t="s">
        <v>767</v>
      </c>
      <c r="C4" s="41" t="s">
        <v>784</v>
      </c>
      <c r="D4" s="59">
        <v>5000</v>
      </c>
      <c r="E4" s="49"/>
      <c r="F4" s="45" t="s">
        <v>767</v>
      </c>
      <c r="G4" s="59">
        <f>SUMIF($B$4:$B$18,B4,$D$4:$D$18)</f>
        <v>15461</v>
      </c>
      <c r="H4" s="42"/>
    </row>
    <row r="5" spans="1:8" ht="19.899999999999999" customHeight="1" x14ac:dyDescent="0.3">
      <c r="A5" s="53" t="s">
        <v>772</v>
      </c>
      <c r="B5" s="40" t="s">
        <v>765</v>
      </c>
      <c r="C5" s="41" t="s">
        <v>784</v>
      </c>
      <c r="D5" s="59">
        <v>4572</v>
      </c>
      <c r="F5" s="40" t="s">
        <v>765</v>
      </c>
      <c r="G5" s="59">
        <f t="shared" ref="G5:G8" si="0">SUMIF($B$4:$B$18,B5,$D$4:$D$18)</f>
        <v>17631</v>
      </c>
    </row>
    <row r="6" spans="1:8" ht="19.899999999999999" customHeight="1" x14ac:dyDescent="0.3">
      <c r="A6" s="53" t="s">
        <v>772</v>
      </c>
      <c r="B6" s="40" t="s">
        <v>779</v>
      </c>
      <c r="C6" s="41" t="s">
        <v>785</v>
      </c>
      <c r="D6" s="59">
        <v>8925</v>
      </c>
      <c r="F6" s="40" t="s">
        <v>779</v>
      </c>
      <c r="G6" s="59">
        <f t="shared" si="0"/>
        <v>23869</v>
      </c>
    </row>
    <row r="7" spans="1:8" ht="19.899999999999999" customHeight="1" x14ac:dyDescent="0.3">
      <c r="A7" s="53" t="s">
        <v>772</v>
      </c>
      <c r="B7" s="40" t="s">
        <v>769</v>
      </c>
      <c r="C7" s="41" t="s">
        <v>786</v>
      </c>
      <c r="D7" s="59">
        <v>7210</v>
      </c>
      <c r="F7" s="40" t="s">
        <v>769</v>
      </c>
      <c r="G7" s="59">
        <f t="shared" si="0"/>
        <v>26769</v>
      </c>
    </row>
    <row r="8" spans="1:8" ht="19.899999999999999" customHeight="1" thickBot="1" x14ac:dyDescent="0.35">
      <c r="A8" s="54" t="s">
        <v>772</v>
      </c>
      <c r="B8" s="43" t="s">
        <v>771</v>
      </c>
      <c r="C8" s="44" t="s">
        <v>787</v>
      </c>
      <c r="D8" s="60">
        <v>6389</v>
      </c>
      <c r="F8" s="40" t="s">
        <v>771</v>
      </c>
      <c r="G8" s="60">
        <f t="shared" si="0"/>
        <v>21349</v>
      </c>
    </row>
    <row r="9" spans="1:8" ht="19.899999999999999" customHeight="1" x14ac:dyDescent="0.3">
      <c r="A9" s="55" t="s">
        <v>773</v>
      </c>
      <c r="B9" s="45" t="s">
        <v>767</v>
      </c>
      <c r="C9" s="46" t="s">
        <v>784</v>
      </c>
      <c r="D9" s="61">
        <v>5517</v>
      </c>
    </row>
    <row r="10" spans="1:8" ht="19.899999999999999" customHeight="1" x14ac:dyDescent="0.3">
      <c r="A10" s="53" t="s">
        <v>773</v>
      </c>
      <c r="B10" s="40" t="s">
        <v>765</v>
      </c>
      <c r="C10" s="41" t="s">
        <v>784</v>
      </c>
      <c r="D10" s="59">
        <v>6461</v>
      </c>
      <c r="F10" s="115" t="s">
        <v>788</v>
      </c>
      <c r="G10" s="115"/>
    </row>
    <row r="11" spans="1:8" ht="19.899999999999999" customHeight="1" x14ac:dyDescent="0.3">
      <c r="A11" s="53" t="s">
        <v>773</v>
      </c>
      <c r="B11" s="40" t="s">
        <v>779</v>
      </c>
      <c r="C11" s="41" t="s">
        <v>787</v>
      </c>
      <c r="D11" s="59">
        <v>7835</v>
      </c>
      <c r="F11" s="63" t="s">
        <v>772</v>
      </c>
      <c r="G11" s="59">
        <f>SUMIF($A$4:$A$18,F11,$D$4:$D$18)</f>
        <v>32096</v>
      </c>
    </row>
    <row r="12" spans="1:8" ht="19.899999999999999" customHeight="1" x14ac:dyDescent="0.3">
      <c r="A12" s="53" t="s">
        <v>773</v>
      </c>
      <c r="B12" s="40" t="s">
        <v>769</v>
      </c>
      <c r="C12" s="41" t="s">
        <v>785</v>
      </c>
      <c r="D12" s="59">
        <v>9301</v>
      </c>
      <c r="F12" s="47" t="s">
        <v>773</v>
      </c>
      <c r="G12" s="59">
        <f t="shared" ref="G12:G13" si="1">SUMIF($A$4:$A$18,F12,$D$4:$D$18)</f>
        <v>37068</v>
      </c>
    </row>
    <row r="13" spans="1:8" ht="19.899999999999999" customHeight="1" thickBot="1" x14ac:dyDescent="0.35">
      <c r="A13" s="54" t="s">
        <v>773</v>
      </c>
      <c r="B13" s="43" t="s">
        <v>771</v>
      </c>
      <c r="C13" s="44" t="s">
        <v>786</v>
      </c>
      <c r="D13" s="60">
        <v>7954</v>
      </c>
      <c r="F13" s="47" t="s">
        <v>774</v>
      </c>
      <c r="G13" s="59">
        <f t="shared" si="1"/>
        <v>35915</v>
      </c>
    </row>
    <row r="14" spans="1:8" ht="19.899999999999999" customHeight="1" x14ac:dyDescent="0.3">
      <c r="A14" s="56" t="s">
        <v>774</v>
      </c>
      <c r="B14" s="57" t="s">
        <v>767</v>
      </c>
      <c r="C14" s="58" t="s">
        <v>784</v>
      </c>
      <c r="D14" s="62">
        <v>4944</v>
      </c>
    </row>
    <row r="15" spans="1:8" ht="19.899999999999999" customHeight="1" x14ac:dyDescent="0.3">
      <c r="A15" s="53" t="s">
        <v>774</v>
      </c>
      <c r="B15" s="40" t="s">
        <v>765</v>
      </c>
      <c r="C15" s="41" t="s">
        <v>784</v>
      </c>
      <c r="D15" s="59">
        <v>6598</v>
      </c>
      <c r="F15" s="115" t="s">
        <v>789</v>
      </c>
      <c r="G15" s="115"/>
    </row>
    <row r="16" spans="1:8" ht="19.899999999999999" customHeight="1" x14ac:dyDescent="0.3">
      <c r="A16" s="53" t="s">
        <v>774</v>
      </c>
      <c r="B16" s="40" t="s">
        <v>779</v>
      </c>
      <c r="C16" s="41" t="s">
        <v>787</v>
      </c>
      <c r="D16" s="59">
        <v>7109</v>
      </c>
      <c r="F16" s="41" t="s">
        <v>786</v>
      </c>
      <c r="G16" s="71">
        <f>SUMIF($C$4:$C$18,F16,$D$4:$D$18)</f>
        <v>25422</v>
      </c>
    </row>
    <row r="17" spans="1:8" ht="19.899999999999999" customHeight="1" x14ac:dyDescent="0.3">
      <c r="A17" s="53" t="s">
        <v>774</v>
      </c>
      <c r="B17" s="40" t="s">
        <v>769</v>
      </c>
      <c r="C17" s="41" t="s">
        <v>786</v>
      </c>
      <c r="D17" s="59">
        <v>10258</v>
      </c>
      <c r="E17" s="49"/>
      <c r="F17" s="41" t="s">
        <v>784</v>
      </c>
      <c r="G17" s="71">
        <f t="shared" ref="G17:G19" si="2">SUMIF($C$4:$C$18,F17,$D$4:$D$18)</f>
        <v>33092</v>
      </c>
    </row>
    <row r="18" spans="1:8" ht="19.899999999999999" customHeight="1" thickBot="1" x14ac:dyDescent="0.35">
      <c r="A18" s="54" t="s">
        <v>774</v>
      </c>
      <c r="B18" s="43" t="s">
        <v>771</v>
      </c>
      <c r="C18" s="44" t="s">
        <v>785</v>
      </c>
      <c r="D18" s="60">
        <v>7006</v>
      </c>
      <c r="E18" s="49"/>
      <c r="F18" s="41" t="s">
        <v>787</v>
      </c>
      <c r="G18" s="71">
        <f t="shared" si="2"/>
        <v>21333</v>
      </c>
      <c r="H18" s="48"/>
    </row>
    <row r="19" spans="1:8" ht="19.899999999999999" customHeight="1" thickBot="1" x14ac:dyDescent="0.35">
      <c r="A19" s="116" t="s">
        <v>790</v>
      </c>
      <c r="B19" s="117"/>
      <c r="C19" s="117"/>
      <c r="D19" s="121">
        <f>SUM(D4:D18)</f>
        <v>105079</v>
      </c>
      <c r="E19" s="49"/>
      <c r="F19" s="41" t="s">
        <v>785</v>
      </c>
      <c r="G19" s="71">
        <f t="shared" si="2"/>
        <v>25232</v>
      </c>
    </row>
  </sheetData>
  <mergeCells count="5">
    <mergeCell ref="A1:G1"/>
    <mergeCell ref="F3:G3"/>
    <mergeCell ref="F10:G10"/>
    <mergeCell ref="F15:G15"/>
    <mergeCell ref="A19:C19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C08A-0FEC-4E6B-926D-DBE708D26181}">
  <dimension ref="B1:D406"/>
  <sheetViews>
    <sheetView showGridLines="0" workbookViewId="0">
      <selection activeCell="D2" sqref="D2"/>
    </sheetView>
  </sheetViews>
  <sheetFormatPr defaultColWidth="8.85546875" defaultRowHeight="18.75" x14ac:dyDescent="0.3"/>
  <cols>
    <col min="1" max="1" width="3.28515625" style="6" customWidth="1"/>
    <col min="2" max="2" width="37.28515625" style="6" customWidth="1"/>
    <col min="3" max="3" width="32.7109375" style="6" customWidth="1"/>
    <col min="4" max="4" width="37.28515625" style="6" customWidth="1"/>
    <col min="5" max="5" width="12.42578125" style="6" bestFit="1" customWidth="1"/>
    <col min="6" max="6" width="13.7109375" style="6" bestFit="1" customWidth="1"/>
    <col min="7" max="8" width="12.42578125" style="6" bestFit="1" customWidth="1"/>
    <col min="9" max="16384" width="8.85546875" style="6"/>
  </cols>
  <sheetData>
    <row r="1" spans="2:4" ht="24" customHeight="1" x14ac:dyDescent="0.3">
      <c r="B1" s="64" t="s">
        <v>0</v>
      </c>
      <c r="C1" s="65" t="s">
        <v>1</v>
      </c>
      <c r="D1" s="66" t="s">
        <v>2</v>
      </c>
    </row>
    <row r="2" spans="2:4" ht="26.65" customHeight="1" thickBot="1" x14ac:dyDescent="0.35">
      <c r="B2" s="82" t="s">
        <v>24</v>
      </c>
      <c r="C2" s="83" t="str">
        <f>VLOOKUP(B2,$B$4:$D$406,2,0)</f>
        <v>ROUND</v>
      </c>
      <c r="D2" s="84" t="str">
        <f>VLOOKUP(B2,$B$4:$D$406,3,0)</f>
        <v>Matemática e Trigonometria</v>
      </c>
    </row>
    <row r="3" spans="2:4" ht="7.9" customHeight="1" thickBot="1" x14ac:dyDescent="0.35"/>
    <row r="4" spans="2:4" x14ac:dyDescent="0.3">
      <c r="B4" s="74" t="s">
        <v>3</v>
      </c>
      <c r="C4" s="75" t="s">
        <v>3</v>
      </c>
      <c r="D4" s="76" t="s">
        <v>4</v>
      </c>
    </row>
    <row r="5" spans="2:4" x14ac:dyDescent="0.3">
      <c r="B5" s="77" t="s">
        <v>5</v>
      </c>
      <c r="C5" s="72" t="s">
        <v>5</v>
      </c>
      <c r="D5" s="78" t="s">
        <v>4</v>
      </c>
    </row>
    <row r="6" spans="2:4" x14ac:dyDescent="0.3">
      <c r="B6" s="77" t="s">
        <v>6</v>
      </c>
      <c r="C6" s="72" t="s">
        <v>6</v>
      </c>
      <c r="D6" s="78" t="s">
        <v>4</v>
      </c>
    </row>
    <row r="7" spans="2:4" x14ac:dyDescent="0.3">
      <c r="B7" s="77" t="s">
        <v>7</v>
      </c>
      <c r="C7" s="72" t="s">
        <v>8</v>
      </c>
      <c r="D7" s="78" t="s">
        <v>9</v>
      </c>
    </row>
    <row r="8" spans="2:4" x14ac:dyDescent="0.3">
      <c r="B8" s="77" t="s">
        <v>10</v>
      </c>
      <c r="C8" s="72" t="s">
        <v>11</v>
      </c>
      <c r="D8" s="78" t="s">
        <v>4</v>
      </c>
    </row>
    <row r="9" spans="2:4" x14ac:dyDescent="0.3">
      <c r="B9" s="77" t="s">
        <v>12</v>
      </c>
      <c r="C9" s="72" t="s">
        <v>13</v>
      </c>
      <c r="D9" s="78" t="s">
        <v>4</v>
      </c>
    </row>
    <row r="10" spans="2:4" x14ac:dyDescent="0.3">
      <c r="B10" s="77" t="s">
        <v>14</v>
      </c>
      <c r="C10" s="72" t="s">
        <v>15</v>
      </c>
      <c r="D10" s="78" t="s">
        <v>4</v>
      </c>
    </row>
    <row r="11" spans="2:4" x14ac:dyDescent="0.3">
      <c r="B11" s="77" t="s">
        <v>16</v>
      </c>
      <c r="C11" s="72" t="s">
        <v>16</v>
      </c>
      <c r="D11" s="78" t="s">
        <v>17</v>
      </c>
    </row>
    <row r="12" spans="2:4" x14ac:dyDescent="0.3">
      <c r="B12" s="77" t="s">
        <v>18</v>
      </c>
      <c r="C12" s="72" t="s">
        <v>18</v>
      </c>
      <c r="D12" s="78" t="s">
        <v>17</v>
      </c>
    </row>
    <row r="13" spans="2:4" x14ac:dyDescent="0.3">
      <c r="B13" s="77" t="s">
        <v>19</v>
      </c>
      <c r="C13" s="72" t="s">
        <v>20</v>
      </c>
      <c r="D13" s="78" t="s">
        <v>9</v>
      </c>
    </row>
    <row r="14" spans="2:4" x14ac:dyDescent="0.3">
      <c r="B14" s="77" t="s">
        <v>21</v>
      </c>
      <c r="C14" s="72" t="s">
        <v>22</v>
      </c>
      <c r="D14" s="78" t="s">
        <v>23</v>
      </c>
    </row>
    <row r="15" spans="2:4" x14ac:dyDescent="0.3">
      <c r="B15" s="77" t="s">
        <v>24</v>
      </c>
      <c r="C15" s="72" t="s">
        <v>25</v>
      </c>
      <c r="D15" s="78" t="s">
        <v>4</v>
      </c>
    </row>
    <row r="16" spans="2:4" x14ac:dyDescent="0.3">
      <c r="B16" s="77" t="s">
        <v>26</v>
      </c>
      <c r="C16" s="72" t="s">
        <v>27</v>
      </c>
      <c r="D16" s="78" t="s">
        <v>4</v>
      </c>
    </row>
    <row r="17" spans="2:4" x14ac:dyDescent="0.3">
      <c r="B17" s="77" t="s">
        <v>28</v>
      </c>
      <c r="C17" s="72" t="s">
        <v>29</v>
      </c>
      <c r="D17" s="78" t="s">
        <v>4</v>
      </c>
    </row>
    <row r="18" spans="2:4" x14ac:dyDescent="0.3">
      <c r="B18" s="77" t="s">
        <v>30</v>
      </c>
      <c r="C18" s="72" t="s">
        <v>31</v>
      </c>
      <c r="D18" s="78" t="s">
        <v>4</v>
      </c>
    </row>
    <row r="19" spans="2:4" x14ac:dyDescent="0.3">
      <c r="B19" s="77" t="s">
        <v>32</v>
      </c>
      <c r="C19" s="72" t="s">
        <v>33</v>
      </c>
      <c r="D19" s="78" t="s">
        <v>4</v>
      </c>
    </row>
    <row r="20" spans="2:4" x14ac:dyDescent="0.3">
      <c r="B20" s="77" t="s">
        <v>34</v>
      </c>
      <c r="C20" s="72" t="s">
        <v>35</v>
      </c>
      <c r="D20" s="78" t="s">
        <v>36</v>
      </c>
    </row>
    <row r="21" spans="2:4" x14ac:dyDescent="0.3">
      <c r="B21" s="77" t="s">
        <v>37</v>
      </c>
      <c r="C21" s="72" t="s">
        <v>38</v>
      </c>
      <c r="D21" s="78" t="s">
        <v>4</v>
      </c>
    </row>
    <row r="22" spans="2:4" x14ac:dyDescent="0.3">
      <c r="B22" s="77" t="s">
        <v>39</v>
      </c>
      <c r="C22" s="72" t="s">
        <v>40</v>
      </c>
      <c r="D22" s="78" t="s">
        <v>4</v>
      </c>
    </row>
    <row r="23" spans="2:4" x14ac:dyDescent="0.3">
      <c r="B23" s="77" t="s">
        <v>41</v>
      </c>
      <c r="C23" s="72" t="s">
        <v>41</v>
      </c>
      <c r="D23" s="78" t="s">
        <v>4</v>
      </c>
    </row>
    <row r="24" spans="2:4" x14ac:dyDescent="0.3">
      <c r="B24" s="77" t="s">
        <v>42</v>
      </c>
      <c r="C24" s="72" t="s">
        <v>42</v>
      </c>
      <c r="D24" s="78" t="s">
        <v>4</v>
      </c>
    </row>
    <row r="25" spans="2:4" x14ac:dyDescent="0.3">
      <c r="B25" s="77" t="s">
        <v>43</v>
      </c>
      <c r="C25" s="72" t="s">
        <v>43</v>
      </c>
      <c r="D25" s="78" t="s">
        <v>4</v>
      </c>
    </row>
    <row r="26" spans="2:4" x14ac:dyDescent="0.3">
      <c r="B26" s="77" t="s">
        <v>44</v>
      </c>
      <c r="C26" s="72" t="s">
        <v>44</v>
      </c>
      <c r="D26" s="78" t="s">
        <v>36</v>
      </c>
    </row>
    <row r="27" spans="2:4" x14ac:dyDescent="0.3">
      <c r="B27" s="77" t="s">
        <v>45</v>
      </c>
      <c r="C27" s="72" t="s">
        <v>46</v>
      </c>
      <c r="D27" s="78" t="s">
        <v>17</v>
      </c>
    </row>
    <row r="28" spans="2:4" x14ac:dyDescent="0.3">
      <c r="B28" s="77" t="s">
        <v>47</v>
      </c>
      <c r="C28" s="72" t="s">
        <v>48</v>
      </c>
      <c r="D28" s="78" t="s">
        <v>49</v>
      </c>
    </row>
    <row r="29" spans="2:4" x14ac:dyDescent="0.3">
      <c r="B29" s="77" t="s">
        <v>50</v>
      </c>
      <c r="C29" s="72" t="s">
        <v>51</v>
      </c>
      <c r="D29" s="78" t="s">
        <v>49</v>
      </c>
    </row>
    <row r="30" spans="2:4" x14ac:dyDescent="0.3">
      <c r="B30" s="77" t="s">
        <v>52</v>
      </c>
      <c r="C30" s="72" t="s">
        <v>53</v>
      </c>
      <c r="D30" s="78" t="s">
        <v>17</v>
      </c>
    </row>
    <row r="31" spans="2:4" x14ac:dyDescent="0.3">
      <c r="B31" s="77" t="s">
        <v>54</v>
      </c>
      <c r="C31" s="72" t="s">
        <v>55</v>
      </c>
      <c r="D31" s="78" t="s">
        <v>49</v>
      </c>
    </row>
    <row r="32" spans="2:4" x14ac:dyDescent="0.3">
      <c r="B32" s="77" t="s">
        <v>56</v>
      </c>
      <c r="C32" s="72" t="s">
        <v>57</v>
      </c>
      <c r="D32" s="78" t="s">
        <v>49</v>
      </c>
    </row>
    <row r="33" spans="2:4" x14ac:dyDescent="0.3">
      <c r="B33" s="77" t="s">
        <v>58</v>
      </c>
      <c r="C33" s="72" t="s">
        <v>59</v>
      </c>
      <c r="D33" s="78" t="s">
        <v>49</v>
      </c>
    </row>
    <row r="34" spans="2:4" x14ac:dyDescent="0.3">
      <c r="B34" s="77" t="s">
        <v>60</v>
      </c>
      <c r="C34" s="72" t="s">
        <v>61</v>
      </c>
      <c r="D34" s="78" t="s">
        <v>49</v>
      </c>
    </row>
    <row r="35" spans="2:4" x14ac:dyDescent="0.3">
      <c r="B35" s="77" t="s">
        <v>62</v>
      </c>
      <c r="C35" s="72" t="s">
        <v>63</v>
      </c>
      <c r="D35" s="78" t="s">
        <v>49</v>
      </c>
    </row>
    <row r="36" spans="2:4" x14ac:dyDescent="0.3">
      <c r="B36" s="77" t="s">
        <v>64</v>
      </c>
      <c r="C36" s="72" t="s">
        <v>65</v>
      </c>
      <c r="D36" s="78" t="s">
        <v>49</v>
      </c>
    </row>
    <row r="37" spans="2:4" x14ac:dyDescent="0.3">
      <c r="B37" s="77" t="s">
        <v>66</v>
      </c>
      <c r="C37" s="72" t="s">
        <v>67</v>
      </c>
      <c r="D37" s="78" t="s">
        <v>49</v>
      </c>
    </row>
    <row r="38" spans="2:4" x14ac:dyDescent="0.3">
      <c r="B38" s="77" t="s">
        <v>68</v>
      </c>
      <c r="C38" s="72" t="s">
        <v>69</v>
      </c>
      <c r="D38" s="78" t="s">
        <v>49</v>
      </c>
    </row>
    <row r="39" spans="2:4" x14ac:dyDescent="0.3">
      <c r="B39" s="77" t="s">
        <v>70</v>
      </c>
      <c r="C39" s="72" t="s">
        <v>71</v>
      </c>
      <c r="D39" s="78" t="s">
        <v>17</v>
      </c>
    </row>
    <row r="40" spans="2:4" x14ac:dyDescent="0.3">
      <c r="B40" s="77" t="s">
        <v>72</v>
      </c>
      <c r="C40" s="72" t="s">
        <v>73</v>
      </c>
      <c r="D40" s="78" t="s">
        <v>49</v>
      </c>
    </row>
    <row r="41" spans="2:4" x14ac:dyDescent="0.3">
      <c r="B41" s="77" t="s">
        <v>74</v>
      </c>
      <c r="C41" s="72" t="s">
        <v>75</v>
      </c>
      <c r="D41" s="78" t="s">
        <v>49</v>
      </c>
    </row>
    <row r="42" spans="2:4" x14ac:dyDescent="0.3">
      <c r="B42" s="77" t="s">
        <v>76</v>
      </c>
      <c r="C42" s="72" t="s">
        <v>76</v>
      </c>
      <c r="D42" s="78" t="s">
        <v>77</v>
      </c>
    </row>
    <row r="43" spans="2:4" x14ac:dyDescent="0.3">
      <c r="B43" s="77" t="s">
        <v>78</v>
      </c>
      <c r="C43" s="72" t="s">
        <v>78</v>
      </c>
      <c r="D43" s="78" t="s">
        <v>77</v>
      </c>
    </row>
    <row r="44" spans="2:4" x14ac:dyDescent="0.3">
      <c r="B44" s="77" t="s">
        <v>79</v>
      </c>
      <c r="C44" s="72" t="s">
        <v>79</v>
      </c>
      <c r="D44" s="78" t="s">
        <v>77</v>
      </c>
    </row>
    <row r="45" spans="2:4" x14ac:dyDescent="0.3">
      <c r="B45" s="77" t="s">
        <v>80</v>
      </c>
      <c r="C45" s="72" t="s">
        <v>80</v>
      </c>
      <c r="D45" s="78" t="s">
        <v>77</v>
      </c>
    </row>
    <row r="46" spans="2:4" x14ac:dyDescent="0.3">
      <c r="B46" s="77" t="s">
        <v>81</v>
      </c>
      <c r="C46" s="72" t="s">
        <v>82</v>
      </c>
      <c r="D46" s="78" t="s">
        <v>83</v>
      </c>
    </row>
    <row r="47" spans="2:4" x14ac:dyDescent="0.3">
      <c r="B47" s="77" t="s">
        <v>84</v>
      </c>
      <c r="C47" s="72" t="s">
        <v>85</v>
      </c>
      <c r="D47" s="78" t="s">
        <v>77</v>
      </c>
    </row>
    <row r="48" spans="2:4" x14ac:dyDescent="0.3">
      <c r="B48" s="77" t="s">
        <v>86</v>
      </c>
      <c r="C48" s="72" t="s">
        <v>87</v>
      </c>
      <c r="D48" s="78" t="s">
        <v>77</v>
      </c>
    </row>
    <row r="49" spans="2:4" x14ac:dyDescent="0.3">
      <c r="B49" s="77" t="s">
        <v>88</v>
      </c>
      <c r="C49" s="72" t="s">
        <v>89</v>
      </c>
      <c r="D49" s="78" t="s">
        <v>77</v>
      </c>
    </row>
    <row r="50" spans="2:4" x14ac:dyDescent="0.3">
      <c r="B50" s="77" t="s">
        <v>90</v>
      </c>
      <c r="C50" s="72" t="s">
        <v>91</v>
      </c>
      <c r="D50" s="78" t="s">
        <v>36</v>
      </c>
    </row>
    <row r="51" spans="2:4" x14ac:dyDescent="0.3">
      <c r="B51" s="77" t="s">
        <v>92</v>
      </c>
      <c r="C51" s="72" t="s">
        <v>93</v>
      </c>
      <c r="D51" s="78" t="s">
        <v>94</v>
      </c>
    </row>
    <row r="52" spans="2:4" x14ac:dyDescent="0.3">
      <c r="B52" s="77" t="s">
        <v>95</v>
      </c>
      <c r="C52" s="72" t="s">
        <v>96</v>
      </c>
      <c r="D52" s="78" t="s">
        <v>36</v>
      </c>
    </row>
    <row r="53" spans="2:4" x14ac:dyDescent="0.3">
      <c r="B53" s="77" t="s">
        <v>97</v>
      </c>
      <c r="C53" s="72" t="s">
        <v>98</v>
      </c>
      <c r="D53" s="78" t="s">
        <v>23</v>
      </c>
    </row>
    <row r="54" spans="2:4" x14ac:dyDescent="0.3">
      <c r="B54" s="77" t="s">
        <v>99</v>
      </c>
      <c r="C54" s="72" t="s">
        <v>100</v>
      </c>
      <c r="D54" s="78" t="s">
        <v>23</v>
      </c>
    </row>
    <row r="55" spans="2:4" x14ac:dyDescent="0.3">
      <c r="B55" s="77" t="s">
        <v>101</v>
      </c>
      <c r="C55" s="72" t="s">
        <v>101</v>
      </c>
      <c r="D55" s="78" t="s">
        <v>4</v>
      </c>
    </row>
    <row r="56" spans="2:4" x14ac:dyDescent="0.3">
      <c r="B56" s="77" t="s">
        <v>102</v>
      </c>
      <c r="C56" s="72" t="s">
        <v>103</v>
      </c>
      <c r="D56" s="78" t="s">
        <v>77</v>
      </c>
    </row>
    <row r="57" spans="2:4" x14ac:dyDescent="0.3">
      <c r="B57" s="77" t="s">
        <v>828</v>
      </c>
      <c r="C57" s="72" t="s">
        <v>104</v>
      </c>
      <c r="D57" s="78" t="s">
        <v>36</v>
      </c>
    </row>
    <row r="58" spans="2:4" x14ac:dyDescent="0.3">
      <c r="B58" s="77" t="s">
        <v>105</v>
      </c>
      <c r="C58" s="72" t="s">
        <v>106</v>
      </c>
      <c r="D58" s="78" t="s">
        <v>107</v>
      </c>
    </row>
    <row r="59" spans="2:4" x14ac:dyDescent="0.3">
      <c r="B59" s="77" t="s">
        <v>108</v>
      </c>
      <c r="C59" s="72" t="s">
        <v>109</v>
      </c>
      <c r="D59" s="78" t="s">
        <v>110</v>
      </c>
    </row>
    <row r="60" spans="2:4" x14ac:dyDescent="0.3">
      <c r="B60" s="77" t="s">
        <v>111</v>
      </c>
      <c r="C60" s="72" t="s">
        <v>112</v>
      </c>
      <c r="D60" s="78" t="s">
        <v>110</v>
      </c>
    </row>
    <row r="61" spans="2:4" x14ac:dyDescent="0.3">
      <c r="B61" s="77" t="s">
        <v>113</v>
      </c>
      <c r="C61" s="72" t="s">
        <v>114</v>
      </c>
      <c r="D61" s="78" t="s">
        <v>110</v>
      </c>
    </row>
    <row r="62" spans="2:4" x14ac:dyDescent="0.3">
      <c r="B62" s="77" t="s">
        <v>115</v>
      </c>
      <c r="C62" s="72" t="s">
        <v>116</v>
      </c>
      <c r="D62" s="78" t="s">
        <v>110</v>
      </c>
    </row>
    <row r="63" spans="2:4" x14ac:dyDescent="0.3">
      <c r="B63" s="77" t="s">
        <v>117</v>
      </c>
      <c r="C63" s="72" t="s">
        <v>118</v>
      </c>
      <c r="D63" s="78" t="s">
        <v>107</v>
      </c>
    </row>
    <row r="64" spans="2:4" x14ac:dyDescent="0.3">
      <c r="B64" s="77" t="s">
        <v>119</v>
      </c>
      <c r="C64" s="72" t="s">
        <v>120</v>
      </c>
      <c r="D64" s="78" t="s">
        <v>110</v>
      </c>
    </row>
    <row r="65" spans="2:4" x14ac:dyDescent="0.3">
      <c r="B65" s="77" t="s">
        <v>121</v>
      </c>
      <c r="C65" s="72" t="s">
        <v>122</v>
      </c>
      <c r="D65" s="78" t="s">
        <v>77</v>
      </c>
    </row>
    <row r="66" spans="2:4" x14ac:dyDescent="0.3">
      <c r="B66" s="77" t="s">
        <v>123</v>
      </c>
      <c r="C66" s="72" t="s">
        <v>123</v>
      </c>
      <c r="D66" s="78" t="s">
        <v>110</v>
      </c>
    </row>
    <row r="67" spans="2:4" x14ac:dyDescent="0.3">
      <c r="B67" s="77" t="s">
        <v>124</v>
      </c>
      <c r="C67" s="72" t="s">
        <v>125</v>
      </c>
      <c r="D67" s="78" t="s">
        <v>23</v>
      </c>
    </row>
    <row r="68" spans="2:4" x14ac:dyDescent="0.3">
      <c r="B68" s="77" t="s">
        <v>126</v>
      </c>
      <c r="C68" s="72" t="s">
        <v>126</v>
      </c>
      <c r="D68" s="78" t="s">
        <v>4</v>
      </c>
    </row>
    <row r="69" spans="2:4" x14ac:dyDescent="0.3">
      <c r="B69" s="77" t="s">
        <v>127</v>
      </c>
      <c r="C69" s="72" t="s">
        <v>127</v>
      </c>
      <c r="D69" s="78" t="s">
        <v>4</v>
      </c>
    </row>
    <row r="70" spans="2:4" x14ac:dyDescent="0.3">
      <c r="B70" s="77" t="s">
        <v>128</v>
      </c>
      <c r="C70" s="72" t="s">
        <v>128</v>
      </c>
      <c r="D70" s="78" t="s">
        <v>83</v>
      </c>
    </row>
    <row r="71" spans="2:4" x14ac:dyDescent="0.3">
      <c r="B71" s="77" t="s">
        <v>129</v>
      </c>
      <c r="C71" s="72" t="s">
        <v>130</v>
      </c>
      <c r="D71" s="78" t="s">
        <v>110</v>
      </c>
    </row>
    <row r="72" spans="2:4" x14ac:dyDescent="0.3">
      <c r="B72" s="77" t="s">
        <v>131</v>
      </c>
      <c r="C72" s="72" t="s">
        <v>132</v>
      </c>
      <c r="D72" s="78" t="s">
        <v>110</v>
      </c>
    </row>
    <row r="73" spans="2:4" x14ac:dyDescent="0.3">
      <c r="B73" s="77" t="s">
        <v>133</v>
      </c>
      <c r="C73" s="72" t="s">
        <v>134</v>
      </c>
      <c r="D73" s="78" t="s">
        <v>110</v>
      </c>
    </row>
    <row r="74" spans="2:4" x14ac:dyDescent="0.3">
      <c r="B74" s="77" t="s">
        <v>135</v>
      </c>
      <c r="C74" s="72" t="s">
        <v>136</v>
      </c>
      <c r="D74" s="78" t="s">
        <v>83</v>
      </c>
    </row>
    <row r="75" spans="2:4" x14ac:dyDescent="0.3">
      <c r="B75" s="77" t="s">
        <v>137</v>
      </c>
      <c r="C75" s="72" t="s">
        <v>138</v>
      </c>
      <c r="D75" s="78" t="s">
        <v>17</v>
      </c>
    </row>
    <row r="76" spans="2:4" x14ac:dyDescent="0.3">
      <c r="B76" s="77" t="s">
        <v>139</v>
      </c>
      <c r="C76" s="72" t="s">
        <v>140</v>
      </c>
      <c r="D76" s="78" t="s">
        <v>17</v>
      </c>
    </row>
    <row r="77" spans="2:4" x14ac:dyDescent="0.3">
      <c r="B77" s="77" t="s">
        <v>141</v>
      </c>
      <c r="C77" s="72" t="s">
        <v>142</v>
      </c>
      <c r="D77" s="78" t="s">
        <v>17</v>
      </c>
    </row>
    <row r="78" spans="2:4" x14ac:dyDescent="0.3">
      <c r="B78" s="77" t="s">
        <v>143</v>
      </c>
      <c r="C78" s="72" t="s">
        <v>144</v>
      </c>
      <c r="D78" s="78" t="s">
        <v>17</v>
      </c>
    </row>
    <row r="79" spans="2:4" x14ac:dyDescent="0.3">
      <c r="B79" s="77" t="s">
        <v>145</v>
      </c>
      <c r="C79" s="72" t="s">
        <v>146</v>
      </c>
      <c r="D79" s="78" t="s">
        <v>17</v>
      </c>
    </row>
    <row r="80" spans="2:4" x14ac:dyDescent="0.3">
      <c r="B80" s="77" t="s">
        <v>147</v>
      </c>
      <c r="C80" s="72" t="s">
        <v>148</v>
      </c>
      <c r="D80" s="78" t="s">
        <v>17</v>
      </c>
    </row>
    <row r="81" spans="2:4" x14ac:dyDescent="0.3">
      <c r="B81" s="77" t="s">
        <v>149</v>
      </c>
      <c r="C81" s="72" t="s">
        <v>150</v>
      </c>
      <c r="D81" s="78" t="s">
        <v>110</v>
      </c>
    </row>
    <row r="82" spans="2:4" x14ac:dyDescent="0.3">
      <c r="B82" s="77" t="s">
        <v>151</v>
      </c>
      <c r="C82" s="72" t="s">
        <v>152</v>
      </c>
      <c r="D82" s="78" t="s">
        <v>9</v>
      </c>
    </row>
    <row r="83" spans="2:4" x14ac:dyDescent="0.3">
      <c r="B83" s="77" t="s">
        <v>153</v>
      </c>
      <c r="C83" s="72" t="s">
        <v>154</v>
      </c>
      <c r="D83" s="78" t="s">
        <v>9</v>
      </c>
    </row>
    <row r="84" spans="2:4" x14ac:dyDescent="0.3">
      <c r="B84" s="77" t="s">
        <v>155</v>
      </c>
      <c r="C84" s="72" t="s">
        <v>156</v>
      </c>
      <c r="D84" s="78" t="s">
        <v>9</v>
      </c>
    </row>
    <row r="85" spans="2:4" x14ac:dyDescent="0.3">
      <c r="B85" s="77" t="s">
        <v>157</v>
      </c>
      <c r="C85" s="72" t="s">
        <v>158</v>
      </c>
      <c r="D85" s="78" t="s">
        <v>77</v>
      </c>
    </row>
    <row r="86" spans="2:4" x14ac:dyDescent="0.3">
      <c r="B86" s="77" t="s">
        <v>159</v>
      </c>
      <c r="C86" s="72" t="s">
        <v>160</v>
      </c>
      <c r="D86" s="78" t="s">
        <v>77</v>
      </c>
    </row>
    <row r="87" spans="2:4" x14ac:dyDescent="0.3">
      <c r="B87" s="77" t="s">
        <v>161</v>
      </c>
      <c r="C87" s="72" t="s">
        <v>162</v>
      </c>
      <c r="D87" s="78" t="s">
        <v>77</v>
      </c>
    </row>
    <row r="88" spans="2:4" x14ac:dyDescent="0.3">
      <c r="B88" s="77" t="s">
        <v>163</v>
      </c>
      <c r="C88" s="72" t="s">
        <v>164</v>
      </c>
      <c r="D88" s="78" t="s">
        <v>77</v>
      </c>
    </row>
    <row r="89" spans="2:4" x14ac:dyDescent="0.3">
      <c r="B89" s="77" t="s">
        <v>165</v>
      </c>
      <c r="C89" s="72" t="s">
        <v>165</v>
      </c>
      <c r="D89" s="78" t="s">
        <v>77</v>
      </c>
    </row>
    <row r="90" spans="2:4" x14ac:dyDescent="0.3">
      <c r="B90" s="77" t="s">
        <v>166</v>
      </c>
      <c r="C90" s="72" t="s">
        <v>167</v>
      </c>
      <c r="D90" s="78" t="s">
        <v>17</v>
      </c>
    </row>
    <row r="91" spans="2:4" x14ac:dyDescent="0.3">
      <c r="B91" s="77" t="s">
        <v>168</v>
      </c>
      <c r="C91" s="72" t="s">
        <v>169</v>
      </c>
      <c r="D91" s="78" t="s">
        <v>23</v>
      </c>
    </row>
    <row r="92" spans="2:4" x14ac:dyDescent="0.3">
      <c r="B92" s="77" t="s">
        <v>170</v>
      </c>
      <c r="C92" s="72" t="s">
        <v>171</v>
      </c>
      <c r="D92" s="78" t="s">
        <v>110</v>
      </c>
    </row>
    <row r="93" spans="2:4" x14ac:dyDescent="0.3">
      <c r="B93" s="77" t="s">
        <v>172</v>
      </c>
      <c r="C93" s="72" t="s">
        <v>173</v>
      </c>
      <c r="D93" s="78" t="s">
        <v>110</v>
      </c>
    </row>
    <row r="94" spans="2:4" x14ac:dyDescent="0.3">
      <c r="B94" s="77" t="s">
        <v>174</v>
      </c>
      <c r="C94" s="72" t="s">
        <v>175</v>
      </c>
      <c r="D94" s="78" t="s">
        <v>83</v>
      </c>
    </row>
    <row r="95" spans="2:4" x14ac:dyDescent="0.3">
      <c r="B95" s="77" t="s">
        <v>176</v>
      </c>
      <c r="C95" s="72" t="s">
        <v>177</v>
      </c>
      <c r="D95" s="78" t="s">
        <v>110</v>
      </c>
    </row>
    <row r="96" spans="2:4" x14ac:dyDescent="0.3">
      <c r="B96" s="77" t="s">
        <v>178</v>
      </c>
      <c r="C96" s="72" t="s">
        <v>179</v>
      </c>
      <c r="D96" s="78" t="s">
        <v>110</v>
      </c>
    </row>
    <row r="97" spans="2:4" x14ac:dyDescent="0.3">
      <c r="B97" s="77" t="s">
        <v>180</v>
      </c>
      <c r="C97" s="72" t="s">
        <v>181</v>
      </c>
      <c r="D97" s="78" t="s">
        <v>83</v>
      </c>
    </row>
    <row r="98" spans="2:4" x14ac:dyDescent="0.3">
      <c r="B98" s="77" t="s">
        <v>182</v>
      </c>
      <c r="C98" s="72" t="s">
        <v>183</v>
      </c>
      <c r="D98" s="78" t="s">
        <v>110</v>
      </c>
    </row>
    <row r="99" spans="2:4" x14ac:dyDescent="0.3">
      <c r="B99" s="77" t="s">
        <v>184</v>
      </c>
      <c r="C99" s="72" t="s">
        <v>185</v>
      </c>
      <c r="D99" s="78" t="s">
        <v>110</v>
      </c>
    </row>
    <row r="100" spans="2:4" x14ac:dyDescent="0.3">
      <c r="B100" s="77" t="s">
        <v>186</v>
      </c>
      <c r="C100" s="72" t="s">
        <v>187</v>
      </c>
      <c r="D100" s="78" t="s">
        <v>9</v>
      </c>
    </row>
    <row r="101" spans="2:4" x14ac:dyDescent="0.3">
      <c r="B101" s="77" t="s">
        <v>188</v>
      </c>
      <c r="C101" s="72" t="s">
        <v>189</v>
      </c>
      <c r="D101" s="78" t="s">
        <v>9</v>
      </c>
    </row>
    <row r="102" spans="2:4" x14ac:dyDescent="0.3">
      <c r="B102" s="77" t="s">
        <v>190</v>
      </c>
      <c r="C102" s="72" t="s">
        <v>191</v>
      </c>
      <c r="D102" s="78" t="s">
        <v>9</v>
      </c>
    </row>
    <row r="103" spans="2:4" x14ac:dyDescent="0.3">
      <c r="B103" s="77" t="s">
        <v>192</v>
      </c>
      <c r="C103" s="72" t="s">
        <v>193</v>
      </c>
      <c r="D103" s="78" t="s">
        <v>9</v>
      </c>
    </row>
    <row r="104" spans="2:4" x14ac:dyDescent="0.3">
      <c r="B104" s="77" t="s">
        <v>194</v>
      </c>
      <c r="C104" s="72" t="s">
        <v>195</v>
      </c>
      <c r="D104" s="78" t="s">
        <v>9</v>
      </c>
    </row>
    <row r="105" spans="2:4" x14ac:dyDescent="0.3">
      <c r="B105" s="77" t="s">
        <v>196</v>
      </c>
      <c r="C105" s="72" t="s">
        <v>197</v>
      </c>
      <c r="D105" s="78" t="s">
        <v>9</v>
      </c>
    </row>
    <row r="106" spans="2:4" x14ac:dyDescent="0.3">
      <c r="B106" s="77" t="s">
        <v>198</v>
      </c>
      <c r="C106" s="72" t="s">
        <v>199</v>
      </c>
      <c r="D106" s="78" t="s">
        <v>9</v>
      </c>
    </row>
    <row r="107" spans="2:4" x14ac:dyDescent="0.3">
      <c r="B107" s="77" t="s">
        <v>200</v>
      </c>
      <c r="C107" s="72" t="s">
        <v>201</v>
      </c>
      <c r="D107" s="78" t="s">
        <v>36</v>
      </c>
    </row>
    <row r="108" spans="2:4" x14ac:dyDescent="0.3">
      <c r="B108" s="77" t="s">
        <v>202</v>
      </c>
      <c r="C108" s="72" t="s">
        <v>203</v>
      </c>
      <c r="D108" s="78" t="s">
        <v>110</v>
      </c>
    </row>
    <row r="109" spans="2:4" x14ac:dyDescent="0.3">
      <c r="B109" s="77" t="s">
        <v>204</v>
      </c>
      <c r="C109" s="72" t="s">
        <v>205</v>
      </c>
      <c r="D109" s="78" t="s">
        <v>83</v>
      </c>
    </row>
    <row r="110" spans="2:4" x14ac:dyDescent="0.3">
      <c r="B110" s="77" t="s">
        <v>206</v>
      </c>
      <c r="C110" s="72" t="s">
        <v>207</v>
      </c>
      <c r="D110" s="78" t="s">
        <v>110</v>
      </c>
    </row>
    <row r="111" spans="2:4" x14ac:dyDescent="0.3">
      <c r="B111" s="77" t="s">
        <v>208</v>
      </c>
      <c r="C111" s="72" t="s">
        <v>209</v>
      </c>
      <c r="D111" s="78" t="s">
        <v>110</v>
      </c>
    </row>
    <row r="112" spans="2:4" x14ac:dyDescent="0.3">
      <c r="B112" s="77" t="s">
        <v>210</v>
      </c>
      <c r="C112" s="72" t="s">
        <v>211</v>
      </c>
      <c r="D112" s="78" t="s">
        <v>110</v>
      </c>
    </row>
    <row r="113" spans="2:4" x14ac:dyDescent="0.3">
      <c r="B113" s="77" t="s">
        <v>212</v>
      </c>
      <c r="C113" s="72" t="s">
        <v>213</v>
      </c>
      <c r="D113" s="78" t="s">
        <v>110</v>
      </c>
    </row>
    <row r="114" spans="2:4" x14ac:dyDescent="0.3">
      <c r="B114" s="77" t="s">
        <v>214</v>
      </c>
      <c r="C114" s="72" t="s">
        <v>215</v>
      </c>
      <c r="D114" s="78" t="s">
        <v>83</v>
      </c>
    </row>
    <row r="115" spans="2:4" x14ac:dyDescent="0.3">
      <c r="B115" s="77" t="s">
        <v>216</v>
      </c>
      <c r="C115" s="72" t="s">
        <v>217</v>
      </c>
      <c r="D115" s="78" t="s">
        <v>110</v>
      </c>
    </row>
    <row r="116" spans="2:4" x14ac:dyDescent="0.3">
      <c r="B116" s="77" t="s">
        <v>218</v>
      </c>
      <c r="C116" s="72" t="s">
        <v>219</v>
      </c>
      <c r="D116" s="78" t="s">
        <v>83</v>
      </c>
    </row>
    <row r="117" spans="2:4" x14ac:dyDescent="0.3">
      <c r="B117" s="77" t="s">
        <v>220</v>
      </c>
      <c r="C117" s="72" t="s">
        <v>221</v>
      </c>
      <c r="D117" s="78" t="s">
        <v>110</v>
      </c>
    </row>
    <row r="118" spans="2:4" x14ac:dyDescent="0.3">
      <c r="B118" s="77" t="s">
        <v>222</v>
      </c>
      <c r="C118" s="72" t="s">
        <v>223</v>
      </c>
      <c r="D118" s="78" t="s">
        <v>110</v>
      </c>
    </row>
    <row r="119" spans="2:4" x14ac:dyDescent="0.3">
      <c r="B119" s="77" t="s">
        <v>224</v>
      </c>
      <c r="C119" s="72" t="s">
        <v>225</v>
      </c>
      <c r="D119" s="78" t="s">
        <v>110</v>
      </c>
    </row>
    <row r="120" spans="2:4" x14ac:dyDescent="0.3">
      <c r="B120" s="77" t="s">
        <v>226</v>
      </c>
      <c r="C120" s="72" t="s">
        <v>227</v>
      </c>
      <c r="D120" s="78" t="s">
        <v>110</v>
      </c>
    </row>
    <row r="121" spans="2:4" x14ac:dyDescent="0.3">
      <c r="B121" s="77" t="s">
        <v>228</v>
      </c>
      <c r="C121" s="72" t="s">
        <v>229</v>
      </c>
      <c r="D121" s="78" t="s">
        <v>83</v>
      </c>
    </row>
    <row r="122" spans="2:4" x14ac:dyDescent="0.3">
      <c r="B122" s="77" t="s">
        <v>230</v>
      </c>
      <c r="C122" s="72" t="s">
        <v>231</v>
      </c>
      <c r="D122" s="78" t="s">
        <v>110</v>
      </c>
    </row>
    <row r="123" spans="2:4" x14ac:dyDescent="0.3">
      <c r="B123" s="77" t="s">
        <v>232</v>
      </c>
      <c r="C123" s="72" t="s">
        <v>233</v>
      </c>
      <c r="D123" s="78" t="s">
        <v>110</v>
      </c>
    </row>
    <row r="124" spans="2:4" x14ac:dyDescent="0.3">
      <c r="B124" s="77" t="s">
        <v>234</v>
      </c>
      <c r="C124" s="72" t="s">
        <v>235</v>
      </c>
      <c r="D124" s="78" t="s">
        <v>110</v>
      </c>
    </row>
    <row r="125" spans="2:4" x14ac:dyDescent="0.3">
      <c r="B125" s="77" t="s">
        <v>236</v>
      </c>
      <c r="C125" s="72" t="s">
        <v>237</v>
      </c>
      <c r="D125" s="78" t="s">
        <v>110</v>
      </c>
    </row>
    <row r="126" spans="2:4" x14ac:dyDescent="0.3">
      <c r="B126" s="77" t="s">
        <v>238</v>
      </c>
      <c r="C126" s="72" t="s">
        <v>239</v>
      </c>
      <c r="D126" s="78" t="s">
        <v>110</v>
      </c>
    </row>
    <row r="127" spans="2:4" x14ac:dyDescent="0.3">
      <c r="B127" s="77" t="s">
        <v>240</v>
      </c>
      <c r="C127" s="72" t="s">
        <v>241</v>
      </c>
      <c r="D127" s="78" t="s">
        <v>110</v>
      </c>
    </row>
    <row r="128" spans="2:4" x14ac:dyDescent="0.3">
      <c r="B128" s="77" t="s">
        <v>242</v>
      </c>
      <c r="C128" s="72" t="s">
        <v>243</v>
      </c>
      <c r="D128" s="78" t="s">
        <v>83</v>
      </c>
    </row>
    <row r="129" spans="2:4" x14ac:dyDescent="0.3">
      <c r="B129" s="77" t="s">
        <v>244</v>
      </c>
      <c r="C129" s="72" t="s">
        <v>245</v>
      </c>
      <c r="D129" s="78" t="s">
        <v>83</v>
      </c>
    </row>
    <row r="130" spans="2:4" x14ac:dyDescent="0.3">
      <c r="B130" s="77" t="s">
        <v>246</v>
      </c>
      <c r="C130" s="72" t="s">
        <v>247</v>
      </c>
      <c r="D130" s="78" t="s">
        <v>83</v>
      </c>
    </row>
    <row r="131" spans="2:4" x14ac:dyDescent="0.3">
      <c r="B131" s="77" t="s">
        <v>248</v>
      </c>
      <c r="C131" s="72" t="s">
        <v>249</v>
      </c>
      <c r="D131" s="78" t="s">
        <v>83</v>
      </c>
    </row>
    <row r="132" spans="2:4" x14ac:dyDescent="0.3">
      <c r="B132" s="77" t="s">
        <v>250</v>
      </c>
      <c r="C132" s="72" t="s">
        <v>251</v>
      </c>
      <c r="D132" s="78" t="s">
        <v>83</v>
      </c>
    </row>
    <row r="133" spans="2:4" x14ac:dyDescent="0.3">
      <c r="B133" s="77" t="s">
        <v>252</v>
      </c>
      <c r="C133" s="72" t="s">
        <v>253</v>
      </c>
      <c r="D133" s="78" t="s">
        <v>83</v>
      </c>
    </row>
    <row r="134" spans="2:4" x14ac:dyDescent="0.3">
      <c r="B134" s="77" t="s">
        <v>254</v>
      </c>
      <c r="C134" s="72" t="s">
        <v>255</v>
      </c>
      <c r="D134" s="78" t="s">
        <v>110</v>
      </c>
    </row>
    <row r="135" spans="2:4" x14ac:dyDescent="0.3">
      <c r="B135" s="77" t="s">
        <v>256</v>
      </c>
      <c r="C135" s="72" t="s">
        <v>257</v>
      </c>
      <c r="D135" s="78" t="s">
        <v>110</v>
      </c>
    </row>
    <row r="136" spans="2:4" x14ac:dyDescent="0.3">
      <c r="B136" s="77" t="s">
        <v>258</v>
      </c>
      <c r="C136" s="72" t="s">
        <v>259</v>
      </c>
      <c r="D136" s="78" t="s">
        <v>110</v>
      </c>
    </row>
    <row r="137" spans="2:4" x14ac:dyDescent="0.3">
      <c r="B137" s="77" t="s">
        <v>260</v>
      </c>
      <c r="C137" s="72" t="s">
        <v>261</v>
      </c>
      <c r="D137" s="78" t="s">
        <v>83</v>
      </c>
    </row>
    <row r="138" spans="2:4" x14ac:dyDescent="0.3">
      <c r="B138" s="77" t="s">
        <v>262</v>
      </c>
      <c r="C138" s="72" t="s">
        <v>263</v>
      </c>
      <c r="D138" s="78" t="s">
        <v>83</v>
      </c>
    </row>
    <row r="139" spans="2:4" x14ac:dyDescent="0.3">
      <c r="B139" s="77" t="s">
        <v>264</v>
      </c>
      <c r="C139" s="72" t="s">
        <v>265</v>
      </c>
      <c r="D139" s="78" t="s">
        <v>17</v>
      </c>
    </row>
    <row r="140" spans="2:4" x14ac:dyDescent="0.3">
      <c r="B140" s="77" t="s">
        <v>266</v>
      </c>
      <c r="C140" s="72" t="s">
        <v>267</v>
      </c>
      <c r="D140" s="78" t="s">
        <v>17</v>
      </c>
    </row>
    <row r="141" spans="2:4" x14ac:dyDescent="0.3">
      <c r="B141" s="77" t="s">
        <v>268</v>
      </c>
      <c r="C141" s="72" t="s">
        <v>269</v>
      </c>
      <c r="D141" s="78" t="s">
        <v>270</v>
      </c>
    </row>
    <row r="142" spans="2:4" x14ac:dyDescent="0.3">
      <c r="B142" s="77" t="s">
        <v>271</v>
      </c>
      <c r="C142" s="72" t="s">
        <v>272</v>
      </c>
      <c r="D142" s="78" t="s">
        <v>94</v>
      </c>
    </row>
    <row r="143" spans="2:4" x14ac:dyDescent="0.3">
      <c r="B143" s="77" t="s">
        <v>273</v>
      </c>
      <c r="C143" s="72" t="s">
        <v>274</v>
      </c>
      <c r="D143" s="78" t="s">
        <v>94</v>
      </c>
    </row>
    <row r="144" spans="2:4" x14ac:dyDescent="0.3">
      <c r="B144" s="77" t="s">
        <v>275</v>
      </c>
      <c r="C144" s="72" t="s">
        <v>276</v>
      </c>
      <c r="D144" s="78" t="s">
        <v>94</v>
      </c>
    </row>
    <row r="145" spans="2:4" x14ac:dyDescent="0.3">
      <c r="B145" s="77" t="s">
        <v>277</v>
      </c>
      <c r="C145" s="72" t="s">
        <v>278</v>
      </c>
      <c r="D145" s="78" t="s">
        <v>94</v>
      </c>
    </row>
    <row r="146" spans="2:4" x14ac:dyDescent="0.3">
      <c r="B146" s="77" t="s">
        <v>279</v>
      </c>
      <c r="C146" s="72" t="s">
        <v>280</v>
      </c>
      <c r="D146" s="78" t="s">
        <v>94</v>
      </c>
    </row>
    <row r="147" spans="2:4" x14ac:dyDescent="0.3">
      <c r="B147" s="77" t="s">
        <v>281</v>
      </c>
      <c r="C147" s="72" t="s">
        <v>282</v>
      </c>
      <c r="D147" s="78" t="s">
        <v>17</v>
      </c>
    </row>
    <row r="148" spans="2:4" x14ac:dyDescent="0.3">
      <c r="B148" s="77" t="s">
        <v>283</v>
      </c>
      <c r="C148" s="72" t="s">
        <v>284</v>
      </c>
      <c r="D148" s="78" t="s">
        <v>94</v>
      </c>
    </row>
    <row r="149" spans="2:4" x14ac:dyDescent="0.3">
      <c r="B149" s="77" t="s">
        <v>285</v>
      </c>
      <c r="C149" s="72" t="s">
        <v>286</v>
      </c>
      <c r="D149" s="78" t="s">
        <v>94</v>
      </c>
    </row>
    <row r="150" spans="2:4" x14ac:dyDescent="0.3">
      <c r="B150" s="77" t="s">
        <v>287</v>
      </c>
      <c r="C150" s="72" t="s">
        <v>288</v>
      </c>
      <c r="D150" s="78" t="s">
        <v>23</v>
      </c>
    </row>
    <row r="151" spans="2:4" x14ac:dyDescent="0.3">
      <c r="B151" s="77" t="s">
        <v>289</v>
      </c>
      <c r="C151" s="72" t="s">
        <v>290</v>
      </c>
      <c r="D151" s="78" t="s">
        <v>94</v>
      </c>
    </row>
    <row r="152" spans="2:4" x14ac:dyDescent="0.3">
      <c r="B152" s="77" t="s">
        <v>291</v>
      </c>
      <c r="C152" s="72" t="s">
        <v>292</v>
      </c>
      <c r="D152" s="78" t="s">
        <v>110</v>
      </c>
    </row>
    <row r="153" spans="2:4" x14ac:dyDescent="0.3">
      <c r="B153" s="77" t="s">
        <v>293</v>
      </c>
      <c r="C153" s="72" t="s">
        <v>294</v>
      </c>
      <c r="D153" s="78" t="s">
        <v>94</v>
      </c>
    </row>
    <row r="154" spans="2:4" x14ac:dyDescent="0.3">
      <c r="B154" s="77" t="s">
        <v>295</v>
      </c>
      <c r="C154" s="72" t="s">
        <v>296</v>
      </c>
      <c r="D154" s="78" t="s">
        <v>17</v>
      </c>
    </row>
    <row r="155" spans="2:4" x14ac:dyDescent="0.3">
      <c r="B155" s="77" t="s">
        <v>295</v>
      </c>
      <c r="C155" s="72" t="s">
        <v>296</v>
      </c>
      <c r="D155" s="78" t="s">
        <v>17</v>
      </c>
    </row>
    <row r="156" spans="2:4" x14ac:dyDescent="0.3">
      <c r="B156" s="77" t="s">
        <v>297</v>
      </c>
      <c r="C156" s="72" t="s">
        <v>298</v>
      </c>
      <c r="D156" s="78" t="s">
        <v>94</v>
      </c>
    </row>
    <row r="157" spans="2:4" x14ac:dyDescent="0.3">
      <c r="B157" s="77" t="s">
        <v>299</v>
      </c>
      <c r="C157" s="72" t="s">
        <v>300</v>
      </c>
      <c r="D157" s="78" t="s">
        <v>23</v>
      </c>
    </row>
    <row r="158" spans="2:4" x14ac:dyDescent="0.3">
      <c r="B158" s="77" t="s">
        <v>301</v>
      </c>
      <c r="C158" s="72" t="s">
        <v>302</v>
      </c>
      <c r="D158" s="78" t="s">
        <v>36</v>
      </c>
    </row>
    <row r="159" spans="2:4" x14ac:dyDescent="0.3">
      <c r="B159" s="77" t="s">
        <v>303</v>
      </c>
      <c r="C159" s="72" t="s">
        <v>304</v>
      </c>
      <c r="D159" s="78" t="s">
        <v>94</v>
      </c>
    </row>
    <row r="160" spans="2:4" x14ac:dyDescent="0.3">
      <c r="B160" s="77" t="s">
        <v>305</v>
      </c>
      <c r="C160" s="72" t="s">
        <v>306</v>
      </c>
      <c r="D160" s="78" t="s">
        <v>36</v>
      </c>
    </row>
    <row r="161" spans="2:4" x14ac:dyDescent="0.3">
      <c r="B161" s="77" t="s">
        <v>307</v>
      </c>
      <c r="C161" s="72" t="s">
        <v>307</v>
      </c>
      <c r="D161" s="78" t="s">
        <v>4</v>
      </c>
    </row>
    <row r="162" spans="2:4" x14ac:dyDescent="0.3">
      <c r="B162" s="77" t="s">
        <v>308</v>
      </c>
      <c r="C162" s="72" t="s">
        <v>309</v>
      </c>
      <c r="D162" s="78" t="s">
        <v>36</v>
      </c>
    </row>
    <row r="163" spans="2:4" x14ac:dyDescent="0.3">
      <c r="B163" s="77" t="s">
        <v>310</v>
      </c>
      <c r="C163" s="73" t="b">
        <v>0</v>
      </c>
      <c r="D163" s="78" t="s">
        <v>270</v>
      </c>
    </row>
    <row r="164" spans="2:4" x14ac:dyDescent="0.3">
      <c r="B164" s="77" t="s">
        <v>311</v>
      </c>
      <c r="C164" s="72" t="s">
        <v>312</v>
      </c>
      <c r="D164" s="78" t="s">
        <v>4</v>
      </c>
    </row>
    <row r="165" spans="2:4" x14ac:dyDescent="0.3">
      <c r="B165" s="77" t="s">
        <v>313</v>
      </c>
      <c r="C165" s="72" t="s">
        <v>314</v>
      </c>
      <c r="D165" s="78" t="s">
        <v>4</v>
      </c>
    </row>
    <row r="166" spans="2:4" x14ac:dyDescent="0.3">
      <c r="B166" s="77" t="s">
        <v>315</v>
      </c>
      <c r="C166" s="72" t="s">
        <v>316</v>
      </c>
      <c r="D166" s="78" t="s">
        <v>9</v>
      </c>
    </row>
    <row r="167" spans="2:4" x14ac:dyDescent="0.3">
      <c r="B167" s="77" t="s">
        <v>317</v>
      </c>
      <c r="C167" s="72" t="s">
        <v>317</v>
      </c>
      <c r="D167" s="78" t="s">
        <v>110</v>
      </c>
    </row>
    <row r="168" spans="2:4" x14ac:dyDescent="0.3">
      <c r="B168" s="77" t="s">
        <v>318</v>
      </c>
      <c r="C168" s="72" t="s">
        <v>318</v>
      </c>
      <c r="D168" s="78" t="s">
        <v>110</v>
      </c>
    </row>
    <row r="169" spans="2:4" x14ac:dyDescent="0.3">
      <c r="B169" s="77" t="s">
        <v>319</v>
      </c>
      <c r="C169" s="72" t="s">
        <v>320</v>
      </c>
      <c r="D169" s="78" t="s">
        <v>36</v>
      </c>
    </row>
    <row r="170" spans="2:4" x14ac:dyDescent="0.3">
      <c r="B170" s="77" t="s">
        <v>321</v>
      </c>
      <c r="C170" s="72" t="s">
        <v>827</v>
      </c>
      <c r="D170" s="78" t="s">
        <v>9</v>
      </c>
    </row>
    <row r="171" spans="2:4" x14ac:dyDescent="0.3">
      <c r="B171" s="77" t="s">
        <v>322</v>
      </c>
      <c r="C171" s="72" t="s">
        <v>323</v>
      </c>
      <c r="D171" s="78" t="s">
        <v>110</v>
      </c>
    </row>
    <row r="172" spans="2:4" x14ac:dyDescent="0.3">
      <c r="B172" s="77" t="s">
        <v>324</v>
      </c>
      <c r="C172" s="72" t="s">
        <v>325</v>
      </c>
      <c r="D172" s="78" t="s">
        <v>77</v>
      </c>
    </row>
    <row r="173" spans="2:4" x14ac:dyDescent="0.3">
      <c r="B173" s="77" t="s">
        <v>326</v>
      </c>
      <c r="C173" s="72" t="s">
        <v>327</v>
      </c>
      <c r="D173" s="78" t="s">
        <v>77</v>
      </c>
    </row>
    <row r="174" spans="2:4" x14ac:dyDescent="0.3">
      <c r="B174" s="77" t="s">
        <v>328</v>
      </c>
      <c r="C174" s="72" t="s">
        <v>329</v>
      </c>
      <c r="D174" s="78" t="s">
        <v>77</v>
      </c>
    </row>
    <row r="175" spans="2:4" x14ac:dyDescent="0.3">
      <c r="B175" s="77" t="s">
        <v>330</v>
      </c>
      <c r="C175" s="72" t="s">
        <v>331</v>
      </c>
      <c r="D175" s="78" t="s">
        <v>77</v>
      </c>
    </row>
    <row r="176" spans="2:4" x14ac:dyDescent="0.3">
      <c r="B176" s="77" t="s">
        <v>332</v>
      </c>
      <c r="C176" s="72" t="s">
        <v>333</v>
      </c>
      <c r="D176" s="78" t="s">
        <v>4</v>
      </c>
    </row>
    <row r="177" spans="2:4" x14ac:dyDescent="0.3">
      <c r="B177" s="77" t="s">
        <v>334</v>
      </c>
      <c r="C177" s="72" t="s">
        <v>335</v>
      </c>
      <c r="D177" s="78" t="s">
        <v>77</v>
      </c>
    </row>
    <row r="178" spans="2:4" x14ac:dyDescent="0.3">
      <c r="B178" s="77" t="s">
        <v>336</v>
      </c>
      <c r="C178" s="72" t="s">
        <v>337</v>
      </c>
      <c r="D178" s="78" t="s">
        <v>77</v>
      </c>
    </row>
    <row r="179" spans="2:4" x14ac:dyDescent="0.3">
      <c r="B179" s="77" t="s">
        <v>338</v>
      </c>
      <c r="C179" s="72" t="s">
        <v>339</v>
      </c>
      <c r="D179" s="78" t="s">
        <v>77</v>
      </c>
    </row>
    <row r="180" spans="2:4" x14ac:dyDescent="0.3">
      <c r="B180" s="77" t="s">
        <v>340</v>
      </c>
      <c r="C180" s="72" t="s">
        <v>341</v>
      </c>
      <c r="D180" s="78" t="s">
        <v>23</v>
      </c>
    </row>
    <row r="181" spans="2:4" x14ac:dyDescent="0.3">
      <c r="B181" s="77" t="s">
        <v>342</v>
      </c>
      <c r="C181" s="72" t="s">
        <v>343</v>
      </c>
      <c r="D181" s="78" t="s">
        <v>9</v>
      </c>
    </row>
    <row r="182" spans="2:4" x14ac:dyDescent="0.3">
      <c r="B182" s="77" t="s">
        <v>344</v>
      </c>
      <c r="C182" s="72" t="s">
        <v>345</v>
      </c>
      <c r="D182" s="78" t="s">
        <v>9</v>
      </c>
    </row>
    <row r="183" spans="2:4" x14ac:dyDescent="0.3">
      <c r="B183" s="77" t="s">
        <v>346</v>
      </c>
      <c r="C183" s="72" t="s">
        <v>346</v>
      </c>
      <c r="D183" s="78" t="s">
        <v>77</v>
      </c>
    </row>
    <row r="184" spans="2:4" x14ac:dyDescent="0.3">
      <c r="B184" s="77" t="s">
        <v>347</v>
      </c>
      <c r="C184" s="72" t="s">
        <v>348</v>
      </c>
      <c r="D184" s="78" t="s">
        <v>77</v>
      </c>
    </row>
    <row r="185" spans="2:4" x14ac:dyDescent="0.3">
      <c r="B185" s="77" t="s">
        <v>349</v>
      </c>
      <c r="C185" s="72" t="s">
        <v>350</v>
      </c>
      <c r="D185" s="78" t="s">
        <v>77</v>
      </c>
    </row>
    <row r="186" spans="2:4" x14ac:dyDescent="0.3">
      <c r="B186" s="77" t="s">
        <v>351</v>
      </c>
      <c r="C186" s="72" t="s">
        <v>352</v>
      </c>
      <c r="D186" s="78" t="s">
        <v>77</v>
      </c>
    </row>
    <row r="187" spans="2:4" x14ac:dyDescent="0.3">
      <c r="B187" s="77" t="s">
        <v>353</v>
      </c>
      <c r="C187" s="72" t="s">
        <v>353</v>
      </c>
      <c r="D187" s="78" t="s">
        <v>77</v>
      </c>
    </row>
    <row r="188" spans="2:4" x14ac:dyDescent="0.3">
      <c r="B188" s="77" t="s">
        <v>354</v>
      </c>
      <c r="C188" s="72" t="s">
        <v>354</v>
      </c>
      <c r="D188" s="78" t="s">
        <v>77</v>
      </c>
    </row>
    <row r="189" spans="2:4" x14ac:dyDescent="0.3">
      <c r="B189" s="77" t="s">
        <v>355</v>
      </c>
      <c r="C189" s="72" t="s">
        <v>355</v>
      </c>
      <c r="D189" s="78" t="s">
        <v>77</v>
      </c>
    </row>
    <row r="190" spans="2:4" x14ac:dyDescent="0.3">
      <c r="B190" s="77" t="s">
        <v>356</v>
      </c>
      <c r="C190" s="72" t="s">
        <v>356</v>
      </c>
      <c r="D190" s="78" t="s">
        <v>77</v>
      </c>
    </row>
    <row r="191" spans="2:4" x14ac:dyDescent="0.3">
      <c r="B191" s="77" t="s">
        <v>357</v>
      </c>
      <c r="C191" s="72" t="s">
        <v>357</v>
      </c>
      <c r="D191" s="78" t="s">
        <v>77</v>
      </c>
    </row>
    <row r="192" spans="2:4" x14ac:dyDescent="0.3">
      <c r="B192" s="77" t="s">
        <v>358</v>
      </c>
      <c r="C192" s="72" t="s">
        <v>358</v>
      </c>
      <c r="D192" s="78" t="s">
        <v>77</v>
      </c>
    </row>
    <row r="193" spans="2:4" x14ac:dyDescent="0.3">
      <c r="B193" s="77" t="s">
        <v>359</v>
      </c>
      <c r="C193" s="72" t="s">
        <v>360</v>
      </c>
      <c r="D193" s="78" t="s">
        <v>4</v>
      </c>
    </row>
    <row r="194" spans="2:4" x14ac:dyDescent="0.3">
      <c r="B194" s="77" t="s">
        <v>361</v>
      </c>
      <c r="C194" s="72" t="s">
        <v>362</v>
      </c>
      <c r="D194" s="78" t="s">
        <v>77</v>
      </c>
    </row>
    <row r="195" spans="2:4" x14ac:dyDescent="0.3">
      <c r="B195" s="77" t="s">
        <v>363</v>
      </c>
      <c r="C195" s="72" t="s">
        <v>364</v>
      </c>
      <c r="D195" s="78" t="s">
        <v>77</v>
      </c>
    </row>
    <row r="196" spans="2:4" x14ac:dyDescent="0.3">
      <c r="B196" s="77" t="s">
        <v>365</v>
      </c>
      <c r="C196" s="72" t="s">
        <v>366</v>
      </c>
      <c r="D196" s="78" t="s">
        <v>77</v>
      </c>
    </row>
    <row r="197" spans="2:4" x14ac:dyDescent="0.3">
      <c r="B197" s="77" t="s">
        <v>367</v>
      </c>
      <c r="C197" s="72" t="s">
        <v>367</v>
      </c>
      <c r="D197" s="78" t="s">
        <v>77</v>
      </c>
    </row>
    <row r="198" spans="2:4" x14ac:dyDescent="0.3">
      <c r="B198" s="77" t="s">
        <v>368</v>
      </c>
      <c r="C198" s="72" t="s">
        <v>369</v>
      </c>
      <c r="D198" s="78" t="s">
        <v>77</v>
      </c>
    </row>
    <row r="199" spans="2:4" x14ac:dyDescent="0.3">
      <c r="B199" s="77" t="s">
        <v>370</v>
      </c>
      <c r="C199" s="72" t="s">
        <v>371</v>
      </c>
      <c r="D199" s="78" t="s">
        <v>77</v>
      </c>
    </row>
    <row r="200" spans="2:4" x14ac:dyDescent="0.3">
      <c r="B200" s="77" t="s">
        <v>372</v>
      </c>
      <c r="C200" s="72" t="s">
        <v>373</v>
      </c>
      <c r="D200" s="78" t="s">
        <v>77</v>
      </c>
    </row>
    <row r="201" spans="2:4" x14ac:dyDescent="0.3">
      <c r="B201" s="77" t="s">
        <v>374</v>
      </c>
      <c r="C201" s="72" t="s">
        <v>375</v>
      </c>
      <c r="D201" s="78" t="s">
        <v>110</v>
      </c>
    </row>
    <row r="202" spans="2:4" x14ac:dyDescent="0.3">
      <c r="B202" s="77" t="s">
        <v>376</v>
      </c>
      <c r="C202" s="72" t="s">
        <v>377</v>
      </c>
      <c r="D202" s="78" t="s">
        <v>23</v>
      </c>
    </row>
    <row r="203" spans="2:4" x14ac:dyDescent="0.3">
      <c r="B203" s="77" t="s">
        <v>378</v>
      </c>
      <c r="C203" s="72" t="s">
        <v>379</v>
      </c>
      <c r="D203" s="78" t="s">
        <v>23</v>
      </c>
    </row>
    <row r="204" spans="2:4" x14ac:dyDescent="0.3">
      <c r="B204" s="77" t="s">
        <v>380</v>
      </c>
      <c r="C204" s="72" t="s">
        <v>381</v>
      </c>
      <c r="D204" s="78" t="s">
        <v>23</v>
      </c>
    </row>
    <row r="205" spans="2:4" x14ac:dyDescent="0.3">
      <c r="B205" s="77" t="s">
        <v>382</v>
      </c>
      <c r="C205" s="72" t="s">
        <v>383</v>
      </c>
      <c r="D205" s="78" t="s">
        <v>94</v>
      </c>
    </row>
    <row r="206" spans="2:4" x14ac:dyDescent="0.3">
      <c r="B206" s="77" t="s">
        <v>384</v>
      </c>
      <c r="C206" s="72" t="s">
        <v>384</v>
      </c>
      <c r="D206" s="78" t="s">
        <v>4</v>
      </c>
    </row>
    <row r="207" spans="2:4" x14ac:dyDescent="0.3">
      <c r="B207" s="77" t="s">
        <v>385</v>
      </c>
      <c r="C207" s="72" t="s">
        <v>386</v>
      </c>
      <c r="D207" s="78" t="s">
        <v>83</v>
      </c>
    </row>
    <row r="208" spans="2:4" x14ac:dyDescent="0.3">
      <c r="B208" s="77" t="s">
        <v>387</v>
      </c>
      <c r="C208" s="72" t="s">
        <v>388</v>
      </c>
      <c r="D208" s="78" t="s">
        <v>110</v>
      </c>
    </row>
    <row r="209" spans="2:4" x14ac:dyDescent="0.3">
      <c r="B209" s="77" t="s">
        <v>389</v>
      </c>
      <c r="C209" s="72" t="s">
        <v>390</v>
      </c>
      <c r="D209" s="78" t="s">
        <v>110</v>
      </c>
    </row>
    <row r="210" spans="2:4" x14ac:dyDescent="0.3">
      <c r="B210" s="77" t="s">
        <v>391</v>
      </c>
      <c r="C210" s="72" t="s">
        <v>392</v>
      </c>
      <c r="D210" s="78" t="s">
        <v>110</v>
      </c>
    </row>
    <row r="211" spans="2:4" x14ac:dyDescent="0.3">
      <c r="B211" s="77" t="s">
        <v>393</v>
      </c>
      <c r="C211" s="72" t="s">
        <v>394</v>
      </c>
      <c r="D211" s="78" t="s">
        <v>110</v>
      </c>
    </row>
    <row r="212" spans="2:4" x14ac:dyDescent="0.3">
      <c r="B212" s="77" t="s">
        <v>395</v>
      </c>
      <c r="C212" s="72" t="s">
        <v>396</v>
      </c>
      <c r="D212" s="78" t="s">
        <v>110</v>
      </c>
    </row>
    <row r="213" spans="2:4" x14ac:dyDescent="0.3">
      <c r="B213" s="77" t="s">
        <v>397</v>
      </c>
      <c r="C213" s="72" t="s">
        <v>398</v>
      </c>
      <c r="D213" s="78" t="s">
        <v>110</v>
      </c>
    </row>
    <row r="214" spans="2:4" x14ac:dyDescent="0.3">
      <c r="B214" s="77" t="s">
        <v>399</v>
      </c>
      <c r="C214" s="72" t="s">
        <v>400</v>
      </c>
      <c r="D214" s="78" t="s">
        <v>110</v>
      </c>
    </row>
    <row r="215" spans="2:4" x14ac:dyDescent="0.3">
      <c r="B215" s="77" t="s">
        <v>401</v>
      </c>
      <c r="C215" s="72" t="s">
        <v>402</v>
      </c>
      <c r="D215" s="78" t="s">
        <v>110</v>
      </c>
    </row>
    <row r="216" spans="2:4" x14ac:dyDescent="0.3">
      <c r="B216" s="77" t="s">
        <v>403</v>
      </c>
      <c r="C216" s="72" t="s">
        <v>404</v>
      </c>
      <c r="D216" s="78" t="s">
        <v>110</v>
      </c>
    </row>
    <row r="217" spans="2:4" x14ac:dyDescent="0.3">
      <c r="B217" s="77" t="s">
        <v>405</v>
      </c>
      <c r="C217" s="72" t="s">
        <v>406</v>
      </c>
      <c r="D217" s="78" t="s">
        <v>83</v>
      </c>
    </row>
    <row r="218" spans="2:4" x14ac:dyDescent="0.3">
      <c r="B218" s="77" t="s">
        <v>407</v>
      </c>
      <c r="C218" s="72" t="s">
        <v>408</v>
      </c>
      <c r="D218" s="78" t="s">
        <v>110</v>
      </c>
    </row>
    <row r="219" spans="2:4" x14ac:dyDescent="0.3">
      <c r="B219" s="77" t="s">
        <v>409</v>
      </c>
      <c r="C219" s="72" t="s">
        <v>410</v>
      </c>
      <c r="D219" s="78" t="s">
        <v>83</v>
      </c>
    </row>
    <row r="220" spans="2:4" x14ac:dyDescent="0.3">
      <c r="B220" s="77" t="s">
        <v>411</v>
      </c>
      <c r="C220" s="72" t="s">
        <v>412</v>
      </c>
      <c r="D220" s="78" t="s">
        <v>110</v>
      </c>
    </row>
    <row r="221" spans="2:4" x14ac:dyDescent="0.3">
      <c r="B221" s="77" t="s">
        <v>413</v>
      </c>
      <c r="C221" s="72" t="s">
        <v>414</v>
      </c>
      <c r="D221" s="78" t="s">
        <v>83</v>
      </c>
    </row>
    <row r="222" spans="2:4" x14ac:dyDescent="0.3">
      <c r="B222" s="77" t="s">
        <v>415</v>
      </c>
      <c r="C222" s="72" t="s">
        <v>416</v>
      </c>
      <c r="D222" s="78" t="s">
        <v>110</v>
      </c>
    </row>
    <row r="223" spans="2:4" x14ac:dyDescent="0.3">
      <c r="B223" s="77" t="s">
        <v>417</v>
      </c>
      <c r="C223" s="72" t="s">
        <v>418</v>
      </c>
      <c r="D223" s="78" t="s">
        <v>110</v>
      </c>
    </row>
    <row r="224" spans="2:4" x14ac:dyDescent="0.3">
      <c r="B224" s="77" t="s">
        <v>419</v>
      </c>
      <c r="C224" s="72" t="s">
        <v>420</v>
      </c>
      <c r="D224" s="78" t="s">
        <v>110</v>
      </c>
    </row>
    <row r="225" spans="2:4" x14ac:dyDescent="0.3">
      <c r="B225" s="77" t="s">
        <v>421</v>
      </c>
      <c r="C225" s="72" t="s">
        <v>422</v>
      </c>
      <c r="D225" s="78" t="s">
        <v>110</v>
      </c>
    </row>
    <row r="226" spans="2:4" x14ac:dyDescent="0.3">
      <c r="B226" s="77" t="s">
        <v>423</v>
      </c>
      <c r="C226" s="72" t="s">
        <v>424</v>
      </c>
      <c r="D226" s="78" t="s">
        <v>83</v>
      </c>
    </row>
    <row r="227" spans="2:4" x14ac:dyDescent="0.3">
      <c r="B227" s="77" t="s">
        <v>425</v>
      </c>
      <c r="C227" s="72" t="s">
        <v>426</v>
      </c>
      <c r="D227" s="78" t="s">
        <v>83</v>
      </c>
    </row>
    <row r="228" spans="2:4" x14ac:dyDescent="0.3">
      <c r="B228" s="77" t="s">
        <v>427</v>
      </c>
      <c r="C228" s="72" t="s">
        <v>428</v>
      </c>
      <c r="D228" s="78" t="s">
        <v>83</v>
      </c>
    </row>
    <row r="229" spans="2:4" x14ac:dyDescent="0.3">
      <c r="B229" s="77" t="s">
        <v>429</v>
      </c>
      <c r="C229" s="72" t="s">
        <v>430</v>
      </c>
      <c r="D229" s="78" t="s">
        <v>83</v>
      </c>
    </row>
    <row r="230" spans="2:4" x14ac:dyDescent="0.3">
      <c r="B230" s="77" t="s">
        <v>431</v>
      </c>
      <c r="C230" s="72" t="s">
        <v>432</v>
      </c>
      <c r="D230" s="78" t="s">
        <v>17</v>
      </c>
    </row>
    <row r="231" spans="2:4" x14ac:dyDescent="0.3">
      <c r="B231" s="77" t="s">
        <v>433</v>
      </c>
      <c r="C231" s="72" t="s">
        <v>434</v>
      </c>
      <c r="D231" s="78" t="s">
        <v>4</v>
      </c>
    </row>
    <row r="232" spans="2:4" x14ac:dyDescent="0.3">
      <c r="B232" s="77" t="s">
        <v>435</v>
      </c>
      <c r="C232" s="72" t="s">
        <v>436</v>
      </c>
      <c r="D232" s="78" t="s">
        <v>17</v>
      </c>
    </row>
    <row r="233" spans="2:4" x14ac:dyDescent="0.3">
      <c r="B233" s="77" t="s">
        <v>437</v>
      </c>
      <c r="C233" s="72" t="s">
        <v>438</v>
      </c>
      <c r="D233" s="78" t="s">
        <v>17</v>
      </c>
    </row>
    <row r="234" spans="2:4" x14ac:dyDescent="0.3">
      <c r="B234" s="77" t="s">
        <v>439</v>
      </c>
      <c r="C234" s="72" t="s">
        <v>440</v>
      </c>
      <c r="D234" s="78" t="s">
        <v>23</v>
      </c>
    </row>
    <row r="235" spans="2:4" x14ac:dyDescent="0.3">
      <c r="B235" s="77" t="s">
        <v>441</v>
      </c>
      <c r="C235" s="72" t="s">
        <v>442</v>
      </c>
      <c r="D235" s="78" t="s">
        <v>23</v>
      </c>
    </row>
    <row r="236" spans="2:4" x14ac:dyDescent="0.3">
      <c r="B236" s="77" t="s">
        <v>443</v>
      </c>
      <c r="C236" s="72" t="s">
        <v>443</v>
      </c>
      <c r="D236" s="78" t="s">
        <v>4</v>
      </c>
    </row>
    <row r="237" spans="2:4" x14ac:dyDescent="0.3">
      <c r="B237" s="77" t="s">
        <v>444</v>
      </c>
      <c r="C237" s="72" t="s">
        <v>445</v>
      </c>
      <c r="D237" s="78" t="s">
        <v>110</v>
      </c>
    </row>
    <row r="238" spans="2:4" x14ac:dyDescent="0.3">
      <c r="B238" s="77" t="s">
        <v>446</v>
      </c>
      <c r="C238" s="72" t="s">
        <v>447</v>
      </c>
      <c r="D238" s="78" t="s">
        <v>110</v>
      </c>
    </row>
    <row r="239" spans="2:4" x14ac:dyDescent="0.3">
      <c r="B239" s="77" t="s">
        <v>448</v>
      </c>
      <c r="C239" s="72" t="s">
        <v>448</v>
      </c>
      <c r="D239" s="78" t="s">
        <v>4</v>
      </c>
    </row>
    <row r="240" spans="2:4" x14ac:dyDescent="0.3">
      <c r="B240" s="77" t="s">
        <v>449</v>
      </c>
      <c r="C240" s="72" t="s">
        <v>449</v>
      </c>
      <c r="D240" s="78" t="s">
        <v>4</v>
      </c>
    </row>
    <row r="241" spans="2:4" x14ac:dyDescent="0.3">
      <c r="B241" s="77" t="s">
        <v>450</v>
      </c>
      <c r="C241" s="72" t="s">
        <v>451</v>
      </c>
      <c r="D241" s="78" t="s">
        <v>17</v>
      </c>
    </row>
    <row r="242" spans="2:4" x14ac:dyDescent="0.3">
      <c r="B242" s="77" t="s">
        <v>452</v>
      </c>
      <c r="C242" s="72" t="s">
        <v>453</v>
      </c>
      <c r="D242" s="78" t="s">
        <v>17</v>
      </c>
    </row>
    <row r="243" spans="2:4" x14ac:dyDescent="0.3">
      <c r="B243" s="77" t="s">
        <v>454</v>
      </c>
      <c r="C243" s="72" t="s">
        <v>455</v>
      </c>
      <c r="D243" s="78" t="s">
        <v>17</v>
      </c>
    </row>
    <row r="244" spans="2:4" x14ac:dyDescent="0.3">
      <c r="B244" s="77" t="s">
        <v>456</v>
      </c>
      <c r="C244" s="72" t="s">
        <v>457</v>
      </c>
      <c r="D244" s="78" t="s">
        <v>17</v>
      </c>
    </row>
    <row r="245" spans="2:4" x14ac:dyDescent="0.3">
      <c r="B245" s="77" t="s">
        <v>458</v>
      </c>
      <c r="C245" s="72" t="s">
        <v>459</v>
      </c>
      <c r="D245" s="78" t="s">
        <v>17</v>
      </c>
    </row>
    <row r="246" spans="2:4" x14ac:dyDescent="0.3">
      <c r="B246" s="77" t="s">
        <v>460</v>
      </c>
      <c r="C246" s="72" t="s">
        <v>461</v>
      </c>
      <c r="D246" s="78" t="s">
        <v>110</v>
      </c>
    </row>
    <row r="247" spans="2:4" x14ac:dyDescent="0.3">
      <c r="B247" s="77" t="s">
        <v>462</v>
      </c>
      <c r="C247" s="72" t="s">
        <v>463</v>
      </c>
      <c r="D247" s="78" t="s">
        <v>36</v>
      </c>
    </row>
    <row r="248" spans="2:4" x14ac:dyDescent="0.3">
      <c r="B248" s="77" t="s">
        <v>464</v>
      </c>
      <c r="C248" s="72" t="s">
        <v>465</v>
      </c>
      <c r="D248" s="78" t="s">
        <v>4</v>
      </c>
    </row>
    <row r="249" spans="2:4" x14ac:dyDescent="0.3">
      <c r="B249" s="77" t="s">
        <v>466</v>
      </c>
      <c r="C249" s="72" t="s">
        <v>467</v>
      </c>
      <c r="D249" s="78" t="s">
        <v>4</v>
      </c>
    </row>
    <row r="250" spans="2:4" x14ac:dyDescent="0.3">
      <c r="B250" s="77" t="s">
        <v>468</v>
      </c>
      <c r="C250" s="72" t="s">
        <v>469</v>
      </c>
      <c r="D250" s="78" t="s">
        <v>4</v>
      </c>
    </row>
    <row r="251" spans="2:4" x14ac:dyDescent="0.3">
      <c r="B251" s="77" t="s">
        <v>470</v>
      </c>
      <c r="C251" s="72" t="s">
        <v>471</v>
      </c>
      <c r="D251" s="78" t="s">
        <v>4</v>
      </c>
    </row>
    <row r="252" spans="2:4" x14ac:dyDescent="0.3">
      <c r="B252" s="77" t="s">
        <v>472</v>
      </c>
      <c r="C252" s="72" t="s">
        <v>473</v>
      </c>
      <c r="D252" s="78" t="s">
        <v>110</v>
      </c>
    </row>
    <row r="253" spans="2:4" x14ac:dyDescent="0.3">
      <c r="B253" s="77" t="s">
        <v>474</v>
      </c>
      <c r="C253" s="72" t="s">
        <v>475</v>
      </c>
      <c r="D253" s="78" t="s">
        <v>110</v>
      </c>
    </row>
    <row r="254" spans="2:4" x14ac:dyDescent="0.3">
      <c r="B254" s="77" t="s">
        <v>476</v>
      </c>
      <c r="C254" s="72" t="s">
        <v>477</v>
      </c>
      <c r="D254" s="78" t="s">
        <v>4</v>
      </c>
    </row>
    <row r="255" spans="2:4" x14ac:dyDescent="0.3">
      <c r="B255" s="77" t="s">
        <v>478</v>
      </c>
      <c r="C255" s="72" t="s">
        <v>479</v>
      </c>
      <c r="D255" s="78" t="s">
        <v>17</v>
      </c>
    </row>
    <row r="256" spans="2:4" x14ac:dyDescent="0.3">
      <c r="B256" s="77" t="s">
        <v>480</v>
      </c>
      <c r="C256" s="72" t="s">
        <v>481</v>
      </c>
      <c r="D256" s="78" t="s">
        <v>110</v>
      </c>
    </row>
    <row r="257" spans="2:4" x14ac:dyDescent="0.3">
      <c r="B257" s="77" t="s">
        <v>482</v>
      </c>
      <c r="C257" s="72" t="s">
        <v>483</v>
      </c>
      <c r="D257" s="78" t="s">
        <v>110</v>
      </c>
    </row>
    <row r="258" spans="2:4" x14ac:dyDescent="0.3">
      <c r="B258" s="77" t="s">
        <v>484</v>
      </c>
      <c r="C258" s="72" t="s">
        <v>485</v>
      </c>
      <c r="D258" s="78" t="s">
        <v>110</v>
      </c>
    </row>
    <row r="259" spans="2:4" x14ac:dyDescent="0.3">
      <c r="B259" s="77" t="s">
        <v>486</v>
      </c>
      <c r="C259" s="72" t="s">
        <v>487</v>
      </c>
      <c r="D259" s="78" t="s">
        <v>110</v>
      </c>
    </row>
    <row r="260" spans="2:4" x14ac:dyDescent="0.3">
      <c r="B260" s="77" t="s">
        <v>488</v>
      </c>
      <c r="C260" s="72" t="s">
        <v>489</v>
      </c>
      <c r="D260" s="78" t="s">
        <v>110</v>
      </c>
    </row>
    <row r="261" spans="2:4" x14ac:dyDescent="0.3">
      <c r="B261" s="77" t="s">
        <v>490</v>
      </c>
      <c r="C261" s="72" t="s">
        <v>491</v>
      </c>
      <c r="D261" s="78" t="s">
        <v>110</v>
      </c>
    </row>
    <row r="262" spans="2:4" x14ac:dyDescent="0.3">
      <c r="B262" s="77" t="s">
        <v>492</v>
      </c>
      <c r="C262" s="72" t="s">
        <v>493</v>
      </c>
      <c r="D262" s="78" t="s">
        <v>110</v>
      </c>
    </row>
    <row r="263" spans="2:4" x14ac:dyDescent="0.3">
      <c r="B263" s="77" t="s">
        <v>494</v>
      </c>
      <c r="C263" s="72" t="s">
        <v>495</v>
      </c>
      <c r="D263" s="78" t="s">
        <v>110</v>
      </c>
    </row>
    <row r="264" spans="2:4" x14ac:dyDescent="0.3">
      <c r="B264" s="77" t="s">
        <v>496</v>
      </c>
      <c r="C264" s="72" t="s">
        <v>497</v>
      </c>
      <c r="D264" s="78" t="s">
        <v>107</v>
      </c>
    </row>
    <row r="265" spans="2:4" x14ac:dyDescent="0.3">
      <c r="B265" s="77" t="s">
        <v>498</v>
      </c>
      <c r="C265" s="72" t="s">
        <v>499</v>
      </c>
      <c r="D265" s="78" t="s">
        <v>107</v>
      </c>
    </row>
    <row r="266" spans="2:4" x14ac:dyDescent="0.3">
      <c r="B266" s="77" t="s">
        <v>500</v>
      </c>
      <c r="C266" s="72" t="s">
        <v>501</v>
      </c>
      <c r="D266" s="78" t="s">
        <v>107</v>
      </c>
    </row>
    <row r="267" spans="2:4" x14ac:dyDescent="0.3">
      <c r="B267" s="77" t="s">
        <v>502</v>
      </c>
      <c r="C267" s="72" t="s">
        <v>503</v>
      </c>
      <c r="D267" s="78" t="s">
        <v>110</v>
      </c>
    </row>
    <row r="268" spans="2:4" x14ac:dyDescent="0.3">
      <c r="B268" s="77" t="s">
        <v>504</v>
      </c>
      <c r="C268" s="72" t="s">
        <v>505</v>
      </c>
      <c r="D268" s="78" t="s">
        <v>9</v>
      </c>
    </row>
    <row r="269" spans="2:4" x14ac:dyDescent="0.3">
      <c r="B269" s="77" t="s">
        <v>506</v>
      </c>
      <c r="C269" s="72" t="s">
        <v>507</v>
      </c>
      <c r="D269" s="78" t="s">
        <v>110</v>
      </c>
    </row>
    <row r="270" spans="2:4" x14ac:dyDescent="0.3">
      <c r="B270" s="77" t="s">
        <v>508</v>
      </c>
      <c r="C270" s="72" t="s">
        <v>509</v>
      </c>
      <c r="D270" s="78" t="s">
        <v>110</v>
      </c>
    </row>
    <row r="271" spans="2:4" x14ac:dyDescent="0.3">
      <c r="B271" s="77" t="s">
        <v>510</v>
      </c>
      <c r="C271" s="72" t="s">
        <v>511</v>
      </c>
      <c r="D271" s="78" t="s">
        <v>36</v>
      </c>
    </row>
    <row r="272" spans="2:4" x14ac:dyDescent="0.3">
      <c r="B272" s="77" t="s">
        <v>512</v>
      </c>
      <c r="C272" s="72" t="s">
        <v>513</v>
      </c>
      <c r="D272" s="78" t="s">
        <v>9</v>
      </c>
    </row>
    <row r="273" spans="2:4" x14ac:dyDescent="0.3">
      <c r="B273" s="77" t="s">
        <v>514</v>
      </c>
      <c r="C273" s="72" t="s">
        <v>515</v>
      </c>
      <c r="D273" s="78" t="s">
        <v>4</v>
      </c>
    </row>
    <row r="274" spans="2:4" x14ac:dyDescent="0.3">
      <c r="B274" s="77" t="s">
        <v>516</v>
      </c>
      <c r="C274" s="72" t="s">
        <v>516</v>
      </c>
      <c r="D274" s="78" t="s">
        <v>4</v>
      </c>
    </row>
    <row r="275" spans="2:4" x14ac:dyDescent="0.3">
      <c r="B275" s="77" t="s">
        <v>517</v>
      </c>
      <c r="C275" s="72" t="s">
        <v>518</v>
      </c>
      <c r="D275" s="78" t="s">
        <v>83</v>
      </c>
    </row>
    <row r="276" spans="2:4" x14ac:dyDescent="0.3">
      <c r="B276" s="77" t="s">
        <v>519</v>
      </c>
      <c r="C276" s="72" t="s">
        <v>520</v>
      </c>
      <c r="D276" s="78" t="s">
        <v>110</v>
      </c>
    </row>
    <row r="277" spans="2:4" x14ac:dyDescent="0.3">
      <c r="B277" s="77" t="s">
        <v>521</v>
      </c>
      <c r="C277" s="72" t="s">
        <v>522</v>
      </c>
      <c r="D277" s="78" t="s">
        <v>110</v>
      </c>
    </row>
    <row r="278" spans="2:4" x14ac:dyDescent="0.3">
      <c r="B278" s="77" t="s">
        <v>523</v>
      </c>
      <c r="C278" s="72" t="s">
        <v>524</v>
      </c>
      <c r="D278" s="78" t="s">
        <v>36</v>
      </c>
    </row>
    <row r="279" spans="2:4" x14ac:dyDescent="0.3">
      <c r="B279" s="77" t="s">
        <v>525</v>
      </c>
      <c r="C279" s="72" t="s">
        <v>526</v>
      </c>
      <c r="D279" s="78" t="s">
        <v>17</v>
      </c>
    </row>
    <row r="280" spans="2:4" x14ac:dyDescent="0.3">
      <c r="B280" s="77" t="s">
        <v>527</v>
      </c>
      <c r="C280" s="72" t="s">
        <v>528</v>
      </c>
      <c r="D280" s="78" t="s">
        <v>17</v>
      </c>
    </row>
    <row r="281" spans="2:4" x14ac:dyDescent="0.3">
      <c r="B281" s="77" t="s">
        <v>529</v>
      </c>
      <c r="C281" s="72" t="s">
        <v>530</v>
      </c>
      <c r="D281" s="78" t="s">
        <v>17</v>
      </c>
    </row>
    <row r="282" spans="2:4" x14ac:dyDescent="0.3">
      <c r="B282" s="77" t="s">
        <v>531</v>
      </c>
      <c r="C282" s="72" t="s">
        <v>532</v>
      </c>
      <c r="D282" s="78" t="s">
        <v>36</v>
      </c>
    </row>
    <row r="283" spans="2:4" x14ac:dyDescent="0.3">
      <c r="B283" s="77" t="s">
        <v>533</v>
      </c>
      <c r="C283" s="72" t="s">
        <v>533</v>
      </c>
      <c r="D283" s="78" t="s">
        <v>4</v>
      </c>
    </row>
    <row r="284" spans="2:4" x14ac:dyDescent="0.3">
      <c r="B284" s="77" t="s">
        <v>534</v>
      </c>
      <c r="C284" s="72" t="s">
        <v>534</v>
      </c>
      <c r="D284" s="78" t="s">
        <v>94</v>
      </c>
    </row>
    <row r="285" spans="2:4" x14ac:dyDescent="0.3">
      <c r="B285" s="77" t="s">
        <v>535</v>
      </c>
      <c r="C285" s="72" t="s">
        <v>536</v>
      </c>
      <c r="D285" s="78" t="s">
        <v>270</v>
      </c>
    </row>
    <row r="286" spans="2:4" x14ac:dyDescent="0.3">
      <c r="B286" s="77" t="s">
        <v>537</v>
      </c>
      <c r="C286" s="72" t="s">
        <v>538</v>
      </c>
      <c r="D286" s="78" t="s">
        <v>94</v>
      </c>
    </row>
    <row r="287" spans="2:4" x14ac:dyDescent="0.3">
      <c r="B287" s="77" t="s">
        <v>539</v>
      </c>
      <c r="C287" s="72" t="s">
        <v>539</v>
      </c>
      <c r="D287" s="78" t="s">
        <v>17</v>
      </c>
    </row>
    <row r="288" spans="2:4" x14ac:dyDescent="0.3">
      <c r="B288" s="77" t="s">
        <v>540</v>
      </c>
      <c r="C288" s="72" t="s">
        <v>540</v>
      </c>
      <c r="D288" s="78" t="s">
        <v>17</v>
      </c>
    </row>
    <row r="289" spans="2:4" x14ac:dyDescent="0.3">
      <c r="B289" s="77" t="s">
        <v>541</v>
      </c>
      <c r="C289" s="72" t="s">
        <v>542</v>
      </c>
      <c r="D289" s="78" t="s">
        <v>36</v>
      </c>
    </row>
    <row r="290" spans="2:4" x14ac:dyDescent="0.3">
      <c r="B290" s="77" t="s">
        <v>543</v>
      </c>
      <c r="C290" s="72" t="s">
        <v>544</v>
      </c>
      <c r="D290" s="78" t="s">
        <v>9</v>
      </c>
    </row>
    <row r="291" spans="2:4" x14ac:dyDescent="0.3">
      <c r="B291" s="77" t="s">
        <v>545</v>
      </c>
      <c r="C291" s="72" t="s">
        <v>546</v>
      </c>
      <c r="D291" s="78" t="s">
        <v>77</v>
      </c>
    </row>
    <row r="292" spans="2:4" x14ac:dyDescent="0.3">
      <c r="B292" s="77" t="s">
        <v>547</v>
      </c>
      <c r="C292" s="72" t="s">
        <v>548</v>
      </c>
      <c r="D292" s="78" t="s">
        <v>77</v>
      </c>
    </row>
    <row r="293" spans="2:4" x14ac:dyDescent="0.3">
      <c r="B293" s="77" t="s">
        <v>549</v>
      </c>
      <c r="C293" s="72" t="s">
        <v>550</v>
      </c>
      <c r="D293" s="78" t="s">
        <v>77</v>
      </c>
    </row>
    <row r="294" spans="2:4" x14ac:dyDescent="0.3">
      <c r="B294" s="77" t="s">
        <v>551</v>
      </c>
      <c r="C294" s="72" t="s">
        <v>552</v>
      </c>
      <c r="D294" s="78" t="s">
        <v>83</v>
      </c>
    </row>
    <row r="295" spans="2:4" x14ac:dyDescent="0.3">
      <c r="B295" s="77" t="s">
        <v>553</v>
      </c>
      <c r="C295" s="72" t="s">
        <v>554</v>
      </c>
      <c r="D295" s="78" t="s">
        <v>110</v>
      </c>
    </row>
    <row r="296" spans="2:4" x14ac:dyDescent="0.3">
      <c r="B296" s="77" t="s">
        <v>555</v>
      </c>
      <c r="C296" s="72" t="s">
        <v>556</v>
      </c>
      <c r="D296" s="78" t="s">
        <v>110</v>
      </c>
    </row>
    <row r="297" spans="2:4" x14ac:dyDescent="0.3">
      <c r="B297" s="77" t="s">
        <v>557</v>
      </c>
      <c r="C297" s="72" t="s">
        <v>558</v>
      </c>
      <c r="D297" s="78" t="s">
        <v>83</v>
      </c>
    </row>
    <row r="298" spans="2:4" x14ac:dyDescent="0.3">
      <c r="B298" s="77" t="s">
        <v>559</v>
      </c>
      <c r="C298" s="72" t="s">
        <v>560</v>
      </c>
      <c r="D298" s="78" t="s">
        <v>110</v>
      </c>
    </row>
    <row r="299" spans="2:4" x14ac:dyDescent="0.3">
      <c r="B299" s="77" t="s">
        <v>561</v>
      </c>
      <c r="C299" s="72" t="s">
        <v>562</v>
      </c>
      <c r="D299" s="78" t="s">
        <v>110</v>
      </c>
    </row>
    <row r="300" spans="2:4" x14ac:dyDescent="0.3">
      <c r="B300" s="77" t="s">
        <v>563</v>
      </c>
      <c r="C300" s="72" t="s">
        <v>564</v>
      </c>
      <c r="D300" s="78" t="s">
        <v>17</v>
      </c>
    </row>
    <row r="301" spans="2:4" x14ac:dyDescent="0.3">
      <c r="B301" s="77" t="s">
        <v>565</v>
      </c>
      <c r="C301" s="72" t="s">
        <v>566</v>
      </c>
      <c r="D301" s="78" t="s">
        <v>17</v>
      </c>
    </row>
    <row r="302" spans="2:4" x14ac:dyDescent="0.3">
      <c r="B302" s="77" t="s">
        <v>567</v>
      </c>
      <c r="C302" s="72" t="s">
        <v>568</v>
      </c>
      <c r="D302" s="78" t="s">
        <v>17</v>
      </c>
    </row>
    <row r="303" spans="2:4" x14ac:dyDescent="0.3">
      <c r="B303" s="77" t="s">
        <v>569</v>
      </c>
      <c r="C303" s="72" t="s">
        <v>570</v>
      </c>
      <c r="D303" s="78" t="s">
        <v>270</v>
      </c>
    </row>
    <row r="304" spans="2:4" x14ac:dyDescent="0.3">
      <c r="B304" s="77" t="s">
        <v>571</v>
      </c>
      <c r="C304" s="72" t="s">
        <v>572</v>
      </c>
      <c r="D304" s="78" t="s">
        <v>110</v>
      </c>
    </row>
    <row r="305" spans="2:4" x14ac:dyDescent="0.3">
      <c r="B305" s="77" t="s">
        <v>573</v>
      </c>
      <c r="C305" s="72" t="s">
        <v>574</v>
      </c>
      <c r="D305" s="78" t="s">
        <v>4</v>
      </c>
    </row>
    <row r="306" spans="2:4" x14ac:dyDescent="0.3">
      <c r="B306" s="77" t="s">
        <v>575</v>
      </c>
      <c r="C306" s="72" t="s">
        <v>575</v>
      </c>
      <c r="D306" s="78" t="s">
        <v>110</v>
      </c>
    </row>
    <row r="307" spans="2:4" x14ac:dyDescent="0.3">
      <c r="B307" s="77" t="s">
        <v>576</v>
      </c>
      <c r="C307" s="72" t="s">
        <v>577</v>
      </c>
      <c r="D307" s="78" t="s">
        <v>83</v>
      </c>
    </row>
    <row r="308" spans="2:4" x14ac:dyDescent="0.3">
      <c r="B308" s="77" t="s">
        <v>578</v>
      </c>
      <c r="C308" s="72" t="s">
        <v>579</v>
      </c>
      <c r="D308" s="78" t="s">
        <v>110</v>
      </c>
    </row>
    <row r="309" spans="2:4" x14ac:dyDescent="0.3">
      <c r="B309" s="77" t="s">
        <v>580</v>
      </c>
      <c r="C309" s="72" t="s">
        <v>581</v>
      </c>
      <c r="D309" s="78" t="s">
        <v>110</v>
      </c>
    </row>
    <row r="310" spans="2:4" x14ac:dyDescent="0.3">
      <c r="B310" s="77" t="s">
        <v>582</v>
      </c>
      <c r="C310" s="72" t="s">
        <v>582</v>
      </c>
      <c r="D310" s="78" t="s">
        <v>110</v>
      </c>
    </row>
    <row r="311" spans="2:4" x14ac:dyDescent="0.3">
      <c r="B311" s="77" t="s">
        <v>583</v>
      </c>
      <c r="C311" s="72" t="s">
        <v>584</v>
      </c>
      <c r="D311" s="78" t="s">
        <v>36</v>
      </c>
    </row>
    <row r="312" spans="2:4" x14ac:dyDescent="0.3">
      <c r="B312" s="77" t="s">
        <v>585</v>
      </c>
      <c r="C312" s="72" t="s">
        <v>586</v>
      </c>
      <c r="D312" s="78" t="s">
        <v>17</v>
      </c>
    </row>
    <row r="313" spans="2:4" x14ac:dyDescent="0.3">
      <c r="B313" s="77" t="s">
        <v>587</v>
      </c>
      <c r="C313" s="72" t="s">
        <v>588</v>
      </c>
      <c r="D313" s="78" t="s">
        <v>17</v>
      </c>
    </row>
    <row r="314" spans="2:4" x14ac:dyDescent="0.3">
      <c r="B314" s="77" t="s">
        <v>589</v>
      </c>
      <c r="C314" s="72" t="s">
        <v>590</v>
      </c>
      <c r="D314" s="78" t="s">
        <v>17</v>
      </c>
    </row>
    <row r="315" spans="2:4" x14ac:dyDescent="0.3">
      <c r="B315" s="77" t="s">
        <v>591</v>
      </c>
      <c r="C315" s="72" t="s">
        <v>591</v>
      </c>
      <c r="D315" s="78" t="s">
        <v>4</v>
      </c>
    </row>
    <row r="316" spans="2:4" x14ac:dyDescent="0.3">
      <c r="B316" s="77" t="s">
        <v>592</v>
      </c>
      <c r="C316" s="72" t="s">
        <v>592</v>
      </c>
      <c r="D316" s="78" t="s">
        <v>83</v>
      </c>
    </row>
    <row r="317" spans="2:4" x14ac:dyDescent="0.3">
      <c r="B317" s="77" t="s">
        <v>593</v>
      </c>
      <c r="C317" s="72" t="s">
        <v>594</v>
      </c>
      <c r="D317" s="78" t="s">
        <v>595</v>
      </c>
    </row>
    <row r="318" spans="2:4" x14ac:dyDescent="0.3">
      <c r="B318" s="77" t="s">
        <v>596</v>
      </c>
      <c r="C318" s="72" t="s">
        <v>597</v>
      </c>
      <c r="D318" s="78" t="s">
        <v>4</v>
      </c>
    </row>
    <row r="319" spans="2:4" x14ac:dyDescent="0.3">
      <c r="B319" s="77" t="s">
        <v>598</v>
      </c>
      <c r="C319" s="72" t="s">
        <v>599</v>
      </c>
      <c r="D319" s="78" t="s">
        <v>17</v>
      </c>
    </row>
    <row r="320" spans="2:4" x14ac:dyDescent="0.3">
      <c r="B320" s="77" t="s">
        <v>600</v>
      </c>
      <c r="C320" s="72" t="s">
        <v>601</v>
      </c>
      <c r="D320" s="78" t="s">
        <v>17</v>
      </c>
    </row>
    <row r="321" spans="2:4" x14ac:dyDescent="0.3">
      <c r="B321" s="77" t="s">
        <v>602</v>
      </c>
      <c r="C321" s="72" t="s">
        <v>603</v>
      </c>
      <c r="D321" s="78" t="s">
        <v>17</v>
      </c>
    </row>
    <row r="322" spans="2:4" x14ac:dyDescent="0.3">
      <c r="B322" s="77" t="s">
        <v>604</v>
      </c>
      <c r="C322" s="72" t="s">
        <v>605</v>
      </c>
      <c r="D322" s="78" t="s">
        <v>17</v>
      </c>
    </row>
    <row r="323" spans="2:4" x14ac:dyDescent="0.3">
      <c r="B323" s="77" t="s">
        <v>606</v>
      </c>
      <c r="C323" s="72" t="s">
        <v>607</v>
      </c>
      <c r="D323" s="78" t="s">
        <v>17</v>
      </c>
    </row>
    <row r="324" spans="2:4" x14ac:dyDescent="0.3">
      <c r="B324" s="77" t="s">
        <v>608</v>
      </c>
      <c r="C324" s="72" t="s">
        <v>609</v>
      </c>
      <c r="D324" s="78" t="s">
        <v>17</v>
      </c>
    </row>
    <row r="325" spans="2:4" x14ac:dyDescent="0.3">
      <c r="B325" s="77" t="s">
        <v>610</v>
      </c>
      <c r="C325" s="72" t="s">
        <v>611</v>
      </c>
      <c r="D325" s="78" t="s">
        <v>110</v>
      </c>
    </row>
    <row r="326" spans="2:4" x14ac:dyDescent="0.3">
      <c r="B326" s="77" t="s">
        <v>612</v>
      </c>
      <c r="C326" s="72" t="s">
        <v>613</v>
      </c>
      <c r="D326" s="78" t="s">
        <v>36</v>
      </c>
    </row>
    <row r="327" spans="2:4" x14ac:dyDescent="0.3">
      <c r="B327" s="77" t="s">
        <v>614</v>
      </c>
      <c r="C327" s="72" t="s">
        <v>614</v>
      </c>
      <c r="D327" s="78" t="s">
        <v>110</v>
      </c>
    </row>
    <row r="328" spans="2:4" x14ac:dyDescent="0.3">
      <c r="B328" s="77" t="s">
        <v>615</v>
      </c>
      <c r="C328" s="72" t="s">
        <v>616</v>
      </c>
      <c r="D328" s="78" t="s">
        <v>23</v>
      </c>
    </row>
    <row r="329" spans="2:4" x14ac:dyDescent="0.3">
      <c r="B329" s="77" t="s">
        <v>617</v>
      </c>
      <c r="C329" s="72" t="s">
        <v>618</v>
      </c>
      <c r="D329" s="78" t="s">
        <v>23</v>
      </c>
    </row>
    <row r="330" spans="2:4" x14ac:dyDescent="0.3">
      <c r="B330" s="77" t="s">
        <v>619</v>
      </c>
      <c r="C330" s="72" t="s">
        <v>620</v>
      </c>
      <c r="D330" s="78" t="s">
        <v>36</v>
      </c>
    </row>
    <row r="331" spans="2:4" x14ac:dyDescent="0.3">
      <c r="B331" s="77" t="s">
        <v>621</v>
      </c>
      <c r="C331" s="72" t="s">
        <v>622</v>
      </c>
      <c r="D331" s="78" t="s">
        <v>23</v>
      </c>
    </row>
    <row r="332" spans="2:4" x14ac:dyDescent="0.3">
      <c r="B332" s="77" t="s">
        <v>623</v>
      </c>
      <c r="C332" s="72" t="s">
        <v>624</v>
      </c>
      <c r="D332" s="78" t="s">
        <v>4</v>
      </c>
    </row>
    <row r="333" spans="2:4" x14ac:dyDescent="0.3">
      <c r="B333" s="77" t="s">
        <v>625</v>
      </c>
      <c r="C333" s="72" t="s">
        <v>626</v>
      </c>
      <c r="D333" s="78" t="s">
        <v>110</v>
      </c>
    </row>
    <row r="334" spans="2:4" x14ac:dyDescent="0.3">
      <c r="B334" s="77" t="s">
        <v>627</v>
      </c>
      <c r="C334" s="72" t="s">
        <v>628</v>
      </c>
      <c r="D334" s="78" t="s">
        <v>110</v>
      </c>
    </row>
    <row r="335" spans="2:4" x14ac:dyDescent="0.3">
      <c r="B335" s="77" t="s">
        <v>629</v>
      </c>
      <c r="C335" s="72" t="s">
        <v>630</v>
      </c>
      <c r="D335" s="78" t="s">
        <v>107</v>
      </c>
    </row>
    <row r="336" spans="2:4" x14ac:dyDescent="0.3">
      <c r="B336" s="77" t="s">
        <v>631</v>
      </c>
      <c r="C336" s="72" t="s">
        <v>632</v>
      </c>
      <c r="D336" s="78" t="s">
        <v>83</v>
      </c>
    </row>
    <row r="337" spans="2:4" x14ac:dyDescent="0.3">
      <c r="B337" s="77" t="s">
        <v>633</v>
      </c>
      <c r="C337" s="72" t="s">
        <v>634</v>
      </c>
      <c r="D337" s="78" t="s">
        <v>110</v>
      </c>
    </row>
    <row r="338" spans="2:4" x14ac:dyDescent="0.3">
      <c r="B338" s="77" t="s">
        <v>635</v>
      </c>
      <c r="C338" s="72" t="s">
        <v>636</v>
      </c>
      <c r="D338" s="78" t="s">
        <v>110</v>
      </c>
    </row>
    <row r="339" spans="2:4" x14ac:dyDescent="0.3">
      <c r="B339" s="77" t="s">
        <v>637</v>
      </c>
      <c r="C339" s="72" t="s">
        <v>638</v>
      </c>
      <c r="D339" s="78" t="s">
        <v>4</v>
      </c>
    </row>
    <row r="340" spans="2:4" x14ac:dyDescent="0.3">
      <c r="B340" s="77" t="s">
        <v>639</v>
      </c>
      <c r="C340" s="72" t="s">
        <v>640</v>
      </c>
      <c r="D340" s="78" t="s">
        <v>4</v>
      </c>
    </row>
    <row r="341" spans="2:4" x14ac:dyDescent="0.3">
      <c r="B341" s="77" t="s">
        <v>641</v>
      </c>
      <c r="C341" s="72" t="s">
        <v>642</v>
      </c>
      <c r="D341" s="78" t="s">
        <v>4</v>
      </c>
    </row>
    <row r="342" spans="2:4" x14ac:dyDescent="0.3">
      <c r="B342" s="77" t="s">
        <v>643</v>
      </c>
      <c r="C342" s="72" t="s">
        <v>644</v>
      </c>
      <c r="D342" s="78" t="s">
        <v>4</v>
      </c>
    </row>
    <row r="343" spans="2:4" x14ac:dyDescent="0.3">
      <c r="B343" s="77" t="s">
        <v>645</v>
      </c>
      <c r="C343" s="72" t="s">
        <v>646</v>
      </c>
      <c r="D343" s="78" t="s">
        <v>17</v>
      </c>
    </row>
    <row r="344" spans="2:4" x14ac:dyDescent="0.3">
      <c r="B344" s="77" t="s">
        <v>647</v>
      </c>
      <c r="C344" s="72" t="s">
        <v>647</v>
      </c>
      <c r="D344" s="78" t="s">
        <v>36</v>
      </c>
    </row>
    <row r="345" spans="2:4" x14ac:dyDescent="0.3">
      <c r="B345" s="77" t="s">
        <v>648</v>
      </c>
      <c r="C345" s="72" t="s">
        <v>649</v>
      </c>
      <c r="D345" s="78" t="s">
        <v>4</v>
      </c>
    </row>
    <row r="346" spans="2:4" x14ac:dyDescent="0.3">
      <c r="B346" s="77" t="s">
        <v>650</v>
      </c>
      <c r="C346" s="72" t="s">
        <v>651</v>
      </c>
      <c r="D346" s="78" t="s">
        <v>110</v>
      </c>
    </row>
    <row r="347" spans="2:4" x14ac:dyDescent="0.3">
      <c r="B347" s="77" t="s">
        <v>652</v>
      </c>
      <c r="C347" s="72" t="s">
        <v>652</v>
      </c>
      <c r="D347" s="78" t="s">
        <v>23</v>
      </c>
    </row>
    <row r="348" spans="2:4" x14ac:dyDescent="0.3">
      <c r="B348" s="77" t="s">
        <v>653</v>
      </c>
      <c r="C348" s="72" t="s">
        <v>654</v>
      </c>
      <c r="D348" s="78" t="s">
        <v>17</v>
      </c>
    </row>
    <row r="349" spans="2:4" x14ac:dyDescent="0.3">
      <c r="B349" s="77" t="s">
        <v>655</v>
      </c>
      <c r="C349" s="72" t="s">
        <v>656</v>
      </c>
      <c r="D349" s="78" t="s">
        <v>270</v>
      </c>
    </row>
    <row r="350" spans="2:4" x14ac:dyDescent="0.3">
      <c r="B350" s="77" t="s">
        <v>657</v>
      </c>
      <c r="C350" s="72" t="s">
        <v>658</v>
      </c>
      <c r="D350" s="78" t="s">
        <v>270</v>
      </c>
    </row>
    <row r="351" spans="2:4" x14ac:dyDescent="0.3">
      <c r="B351" s="77" t="s">
        <v>659</v>
      </c>
      <c r="C351" s="72" t="s">
        <v>660</v>
      </c>
      <c r="D351" s="78" t="s">
        <v>9</v>
      </c>
    </row>
    <row r="352" spans="2:4" x14ac:dyDescent="0.3">
      <c r="B352" s="77" t="s">
        <v>661</v>
      </c>
      <c r="C352" s="72" t="s">
        <v>662</v>
      </c>
      <c r="D352" s="78" t="s">
        <v>4</v>
      </c>
    </row>
    <row r="353" spans="2:4" x14ac:dyDescent="0.3">
      <c r="B353" s="77" t="s">
        <v>663</v>
      </c>
      <c r="C353" s="72" t="s">
        <v>664</v>
      </c>
      <c r="D353" s="78" t="s">
        <v>4</v>
      </c>
    </row>
    <row r="354" spans="2:4" x14ac:dyDescent="0.3">
      <c r="B354" s="77" t="s">
        <v>665</v>
      </c>
      <c r="C354" s="72" t="s">
        <v>666</v>
      </c>
      <c r="D354" s="78" t="s">
        <v>4</v>
      </c>
    </row>
    <row r="355" spans="2:4" x14ac:dyDescent="0.3">
      <c r="B355" s="77" t="s">
        <v>667</v>
      </c>
      <c r="C355" s="72" t="s">
        <v>668</v>
      </c>
      <c r="D355" s="78" t="s">
        <v>4</v>
      </c>
    </row>
    <row r="356" spans="2:4" x14ac:dyDescent="0.3">
      <c r="B356" s="77" t="s">
        <v>669</v>
      </c>
      <c r="C356" s="72" t="s">
        <v>670</v>
      </c>
      <c r="D356" s="78" t="s">
        <v>4</v>
      </c>
    </row>
    <row r="357" spans="2:4" x14ac:dyDescent="0.3">
      <c r="B357" s="77" t="s">
        <v>671</v>
      </c>
      <c r="C357" s="72" t="s">
        <v>672</v>
      </c>
      <c r="D357" s="78" t="s">
        <v>4</v>
      </c>
    </row>
    <row r="358" spans="2:4" x14ac:dyDescent="0.3">
      <c r="B358" s="77" t="s">
        <v>673</v>
      </c>
      <c r="C358" s="72" t="s">
        <v>674</v>
      </c>
      <c r="D358" s="78" t="s">
        <v>4</v>
      </c>
    </row>
    <row r="359" spans="2:4" x14ac:dyDescent="0.3">
      <c r="B359" s="77" t="s">
        <v>675</v>
      </c>
      <c r="C359" s="72" t="s">
        <v>676</v>
      </c>
      <c r="D359" s="78" t="s">
        <v>4</v>
      </c>
    </row>
    <row r="360" spans="2:4" x14ac:dyDescent="0.3">
      <c r="B360" s="77" t="s">
        <v>677</v>
      </c>
      <c r="C360" s="72" t="s">
        <v>678</v>
      </c>
      <c r="D360" s="78" t="s">
        <v>4</v>
      </c>
    </row>
    <row r="361" spans="2:4" x14ac:dyDescent="0.3">
      <c r="B361" s="77" t="s">
        <v>679</v>
      </c>
      <c r="C361" s="72" t="s">
        <v>680</v>
      </c>
      <c r="D361" s="78" t="s">
        <v>4</v>
      </c>
    </row>
    <row r="362" spans="2:4" x14ac:dyDescent="0.3">
      <c r="B362" s="77" t="s">
        <v>681</v>
      </c>
      <c r="C362" s="72" t="s">
        <v>682</v>
      </c>
      <c r="D362" s="78" t="s">
        <v>4</v>
      </c>
    </row>
    <row r="363" spans="2:4" x14ac:dyDescent="0.3">
      <c r="B363" s="77" t="s">
        <v>683</v>
      </c>
      <c r="C363" s="72" t="s">
        <v>684</v>
      </c>
      <c r="D363" s="78" t="s">
        <v>4</v>
      </c>
    </row>
    <row r="364" spans="2:4" x14ac:dyDescent="0.3">
      <c r="B364" s="77" t="s">
        <v>685</v>
      </c>
      <c r="C364" s="72" t="s">
        <v>686</v>
      </c>
      <c r="D364" s="78" t="s">
        <v>36</v>
      </c>
    </row>
    <row r="365" spans="2:4" x14ac:dyDescent="0.3">
      <c r="B365" s="77" t="s">
        <v>687</v>
      </c>
      <c r="C365" s="72" t="s">
        <v>687</v>
      </c>
      <c r="D365" s="78" t="s">
        <v>4</v>
      </c>
    </row>
    <row r="366" spans="2:4" x14ac:dyDescent="0.3">
      <c r="B366" s="77" t="s">
        <v>688</v>
      </c>
      <c r="C366" s="72" t="s">
        <v>688</v>
      </c>
      <c r="D366" s="78" t="s">
        <v>36</v>
      </c>
    </row>
    <row r="367" spans="2:4" x14ac:dyDescent="0.3">
      <c r="B367" s="77" t="s">
        <v>689</v>
      </c>
      <c r="C367" s="72" t="s">
        <v>689</v>
      </c>
      <c r="D367" s="78" t="s">
        <v>4</v>
      </c>
    </row>
    <row r="368" spans="2:4" x14ac:dyDescent="0.3">
      <c r="B368" s="77" t="s">
        <v>690</v>
      </c>
      <c r="C368" s="72" t="s">
        <v>690</v>
      </c>
      <c r="D368" s="78" t="s">
        <v>4</v>
      </c>
    </row>
    <row r="369" spans="2:4" x14ac:dyDescent="0.3">
      <c r="B369" s="77" t="s">
        <v>691</v>
      </c>
      <c r="C369" s="72" t="s">
        <v>692</v>
      </c>
      <c r="D369" s="78" t="s">
        <v>17</v>
      </c>
    </row>
    <row r="370" spans="2:4" x14ac:dyDescent="0.3">
      <c r="B370" s="77" t="s">
        <v>693</v>
      </c>
      <c r="C370" s="72" t="s">
        <v>694</v>
      </c>
      <c r="D370" s="78" t="s">
        <v>17</v>
      </c>
    </row>
    <row r="371" spans="2:4" x14ac:dyDescent="0.3">
      <c r="B371" s="77" t="s">
        <v>695</v>
      </c>
      <c r="C371" s="72" t="s">
        <v>696</v>
      </c>
      <c r="D371" s="78" t="s">
        <v>9</v>
      </c>
    </row>
    <row r="372" spans="2:4" x14ac:dyDescent="0.3">
      <c r="B372" s="77" t="s">
        <v>697</v>
      </c>
      <c r="C372" s="72" t="s">
        <v>698</v>
      </c>
      <c r="D372" s="78" t="s">
        <v>110</v>
      </c>
    </row>
    <row r="373" spans="2:4" x14ac:dyDescent="0.3">
      <c r="B373" s="77" t="s">
        <v>699</v>
      </c>
      <c r="C373" s="72" t="s">
        <v>700</v>
      </c>
      <c r="D373" s="78" t="s">
        <v>110</v>
      </c>
    </row>
    <row r="374" spans="2:4" x14ac:dyDescent="0.3">
      <c r="B374" s="77" t="s">
        <v>701</v>
      </c>
      <c r="C374" s="72" t="s">
        <v>702</v>
      </c>
      <c r="D374" s="78" t="s">
        <v>83</v>
      </c>
    </row>
    <row r="375" spans="2:4" x14ac:dyDescent="0.3">
      <c r="B375" s="77" t="s">
        <v>703</v>
      </c>
      <c r="C375" s="72" t="s">
        <v>704</v>
      </c>
      <c r="D375" s="78" t="s">
        <v>110</v>
      </c>
    </row>
    <row r="376" spans="2:4" x14ac:dyDescent="0.3">
      <c r="B376" s="77" t="s">
        <v>705</v>
      </c>
      <c r="C376" s="72" t="s">
        <v>706</v>
      </c>
      <c r="D376" s="78" t="s">
        <v>110</v>
      </c>
    </row>
    <row r="377" spans="2:4" x14ac:dyDescent="0.3">
      <c r="B377" s="77" t="s">
        <v>707</v>
      </c>
      <c r="C377" s="72" t="s">
        <v>708</v>
      </c>
      <c r="D377" s="78" t="s">
        <v>110</v>
      </c>
    </row>
    <row r="378" spans="2:4" x14ac:dyDescent="0.3">
      <c r="B378" s="77" t="s">
        <v>709</v>
      </c>
      <c r="C378" s="72" t="s">
        <v>710</v>
      </c>
      <c r="D378" s="78" t="s">
        <v>83</v>
      </c>
    </row>
    <row r="379" spans="2:4" x14ac:dyDescent="0.3">
      <c r="B379" s="77" t="s">
        <v>711</v>
      </c>
      <c r="C379" s="72" t="s">
        <v>712</v>
      </c>
      <c r="D379" s="78" t="s">
        <v>83</v>
      </c>
    </row>
    <row r="380" spans="2:4" x14ac:dyDescent="0.3">
      <c r="B380" s="77" t="s">
        <v>713</v>
      </c>
      <c r="C380" s="72" t="s">
        <v>714</v>
      </c>
      <c r="D380" s="78" t="s">
        <v>83</v>
      </c>
    </row>
    <row r="381" spans="2:4" x14ac:dyDescent="0.3">
      <c r="B381" s="77" t="s">
        <v>715</v>
      </c>
      <c r="C381" s="72" t="s">
        <v>716</v>
      </c>
      <c r="D381" s="78" t="s">
        <v>4</v>
      </c>
    </row>
    <row r="382" spans="2:4" x14ac:dyDescent="0.3">
      <c r="B382" s="77" t="s">
        <v>717</v>
      </c>
      <c r="C382" s="72" t="s">
        <v>718</v>
      </c>
      <c r="D382" s="78" t="s">
        <v>4</v>
      </c>
    </row>
    <row r="383" spans="2:4" x14ac:dyDescent="0.3">
      <c r="B383" s="77" t="s">
        <v>719</v>
      </c>
      <c r="C383" s="72" t="s">
        <v>720</v>
      </c>
      <c r="D383" s="78" t="s">
        <v>36</v>
      </c>
    </row>
    <row r="384" spans="2:4" x14ac:dyDescent="0.3">
      <c r="B384" s="77" t="s">
        <v>721</v>
      </c>
      <c r="C384" s="72" t="s">
        <v>722</v>
      </c>
      <c r="D384" s="78" t="s">
        <v>94</v>
      </c>
    </row>
    <row r="385" spans="2:4" x14ac:dyDescent="0.3">
      <c r="B385" s="77" t="s">
        <v>723</v>
      </c>
      <c r="C385" s="72" t="s">
        <v>724</v>
      </c>
      <c r="D385" s="78" t="s">
        <v>94</v>
      </c>
    </row>
    <row r="386" spans="2:4" x14ac:dyDescent="0.3">
      <c r="B386" s="77" t="s">
        <v>725</v>
      </c>
      <c r="C386" s="72" t="s">
        <v>726</v>
      </c>
      <c r="D386" s="78" t="s">
        <v>17</v>
      </c>
    </row>
    <row r="387" spans="2:4" x14ac:dyDescent="0.3">
      <c r="B387" s="77" t="s">
        <v>727</v>
      </c>
      <c r="C387" s="72" t="s">
        <v>728</v>
      </c>
      <c r="D387" s="78" t="s">
        <v>36</v>
      </c>
    </row>
    <row r="388" spans="2:4" x14ac:dyDescent="0.3">
      <c r="B388" s="77" t="s">
        <v>729</v>
      </c>
      <c r="C388" s="72" t="s">
        <v>730</v>
      </c>
      <c r="D388" s="78" t="s">
        <v>23</v>
      </c>
    </row>
    <row r="389" spans="2:4" x14ac:dyDescent="0.3">
      <c r="B389" s="77" t="s">
        <v>731</v>
      </c>
      <c r="C389" s="72" t="s">
        <v>732</v>
      </c>
      <c r="D389" s="78" t="s">
        <v>4</v>
      </c>
    </row>
    <row r="390" spans="2:4" x14ac:dyDescent="0.3">
      <c r="B390" s="77" t="s">
        <v>733</v>
      </c>
      <c r="C390" s="72" t="s">
        <v>734</v>
      </c>
      <c r="D390" s="78" t="s">
        <v>36</v>
      </c>
    </row>
    <row r="391" spans="2:4" x14ac:dyDescent="0.3">
      <c r="B391" s="77" t="s">
        <v>735</v>
      </c>
      <c r="C391" s="72" t="s">
        <v>736</v>
      </c>
      <c r="D391" s="78" t="s">
        <v>9</v>
      </c>
    </row>
    <row r="392" spans="2:4" x14ac:dyDescent="0.3">
      <c r="B392" s="77" t="s">
        <v>737</v>
      </c>
      <c r="C392" s="72" t="s">
        <v>738</v>
      </c>
      <c r="D392" s="78" t="s">
        <v>107</v>
      </c>
    </row>
    <row r="393" spans="2:4" x14ac:dyDescent="0.3">
      <c r="B393" s="77" t="s">
        <v>739</v>
      </c>
      <c r="C393" s="72" t="s">
        <v>740</v>
      </c>
      <c r="D393" s="78" t="s">
        <v>110</v>
      </c>
    </row>
    <row r="394" spans="2:4" x14ac:dyDescent="0.3">
      <c r="B394" s="77" t="s">
        <v>741</v>
      </c>
      <c r="C394" s="72" t="s">
        <v>741</v>
      </c>
      <c r="D394" s="78" t="s">
        <v>110</v>
      </c>
    </row>
    <row r="395" spans="2:4" x14ac:dyDescent="0.3">
      <c r="B395" s="77" t="s">
        <v>742</v>
      </c>
      <c r="C395" s="72" t="s">
        <v>742</v>
      </c>
      <c r="D395" s="78" t="s">
        <v>110</v>
      </c>
    </row>
    <row r="396" spans="2:4" x14ac:dyDescent="0.3">
      <c r="B396" s="77" t="s">
        <v>743</v>
      </c>
      <c r="C396" s="72" t="s">
        <v>744</v>
      </c>
      <c r="D396" s="78" t="s">
        <v>83</v>
      </c>
    </row>
    <row r="397" spans="2:4" x14ac:dyDescent="0.3">
      <c r="B397" s="77" t="s">
        <v>745</v>
      </c>
      <c r="C397" s="72" t="s">
        <v>745</v>
      </c>
      <c r="D397" s="78" t="s">
        <v>83</v>
      </c>
    </row>
    <row r="398" spans="2:4" x14ac:dyDescent="0.3">
      <c r="B398" s="77" t="s">
        <v>746</v>
      </c>
      <c r="C398" s="72" t="s">
        <v>746</v>
      </c>
      <c r="D398" s="78" t="s">
        <v>110</v>
      </c>
    </row>
    <row r="399" spans="2:4" x14ac:dyDescent="0.3">
      <c r="B399" s="77" t="s">
        <v>747</v>
      </c>
      <c r="C399" s="73" t="b">
        <v>1</v>
      </c>
      <c r="D399" s="78" t="s">
        <v>270</v>
      </c>
    </row>
    <row r="400" spans="2:4" x14ac:dyDescent="0.3">
      <c r="B400" s="77" t="s">
        <v>748</v>
      </c>
      <c r="C400" s="72" t="s">
        <v>749</v>
      </c>
      <c r="D400" s="78" t="s">
        <v>17</v>
      </c>
    </row>
    <row r="401" spans="2:4" x14ac:dyDescent="0.3">
      <c r="B401" s="77" t="s">
        <v>750</v>
      </c>
      <c r="C401" s="72" t="s">
        <v>751</v>
      </c>
      <c r="D401" s="78" t="s">
        <v>17</v>
      </c>
    </row>
    <row r="402" spans="2:4" x14ac:dyDescent="0.3">
      <c r="B402" s="77" t="s">
        <v>752</v>
      </c>
      <c r="C402" s="72" t="s">
        <v>753</v>
      </c>
      <c r="D402" s="78" t="s">
        <v>17</v>
      </c>
    </row>
    <row r="403" spans="2:4" x14ac:dyDescent="0.3">
      <c r="B403" s="77" t="s">
        <v>754</v>
      </c>
      <c r="C403" s="72" t="s">
        <v>755</v>
      </c>
      <c r="D403" s="78" t="s">
        <v>17</v>
      </c>
    </row>
    <row r="404" spans="2:4" x14ac:dyDescent="0.3">
      <c r="B404" s="77" t="s">
        <v>756</v>
      </c>
      <c r="C404" s="72" t="s">
        <v>756</v>
      </c>
      <c r="D404" s="78" t="s">
        <v>83</v>
      </c>
    </row>
    <row r="405" spans="2:4" x14ac:dyDescent="0.3">
      <c r="B405" s="77" t="s">
        <v>757</v>
      </c>
      <c r="C405" s="72" t="s">
        <v>758</v>
      </c>
      <c r="D405" s="78" t="s">
        <v>17</v>
      </c>
    </row>
    <row r="406" spans="2:4" ht="19.5" thickBot="1" x14ac:dyDescent="0.35">
      <c r="B406" s="79" t="s">
        <v>759</v>
      </c>
      <c r="C406" s="80" t="s">
        <v>760</v>
      </c>
      <c r="D406" s="81" t="s">
        <v>17</v>
      </c>
    </row>
  </sheetData>
  <dataValidations count="1">
    <dataValidation type="list" allowBlank="1" showInputMessage="1" showErrorMessage="1" promptTitle="Nome em portugués" prompt="Selecione uma função do excel_x000a_" sqref="B2" xr:uid="{B081F101-26DA-4103-8AA9-2B50A7DA62C7}">
      <formula1>$B$4:$B$406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8C974-84CE-4C42-9006-6AB42FF29030}">
  <dimension ref="A1:H9"/>
  <sheetViews>
    <sheetView showGridLines="0" workbookViewId="0">
      <selection activeCell="B13" sqref="B13"/>
    </sheetView>
  </sheetViews>
  <sheetFormatPr defaultColWidth="8.85546875" defaultRowHeight="18.75" x14ac:dyDescent="0.3"/>
  <cols>
    <col min="1" max="1" width="26.42578125" style="6" customWidth="1"/>
    <col min="2" max="2" width="27.7109375" style="6" customWidth="1"/>
    <col min="3" max="3" width="22.28515625" style="6" customWidth="1"/>
    <col min="4" max="4" width="26" style="6" customWidth="1"/>
    <col min="5" max="5" width="28.140625" style="6" customWidth="1"/>
    <col min="6" max="6" width="3" style="6" customWidth="1"/>
    <col min="7" max="7" width="28" style="6" customWidth="1"/>
    <col min="8" max="8" width="29.28515625" style="6" customWidth="1"/>
    <col min="9" max="16384" width="8.85546875" style="6"/>
  </cols>
  <sheetData>
    <row r="1" spans="1:8" ht="28.9" customHeight="1" x14ac:dyDescent="0.3">
      <c r="A1" s="25" t="s">
        <v>829</v>
      </c>
      <c r="B1" s="26" t="s">
        <v>830</v>
      </c>
      <c r="C1" s="26" t="s">
        <v>2</v>
      </c>
      <c r="D1" s="26" t="s">
        <v>831</v>
      </c>
      <c r="E1" s="27" t="s">
        <v>837</v>
      </c>
      <c r="G1" s="85" t="s">
        <v>95</v>
      </c>
      <c r="H1" s="38" t="s">
        <v>835</v>
      </c>
    </row>
    <row r="2" spans="1:8" ht="28.9" customHeight="1" x14ac:dyDescent="0.3">
      <c r="A2" s="28" t="s">
        <v>838</v>
      </c>
      <c r="B2" s="29" t="s">
        <v>839</v>
      </c>
      <c r="C2" s="30" t="s">
        <v>840</v>
      </c>
      <c r="D2" s="31">
        <v>900</v>
      </c>
      <c r="E2" s="32">
        <v>50</v>
      </c>
      <c r="G2" s="85" t="s">
        <v>831</v>
      </c>
      <c r="H2" s="38">
        <f>VLOOKUP($H$1,$A$1:$E$9,MATCH(G2,$A$1:E1,0),0)</f>
        <v>395</v>
      </c>
    </row>
    <row r="3" spans="1:8" ht="28.9" customHeight="1" x14ac:dyDescent="0.3">
      <c r="A3" s="28" t="s">
        <v>832</v>
      </c>
      <c r="B3" s="29" t="s">
        <v>841</v>
      </c>
      <c r="C3" s="30" t="s">
        <v>842</v>
      </c>
      <c r="D3" s="31">
        <v>85</v>
      </c>
      <c r="E3" s="32">
        <v>200</v>
      </c>
      <c r="G3" s="85" t="s">
        <v>837</v>
      </c>
      <c r="H3" s="38">
        <f>VLOOKUP($H$1,$A$1:$E$9,MATCH(G3,A$1:E$1,0),0)</f>
        <v>120</v>
      </c>
    </row>
    <row r="4" spans="1:8" ht="28.9" customHeight="1" x14ac:dyDescent="0.3">
      <c r="A4" s="28" t="s">
        <v>835</v>
      </c>
      <c r="B4" s="29" t="s">
        <v>843</v>
      </c>
      <c r="C4" s="30" t="s">
        <v>844</v>
      </c>
      <c r="D4" s="31">
        <v>395</v>
      </c>
      <c r="E4" s="32">
        <v>120</v>
      </c>
      <c r="G4" s="85" t="s">
        <v>830</v>
      </c>
      <c r="H4" s="38" t="str">
        <f>VLOOKUP($H$1,$A$1:$E$9,MATCH(G4,A$1:E$1,0),0)</f>
        <v>HD Externo 1TB</v>
      </c>
    </row>
    <row r="5" spans="1:8" ht="28.9" customHeight="1" x14ac:dyDescent="0.3">
      <c r="A5" s="28" t="s">
        <v>845</v>
      </c>
      <c r="B5" s="29" t="s">
        <v>846</v>
      </c>
      <c r="C5" s="30" t="s">
        <v>847</v>
      </c>
      <c r="D5" s="31">
        <v>1500</v>
      </c>
      <c r="E5" s="32">
        <v>30</v>
      </c>
      <c r="G5" s="85" t="s">
        <v>2</v>
      </c>
      <c r="H5" s="38" t="str">
        <f>VLOOKUP($H$1,$A$1:$E$9,MATCH(G5,A$1:E$1,0),0)</f>
        <v>Armazenamento</v>
      </c>
    </row>
    <row r="6" spans="1:8" ht="28.9" customHeight="1" x14ac:dyDescent="0.3">
      <c r="A6" s="28" t="s">
        <v>848</v>
      </c>
      <c r="B6" s="29" t="s">
        <v>849</v>
      </c>
      <c r="C6" s="30" t="s">
        <v>850</v>
      </c>
      <c r="D6" s="31">
        <v>120</v>
      </c>
      <c r="E6" s="32">
        <v>180</v>
      </c>
    </row>
    <row r="7" spans="1:8" ht="28.9" customHeight="1" x14ac:dyDescent="0.3">
      <c r="A7" s="28" t="s">
        <v>833</v>
      </c>
      <c r="B7" s="29" t="s">
        <v>851</v>
      </c>
      <c r="C7" s="30" t="s">
        <v>850</v>
      </c>
      <c r="D7" s="31">
        <v>280</v>
      </c>
      <c r="E7" s="32">
        <v>180</v>
      </c>
    </row>
    <row r="8" spans="1:8" ht="28.9" customHeight="1" x14ac:dyDescent="0.3">
      <c r="A8" s="28" t="s">
        <v>834</v>
      </c>
      <c r="B8" s="29" t="s">
        <v>852</v>
      </c>
      <c r="C8" s="30" t="s">
        <v>842</v>
      </c>
      <c r="D8" s="31">
        <v>350</v>
      </c>
      <c r="E8" s="32">
        <v>80</v>
      </c>
    </row>
    <row r="9" spans="1:8" ht="28.9" customHeight="1" thickBot="1" x14ac:dyDescent="0.35">
      <c r="A9" s="33" t="s">
        <v>836</v>
      </c>
      <c r="B9" s="34" t="s">
        <v>853</v>
      </c>
      <c r="C9" s="35" t="s">
        <v>842</v>
      </c>
      <c r="D9" s="36">
        <v>220</v>
      </c>
      <c r="E9" s="37">
        <v>150</v>
      </c>
    </row>
  </sheetData>
  <dataValidations count="1">
    <dataValidation type="list" allowBlank="1" showInputMessage="1" showErrorMessage="1" promptTitle="CODIGO" prompt="seleccione um codigo_x000a_" sqref="H1" xr:uid="{35A47B2E-59E4-49E1-B695-2FC6D48BAF06}">
      <formula1>$A$2:$A$9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85057-58B6-497D-99C0-78F816E4AAD4}">
  <dimension ref="A1:H9"/>
  <sheetViews>
    <sheetView showGridLines="0" workbookViewId="0">
      <selection activeCell="K9" sqref="K9"/>
    </sheetView>
  </sheetViews>
  <sheetFormatPr defaultColWidth="8.85546875" defaultRowHeight="19.899999999999999" customHeight="1" x14ac:dyDescent="0.3"/>
  <cols>
    <col min="1" max="1" width="17.42578125" style="6" customWidth="1"/>
    <col min="2" max="5" width="19.7109375" style="6" customWidth="1"/>
    <col min="6" max="6" width="2.28515625" style="6" customWidth="1"/>
    <col min="7" max="8" width="20.140625" style="6" customWidth="1"/>
    <col min="9" max="16384" width="8.85546875" style="6"/>
  </cols>
  <sheetData>
    <row r="1" spans="1:8" s="2" customFormat="1" ht="22.9" customHeight="1" x14ac:dyDescent="0.25">
      <c r="A1" s="1"/>
      <c r="B1" s="1" t="s">
        <v>791</v>
      </c>
      <c r="C1" s="1" t="s">
        <v>792</v>
      </c>
      <c r="D1" s="1" t="s">
        <v>793</v>
      </c>
      <c r="E1" s="1" t="s">
        <v>794</v>
      </c>
      <c r="G1" s="3"/>
      <c r="H1" s="3" t="s">
        <v>792</v>
      </c>
    </row>
    <row r="2" spans="1:8" ht="22.9" customHeight="1" x14ac:dyDescent="0.3">
      <c r="A2" s="4" t="s">
        <v>795</v>
      </c>
      <c r="B2" s="5">
        <v>15000</v>
      </c>
      <c r="C2" s="5">
        <v>10000</v>
      </c>
      <c r="D2" s="5">
        <v>8000</v>
      </c>
      <c r="E2" s="5">
        <v>20000</v>
      </c>
      <c r="G2" s="4" t="s">
        <v>795</v>
      </c>
      <c r="H2" s="7">
        <f>HLOOKUP($H$1,$A$1:$E$6,ROW(G2),0)</f>
        <v>10000</v>
      </c>
    </row>
    <row r="3" spans="1:8" ht="22.9" customHeight="1" x14ac:dyDescent="0.3">
      <c r="A3" s="4" t="s">
        <v>796</v>
      </c>
      <c r="B3" s="5">
        <v>18000</v>
      </c>
      <c r="C3" s="5">
        <v>12500</v>
      </c>
      <c r="D3" s="5">
        <v>9500</v>
      </c>
      <c r="E3" s="5">
        <v>23000</v>
      </c>
      <c r="G3" s="4" t="s">
        <v>796</v>
      </c>
      <c r="H3" s="7">
        <f t="shared" ref="H3:H6" si="0">HLOOKUP($H$1,$A$1:$E$6,ROW(G3),0)</f>
        <v>12500</v>
      </c>
    </row>
    <row r="4" spans="1:8" ht="22.9" customHeight="1" x14ac:dyDescent="0.3">
      <c r="A4" s="4" t="s">
        <v>797</v>
      </c>
      <c r="B4" s="5">
        <v>22000</v>
      </c>
      <c r="C4" s="5">
        <v>14000</v>
      </c>
      <c r="D4" s="5">
        <v>11000</v>
      </c>
      <c r="E4" s="5">
        <v>26000</v>
      </c>
      <c r="G4" s="4" t="s">
        <v>797</v>
      </c>
      <c r="H4" s="7">
        <f t="shared" si="0"/>
        <v>14000</v>
      </c>
    </row>
    <row r="5" spans="1:8" ht="22.9" customHeight="1" x14ac:dyDescent="0.3">
      <c r="A5" s="4" t="s">
        <v>798</v>
      </c>
      <c r="B5" s="5">
        <v>25000</v>
      </c>
      <c r="C5" s="5">
        <v>16000</v>
      </c>
      <c r="D5" s="5">
        <v>13000</v>
      </c>
      <c r="E5" s="5">
        <v>30000</v>
      </c>
      <c r="G5" s="4" t="s">
        <v>798</v>
      </c>
      <c r="H5" s="7">
        <f t="shared" si="0"/>
        <v>16000</v>
      </c>
    </row>
    <row r="6" spans="1:8" ht="22.9" customHeight="1" x14ac:dyDescent="0.3">
      <c r="A6" s="8" t="s">
        <v>19</v>
      </c>
      <c r="B6" s="9">
        <f>SUM(B2:B5)</f>
        <v>80000</v>
      </c>
      <c r="C6" s="9">
        <f t="shared" ref="C6:E6" si="1">SUM(C2:C5)</f>
        <v>52500</v>
      </c>
      <c r="D6" s="9">
        <f t="shared" si="1"/>
        <v>41500</v>
      </c>
      <c r="E6" s="9">
        <f t="shared" si="1"/>
        <v>99000</v>
      </c>
      <c r="G6" s="8" t="s">
        <v>19</v>
      </c>
      <c r="H6" s="9">
        <f t="shared" si="0"/>
        <v>52500</v>
      </c>
    </row>
    <row r="9" spans="1:8" ht="18.75" x14ac:dyDescent="0.3"/>
  </sheetData>
  <dataValidations count="1">
    <dataValidation type="list" allowBlank="1" showInputMessage="1" showErrorMessage="1" sqref="H1" xr:uid="{FC354966-B493-4660-9D20-591AB1FF80CF}">
      <formula1>$B$1:$E$1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DC74C-7556-4DED-996B-8D3BD533BF83}">
  <dimension ref="B1:N8"/>
  <sheetViews>
    <sheetView showGridLines="0" topLeftCell="C1" workbookViewId="0">
      <selection activeCell="S5" sqref="S5"/>
    </sheetView>
  </sheetViews>
  <sheetFormatPr defaultColWidth="9.140625" defaultRowHeight="19.899999999999999" customHeight="1" x14ac:dyDescent="0.3"/>
  <cols>
    <col min="1" max="1" width="2.5703125" style="6" customWidth="1"/>
    <col min="2" max="2" width="16.85546875" style="6" customWidth="1"/>
    <col min="3" max="14" width="13.7109375" style="6" customWidth="1"/>
    <col min="15" max="16384" width="9.140625" style="6"/>
  </cols>
  <sheetData>
    <row r="1" spans="2:14" ht="33" customHeight="1" x14ac:dyDescent="0.3">
      <c r="B1" s="118" t="s">
        <v>860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20"/>
    </row>
    <row r="2" spans="2:14" ht="22.9" customHeight="1" x14ac:dyDescent="0.3">
      <c r="B2" s="88"/>
      <c r="C2" s="87" t="s">
        <v>780</v>
      </c>
      <c r="D2" s="87" t="s">
        <v>764</v>
      </c>
      <c r="E2" s="87" t="s">
        <v>766</v>
      </c>
      <c r="F2" s="87" t="s">
        <v>768</v>
      </c>
      <c r="G2" s="87" t="s">
        <v>770</v>
      </c>
      <c r="H2" s="87" t="s">
        <v>772</v>
      </c>
      <c r="I2" s="87" t="s">
        <v>773</v>
      </c>
      <c r="J2" s="87" t="s">
        <v>774</v>
      </c>
      <c r="K2" s="87" t="s">
        <v>775</v>
      </c>
      <c r="L2" s="87" t="s">
        <v>776</v>
      </c>
      <c r="M2" s="87" t="s">
        <v>777</v>
      </c>
      <c r="N2" s="89" t="s">
        <v>778</v>
      </c>
    </row>
    <row r="3" spans="2:14" ht="22.9" customHeight="1" x14ac:dyDescent="0.3">
      <c r="B3" s="90" t="s">
        <v>854</v>
      </c>
      <c r="C3" s="86">
        <v>15000</v>
      </c>
      <c r="D3" s="86">
        <v>16500</v>
      </c>
      <c r="E3" s="86">
        <v>17000</v>
      </c>
      <c r="F3" s="86">
        <v>18000</v>
      </c>
      <c r="G3" s="86">
        <v>12300</v>
      </c>
      <c r="H3" s="86">
        <v>11400</v>
      </c>
      <c r="I3" s="86">
        <v>22000</v>
      </c>
      <c r="J3" s="86">
        <v>13000</v>
      </c>
      <c r="K3" s="86">
        <v>24000</v>
      </c>
      <c r="L3" s="86">
        <v>25500</v>
      </c>
      <c r="M3" s="86">
        <v>26000</v>
      </c>
      <c r="N3" s="91">
        <v>28000</v>
      </c>
    </row>
    <row r="4" spans="2:14" ht="22.9" customHeight="1" x14ac:dyDescent="0.3">
      <c r="B4" s="90" t="s">
        <v>855</v>
      </c>
      <c r="C4" s="86">
        <v>12500</v>
      </c>
      <c r="D4" s="86">
        <v>13000</v>
      </c>
      <c r="E4" s="86">
        <v>14000</v>
      </c>
      <c r="F4" s="86">
        <v>15500</v>
      </c>
      <c r="G4" s="86">
        <v>16000</v>
      </c>
      <c r="H4" s="86">
        <v>17000</v>
      </c>
      <c r="I4" s="86">
        <v>18500</v>
      </c>
      <c r="J4" s="86">
        <v>19000</v>
      </c>
      <c r="K4" s="86">
        <v>20500</v>
      </c>
      <c r="L4" s="86">
        <v>21000</v>
      </c>
      <c r="M4" s="86">
        <v>22500</v>
      </c>
      <c r="N4" s="91">
        <v>24000</v>
      </c>
    </row>
    <row r="5" spans="2:14" ht="22.9" customHeight="1" x14ac:dyDescent="0.3">
      <c r="B5" s="90" t="s">
        <v>856</v>
      </c>
      <c r="C5" s="86">
        <v>20000</v>
      </c>
      <c r="D5" s="86">
        <v>25000</v>
      </c>
      <c r="E5" s="86">
        <v>28000</v>
      </c>
      <c r="F5" s="86">
        <v>32000</v>
      </c>
      <c r="G5" s="86">
        <v>34200</v>
      </c>
      <c r="H5" s="86">
        <v>36000</v>
      </c>
      <c r="I5" s="86">
        <v>36500</v>
      </c>
      <c r="J5" s="86">
        <v>38200</v>
      </c>
      <c r="K5" s="86">
        <v>40000</v>
      </c>
      <c r="L5" s="86">
        <v>41000</v>
      </c>
      <c r="M5" s="86">
        <v>46000</v>
      </c>
      <c r="N5" s="91">
        <v>55000</v>
      </c>
    </row>
    <row r="6" spans="2:14" ht="22.9" customHeight="1" x14ac:dyDescent="0.3">
      <c r="B6" s="90" t="s">
        <v>857</v>
      </c>
      <c r="C6" s="86">
        <v>8000</v>
      </c>
      <c r="D6" s="86">
        <v>7900</v>
      </c>
      <c r="E6" s="86">
        <v>8000</v>
      </c>
      <c r="F6" s="86">
        <v>8100</v>
      </c>
      <c r="G6" s="86">
        <v>8000</v>
      </c>
      <c r="H6" s="86">
        <v>8020</v>
      </c>
      <c r="I6" s="86">
        <v>7980</v>
      </c>
      <c r="J6" s="86">
        <v>8000</v>
      </c>
      <c r="K6" s="86">
        <v>8080</v>
      </c>
      <c r="L6" s="86">
        <v>8000</v>
      </c>
      <c r="M6" s="86">
        <v>8000</v>
      </c>
      <c r="N6" s="91">
        <v>8000</v>
      </c>
    </row>
    <row r="7" spans="2:14" ht="22.9" customHeight="1" thickBot="1" x14ac:dyDescent="0.35">
      <c r="B7" s="90" t="s">
        <v>858</v>
      </c>
      <c r="C7" s="86">
        <v>18000</v>
      </c>
      <c r="D7" s="86">
        <v>19500</v>
      </c>
      <c r="E7" s="86">
        <v>20000</v>
      </c>
      <c r="F7" s="86">
        <v>21000</v>
      </c>
      <c r="G7" s="86">
        <v>24000</v>
      </c>
      <c r="H7" s="86">
        <v>25100</v>
      </c>
      <c r="I7" s="86">
        <v>29000</v>
      </c>
      <c r="J7" s="86">
        <v>24000</v>
      </c>
      <c r="K7" s="86">
        <v>26500</v>
      </c>
      <c r="L7" s="86">
        <v>30100</v>
      </c>
      <c r="M7" s="86">
        <v>33600</v>
      </c>
      <c r="N7" s="91">
        <v>38500</v>
      </c>
    </row>
    <row r="8" spans="2:14" ht="22.9" customHeight="1" thickBot="1" x14ac:dyDescent="0.35">
      <c r="B8" s="92" t="s">
        <v>859</v>
      </c>
      <c r="C8" s="93">
        <v>73500</v>
      </c>
      <c r="D8" s="93">
        <v>78500</v>
      </c>
      <c r="E8" s="93">
        <v>82500</v>
      </c>
      <c r="F8" s="93">
        <v>87000</v>
      </c>
      <c r="G8" s="93">
        <v>92500</v>
      </c>
      <c r="H8" s="93">
        <v>97000</v>
      </c>
      <c r="I8" s="93">
        <v>103000</v>
      </c>
      <c r="J8" s="93">
        <v>108000</v>
      </c>
      <c r="K8" s="93">
        <v>113000</v>
      </c>
      <c r="L8" s="93">
        <v>118000</v>
      </c>
      <c r="M8" s="93">
        <v>123000</v>
      </c>
      <c r="N8" s="94">
        <v>131500</v>
      </c>
    </row>
  </sheetData>
  <mergeCells count="1">
    <mergeCell ref="B1:N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508D-BC3E-425A-B9C0-8DA1A45BB34E}">
  <dimension ref="A1:F15"/>
  <sheetViews>
    <sheetView showGridLines="0" tabSelected="1" zoomScale="85" zoomScaleNormal="85" workbookViewId="0">
      <selection activeCell="D6" sqref="D6"/>
    </sheetView>
  </sheetViews>
  <sheetFormatPr defaultColWidth="8.85546875" defaultRowHeight="19.899999999999999" customHeight="1" x14ac:dyDescent="0.25"/>
  <cols>
    <col min="1" max="1" width="30.42578125" style="24" customWidth="1"/>
    <col min="2" max="2" width="21.85546875" style="24" customWidth="1"/>
    <col min="3" max="3" width="23.28515625" style="24" customWidth="1"/>
    <col min="4" max="4" width="21.140625" style="24" customWidth="1"/>
    <col min="5" max="5" width="21.7109375" style="24" customWidth="1"/>
    <col min="6" max="6" width="18.7109375" style="24" customWidth="1"/>
    <col min="7" max="16384" width="8.85546875" style="24"/>
  </cols>
  <sheetData>
    <row r="1" spans="1:6" s="70" customFormat="1" ht="31.9" customHeight="1" x14ac:dyDescent="0.25">
      <c r="A1" s="97" t="s">
        <v>861</v>
      </c>
      <c r="B1" s="97" t="s">
        <v>862</v>
      </c>
      <c r="C1" s="97" t="s">
        <v>863</v>
      </c>
      <c r="D1" s="97" t="s">
        <v>864</v>
      </c>
      <c r="E1" s="97" t="s">
        <v>893</v>
      </c>
      <c r="F1" s="97" t="s">
        <v>865</v>
      </c>
    </row>
    <row r="2" spans="1:6" customFormat="1" ht="19.5" customHeight="1" x14ac:dyDescent="0.3">
      <c r="A2" s="122"/>
      <c r="B2" s="98" t="s">
        <v>868</v>
      </c>
      <c r="C2" s="98" t="s">
        <v>873</v>
      </c>
      <c r="D2" s="123">
        <v>45749</v>
      </c>
      <c r="E2" s="98"/>
      <c r="F2" s="98"/>
    </row>
    <row r="3" spans="1:6" customFormat="1" ht="19.899999999999999" customHeight="1" x14ac:dyDescent="0.25">
      <c r="A3" s="24"/>
    </row>
    <row r="4" spans="1:6" customFormat="1" ht="19.899999999999999" customHeight="1" x14ac:dyDescent="0.25"/>
    <row r="5" spans="1:6" customFormat="1" ht="19.899999999999999" customHeight="1" x14ac:dyDescent="0.25"/>
    <row r="6" spans="1:6" ht="19.899999999999999" customHeight="1" x14ac:dyDescent="0.25">
      <c r="A6"/>
      <c r="B6"/>
      <c r="C6"/>
      <c r="D6"/>
      <c r="E6"/>
      <c r="F6"/>
    </row>
    <row r="7" spans="1:6" ht="19.899999999999999" customHeight="1" x14ac:dyDescent="0.25">
      <c r="A7"/>
      <c r="B7"/>
      <c r="C7"/>
      <c r="D7"/>
      <c r="E7"/>
      <c r="F7"/>
    </row>
    <row r="8" spans="1:6" ht="19.899999999999999" customHeight="1" x14ac:dyDescent="0.25">
      <c r="A8"/>
      <c r="B8"/>
      <c r="C8"/>
      <c r="D8"/>
      <c r="E8"/>
      <c r="F8"/>
    </row>
    <row r="9" spans="1:6" ht="19.899999999999999" customHeight="1" x14ac:dyDescent="0.25">
      <c r="A9"/>
      <c r="B9"/>
      <c r="C9"/>
      <c r="D9"/>
      <c r="E9"/>
      <c r="F9"/>
    </row>
    <row r="10" spans="1:6" ht="19.899999999999999" customHeight="1" x14ac:dyDescent="0.25">
      <c r="A10"/>
      <c r="B10"/>
      <c r="C10"/>
      <c r="D10"/>
      <c r="E10"/>
      <c r="F10"/>
    </row>
    <row r="11" spans="1:6" ht="19.899999999999999" customHeight="1" x14ac:dyDescent="0.25">
      <c r="A11"/>
      <c r="B11"/>
      <c r="C11"/>
      <c r="D11"/>
      <c r="E11"/>
      <c r="F11"/>
    </row>
    <row r="12" spans="1:6" ht="19.899999999999999" customHeight="1" x14ac:dyDescent="0.25">
      <c r="A12"/>
      <c r="B12"/>
      <c r="C12"/>
      <c r="D12"/>
      <c r="E12"/>
      <c r="F12"/>
    </row>
    <row r="13" spans="1:6" ht="19.899999999999999" customHeight="1" x14ac:dyDescent="0.25">
      <c r="A13"/>
      <c r="B13"/>
      <c r="C13"/>
      <c r="D13"/>
      <c r="E13"/>
      <c r="F13"/>
    </row>
    <row r="14" spans="1:6" ht="19.899999999999999" customHeight="1" x14ac:dyDescent="0.25">
      <c r="A14"/>
      <c r="B14"/>
      <c r="C14"/>
      <c r="D14"/>
      <c r="E14"/>
      <c r="F14"/>
    </row>
    <row r="15" spans="1:6" ht="19.899999999999999" customHeight="1" x14ac:dyDescent="0.25">
      <c r="A15"/>
      <c r="B15"/>
      <c r="C15"/>
      <c r="D15"/>
      <c r="E15"/>
      <c r="F15"/>
    </row>
  </sheetData>
  <dataValidations count="5">
    <dataValidation type="textLength" allowBlank="1" showInputMessage="1" showErrorMessage="1" error="Inserir 2 a 35 caracteres" promptTitle="Inserir nome" sqref="A2" xr:uid="{6D912F06-4791-44C5-BD8D-F4FBAB96EC92}">
      <formula1>2</formula1>
      <formula2>35</formula2>
    </dataValidation>
    <dataValidation type="list" allowBlank="1" showInputMessage="1" showErrorMessage="1" sqref="C2" xr:uid="{5C6D2BC4-6AB0-4C69-A324-986F6F2CA137}">
      <formula1>INDIRECT(B2)</formula1>
    </dataValidation>
    <dataValidation type="date" allowBlank="1" showInputMessage="1" showErrorMessage="1" sqref="D2" xr:uid="{D1D566B9-6092-4227-BC87-E67945FDF7F2}">
      <formula1>36526</formula1>
      <formula2>TODAY()</formula2>
    </dataValidation>
    <dataValidation type="decimal" allowBlank="1" showInputMessage="1" showErrorMessage="1" sqref="E2" xr:uid="{1778BBA2-92FA-42E3-917B-114FE87FD70F}">
      <formula1>2000</formula1>
      <formula2>100000</formula2>
    </dataValidation>
    <dataValidation type="list" allowBlank="1" showInputMessage="1" showErrorMessage="1" sqref="F2" xr:uid="{2F89D11A-1581-414A-A045-A0EB9CB414FE}">
      <formula1>status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cione" prompt="Seleccione un departamento" xr:uid="{3D73B474-4EBA-472A-A320-A3E0292E3E79}">
          <x14:formula1>
            <xm:f>'7_LISTAS'!$A$2:$A$6</xm:f>
          </x14:formula1>
          <xm:sqref>B2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6A11-583C-4050-893E-B591CE133B5C}">
  <dimension ref="A1:H6"/>
  <sheetViews>
    <sheetView workbookViewId="0">
      <selection activeCell="A2" sqref="A2"/>
    </sheetView>
  </sheetViews>
  <sheetFormatPr defaultColWidth="8.85546875" defaultRowHeight="15.75" x14ac:dyDescent="0.25"/>
  <cols>
    <col min="1" max="1" width="20.85546875" style="68" customWidth="1"/>
    <col min="2" max="2" width="1.7109375" style="68" customWidth="1"/>
    <col min="3" max="3" width="24.7109375" style="68" customWidth="1"/>
    <col min="4" max="4" width="20.7109375" style="68" customWidth="1"/>
    <col min="5" max="5" width="21.42578125" style="68" customWidth="1"/>
    <col min="6" max="6" width="21.7109375" style="68" customWidth="1"/>
    <col min="7" max="7" width="17.140625" style="68" customWidth="1"/>
    <col min="8" max="8" width="14" style="68" customWidth="1"/>
    <col min="9" max="16384" width="8.85546875" style="68"/>
  </cols>
  <sheetData>
    <row r="1" spans="1:8" s="69" customFormat="1" x14ac:dyDescent="0.25">
      <c r="A1" s="67" t="s">
        <v>866</v>
      </c>
      <c r="C1" s="67" t="s">
        <v>890</v>
      </c>
      <c r="D1" s="67" t="s">
        <v>891</v>
      </c>
      <c r="E1" s="67" t="s">
        <v>892</v>
      </c>
      <c r="F1" s="67" t="s">
        <v>867</v>
      </c>
      <c r="G1" s="67" t="s">
        <v>871</v>
      </c>
      <c r="H1" s="67" t="s">
        <v>865</v>
      </c>
    </row>
    <row r="2" spans="1:8" x14ac:dyDescent="0.25">
      <c r="A2" s="68" t="s">
        <v>868</v>
      </c>
      <c r="C2" s="68" t="s">
        <v>872</v>
      </c>
      <c r="D2" s="68" t="s">
        <v>876</v>
      </c>
      <c r="E2" s="68" t="s">
        <v>880</v>
      </c>
      <c r="F2" s="68" t="s">
        <v>881</v>
      </c>
      <c r="G2" s="68" t="s">
        <v>885</v>
      </c>
      <c r="H2" s="68" t="s">
        <v>887</v>
      </c>
    </row>
    <row r="3" spans="1:8" x14ac:dyDescent="0.25">
      <c r="A3" s="68" t="s">
        <v>869</v>
      </c>
      <c r="C3" s="68" t="s">
        <v>873</v>
      </c>
      <c r="D3" s="68" t="s">
        <v>875</v>
      </c>
      <c r="E3" s="68" t="s">
        <v>878</v>
      </c>
      <c r="F3" s="68" t="s">
        <v>883</v>
      </c>
      <c r="G3" s="68" t="s">
        <v>884</v>
      </c>
      <c r="H3" s="68" t="s">
        <v>888</v>
      </c>
    </row>
    <row r="4" spans="1:8" x14ac:dyDescent="0.25">
      <c r="A4" s="68" t="s">
        <v>870</v>
      </c>
      <c r="C4" s="68" t="s">
        <v>874</v>
      </c>
      <c r="D4" s="68" t="s">
        <v>877</v>
      </c>
      <c r="E4" s="68" t="s">
        <v>879</v>
      </c>
      <c r="F4" s="68" t="s">
        <v>882</v>
      </c>
      <c r="G4" s="68" t="s">
        <v>886</v>
      </c>
      <c r="H4" s="68" t="s">
        <v>889</v>
      </c>
    </row>
    <row r="5" spans="1:8" x14ac:dyDescent="0.25">
      <c r="A5" s="68" t="s">
        <v>867</v>
      </c>
    </row>
    <row r="6" spans="1:8" x14ac:dyDescent="0.25">
      <c r="A6" s="68" t="s">
        <v>871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6</vt:i4>
      </vt:variant>
    </vt:vector>
  </HeadingPairs>
  <TitlesOfParts>
    <vt:vector size="15" baseType="lpstr">
      <vt:lpstr>ROTEIRO</vt:lpstr>
      <vt:lpstr>1_DA AULA PASSADA</vt:lpstr>
      <vt:lpstr>2_SOMASE</vt:lpstr>
      <vt:lpstr>3_PROCV NOMES INGLÊS</vt:lpstr>
      <vt:lpstr>4_PROCV CORRESP</vt:lpstr>
      <vt:lpstr>5_PROCH LIN</vt:lpstr>
      <vt:lpstr>6_GRÁFICOS</vt:lpstr>
      <vt:lpstr>7_VALIDAÇÃO DE DADOS</vt:lpstr>
      <vt:lpstr>7_LISTAS</vt:lpstr>
      <vt:lpstr>FINANCEIRO</vt:lpstr>
      <vt:lpstr>marketing</vt:lpstr>
      <vt:lpstr>PRODUÇÃO</vt:lpstr>
      <vt:lpstr>RH</vt:lpstr>
      <vt:lpstr>status</vt:lpstr>
      <vt:lpstr>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Maria Sotero da Silva Neto</dc:creator>
  <cp:lastModifiedBy>Graduação</cp:lastModifiedBy>
  <dcterms:created xsi:type="dcterms:W3CDTF">2025-08-06T20:47:07Z</dcterms:created>
  <dcterms:modified xsi:type="dcterms:W3CDTF">2025-09-01T22:11:00Z</dcterms:modified>
</cp:coreProperties>
</file>