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lwin\Desktop\"/>
    </mc:Choice>
  </mc:AlternateContent>
  <xr:revisionPtr revIDLastSave="0" documentId="13_ncr:1_{BAFB6999-887A-4CFF-8310-C86535037049}" xr6:coauthVersionLast="47" xr6:coauthVersionMax="47" xr10:uidLastSave="{00000000-0000-0000-0000-000000000000}"/>
  <bookViews>
    <workbookView xWindow="-120" yWindow="-120" windowWidth="15600" windowHeight="11160" firstSheet="5" activeTab="9" xr2:uid="{0532F88E-99AF-4DD4-8EEC-BEEA9367165E}"/>
  </bookViews>
  <sheets>
    <sheet name="Cover Page" sheetId="11" r:id="rId1"/>
    <sheet name="All Sales" sheetId="1" r:id="rId2"/>
    <sheet name="North" sheetId="6" r:id="rId3"/>
    <sheet name="South" sheetId="5" r:id="rId4"/>
    <sheet name="East" sheetId="4" r:id="rId5"/>
    <sheet name="West" sheetId="3" r:id="rId6"/>
    <sheet name="Copy of All Sales " sheetId="7" r:id="rId7"/>
    <sheet name="Chart" sheetId="8" r:id="rId8"/>
    <sheet name="Sales Analysis" sheetId="9" r:id="rId9"/>
    <sheet name="New Staff" sheetId="14" r:id="rId10"/>
  </sheets>
  <definedNames>
    <definedName name="_xlnm._FilterDatabase" localSheetId="1" hidden="1">'All Sales'!$A$1:$I$390</definedName>
    <definedName name="_xlnm._FilterDatabase" localSheetId="6" hidden="1">'Copy of All Sales '!$A$1:$I$390</definedName>
    <definedName name="_xlnm._FilterDatabase" localSheetId="4" hidden="1">East!$A$4:$I$100</definedName>
    <definedName name="_xlnm._FilterDatabase" localSheetId="2" hidden="1">North!$A$4:$I$94</definedName>
    <definedName name="_xlnm._FilterDatabase" localSheetId="3" hidden="1">South!$A$4:$I$103</definedName>
    <definedName name="_xlnm._FilterDatabase" localSheetId="5" hidden="1">West!$A$4:$I$102</definedName>
    <definedName name="ExternalData_1" localSheetId="9" hidden="1">'New Staff'!$A$1:$A$21</definedName>
    <definedName name="Slicer_Employee">#N/A</definedName>
    <definedName name="Slicer_Sales_Area">#N/A</definedName>
  </definedNames>
  <calcPr calcId="191029"/>
  <pivotCaches>
    <pivotCache cacheId="18" r:id="rId11"/>
    <pivotCache cacheId="2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6" l="1"/>
  <c r="M2" i="6"/>
  <c r="L2" i="6"/>
  <c r="M2" i="5"/>
  <c r="L2" i="5"/>
  <c r="M2" i="3"/>
  <c r="L2" i="3"/>
  <c r="M2" i="4"/>
  <c r="L2" i="4"/>
  <c r="C16" i="9"/>
  <c r="C5" i="9"/>
  <c r="C6" i="9"/>
  <c r="C7" i="9"/>
  <c r="C8" i="9"/>
  <c r="C9" i="9"/>
  <c r="C10" i="9"/>
  <c r="C11" i="9"/>
  <c r="C12" i="9"/>
  <c r="C13" i="9"/>
  <c r="C14" i="9"/>
  <c r="C15" i="9"/>
  <c r="C4" i="9"/>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2" i="1"/>
  <c r="J391" i="7"/>
  <c r="J2"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H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G393" i="7"/>
  <c r="F391" i="7"/>
  <c r="K2" i="3"/>
  <c r="K2" i="4"/>
  <c r="K2" i="5"/>
  <c r="H391"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6AAB04-6F50-4463-9A9D-66E79F698AC6}" keepAlive="1" name="Query - IXFFC4XeTOSxRQuF3gzkbw_9e632780cfc14f169d6f88877bdb2de1_New-Staff" description="Connection to the 'IXFFC4XeTOSxRQuF3gzkbw_9e632780cfc14f169d6f88877bdb2de1_New-Staff' query in the workbook." type="5" refreshedVersion="7" background="1" saveData="1">
    <dbPr connection="Provider=Microsoft.Mashup.OleDb.1;Data Source=$Workbook$;Location=IXFFC4XeTOSxRQuF3gzkbw_9e632780cfc14f169d6f88877bdb2de1_New-Staff;Extended Properties=&quot;&quot;" command="SELECT * FROM [IXFFC4XeTOSxRQuF3gzkbw_9e632780cfc14f169d6f88877bdb2de1_New-Staff]"/>
  </connection>
</connections>
</file>

<file path=xl/sharedStrings.xml><?xml version="1.0" encoding="utf-8"?>
<sst xmlns="http://schemas.openxmlformats.org/spreadsheetml/2006/main" count="5945" uniqueCount="130">
  <si>
    <t>Month</t>
  </si>
  <si>
    <t>Employee</t>
  </si>
  <si>
    <t>First Name</t>
  </si>
  <si>
    <t>Last Name</t>
  </si>
  <si>
    <t>Sales Area</t>
  </si>
  <si>
    <t>Sales Amount</t>
  </si>
  <si>
    <t>Payment Type</t>
  </si>
  <si>
    <t>Ashley Almanza</t>
  </si>
  <si>
    <t>Ashley</t>
  </si>
  <si>
    <t>Almanza</t>
  </si>
  <si>
    <t>East</t>
  </si>
  <si>
    <t>Credit Card</t>
  </si>
  <si>
    <t>Derek Godwin</t>
  </si>
  <si>
    <t>Derek</t>
  </si>
  <si>
    <t>Godwin</t>
  </si>
  <si>
    <t>Cash</t>
  </si>
  <si>
    <t>Reza Jafari</t>
  </si>
  <si>
    <t>Reza</t>
  </si>
  <si>
    <t>Jafari</t>
  </si>
  <si>
    <t>Nina McDonald</t>
  </si>
  <si>
    <t>Nina</t>
  </si>
  <si>
    <t>McDonald</t>
  </si>
  <si>
    <t>West</t>
  </si>
  <si>
    <t>Olivia Cheung</t>
  </si>
  <si>
    <t>Olivia</t>
  </si>
  <si>
    <t>Cheung</t>
  </si>
  <si>
    <t>South</t>
  </si>
  <si>
    <t>Gordon Beswick</t>
  </si>
  <si>
    <t>Gordon</t>
  </si>
  <si>
    <t>Beswick</t>
  </si>
  <si>
    <t>Chloe Fusaro</t>
  </si>
  <si>
    <t>Chloe</t>
  </si>
  <si>
    <t>Fusaro</t>
  </si>
  <si>
    <t>North</t>
  </si>
  <si>
    <t>Annabel Mettick</t>
  </si>
  <si>
    <t>Annabel</t>
  </si>
  <si>
    <t>Mettick</t>
  </si>
  <si>
    <t>Tia Cruise</t>
  </si>
  <si>
    <t>Tia</t>
  </si>
  <si>
    <t>Cruise</t>
  </si>
  <si>
    <t>Jonah Seitz</t>
  </si>
  <si>
    <t>Jonah</t>
  </si>
  <si>
    <t>Seitz</t>
  </si>
  <si>
    <t>On Account</t>
  </si>
  <si>
    <t>Ally Bryant</t>
  </si>
  <si>
    <t>Ally</t>
  </si>
  <si>
    <t>Bryant</t>
  </si>
  <si>
    <t>Emily Whelan</t>
  </si>
  <si>
    <t>Emily</t>
  </si>
  <si>
    <t>Whelan</t>
  </si>
  <si>
    <t>Jason Jackaki</t>
  </si>
  <si>
    <t>Jason</t>
  </si>
  <si>
    <t>Jackaki</t>
  </si>
  <si>
    <t>Josh Sutherland</t>
  </si>
  <si>
    <t>Josh</t>
  </si>
  <si>
    <t>Sutherland</t>
  </si>
  <si>
    <t>Cory Goodwin</t>
  </si>
  <si>
    <t>Cory</t>
  </si>
  <si>
    <t>Goodwin</t>
  </si>
  <si>
    <t>David Wilkinson</t>
  </si>
  <si>
    <t>David</t>
  </si>
  <si>
    <t>Wilkinson</t>
  </si>
  <si>
    <t>Charlotte Edwards</t>
  </si>
  <si>
    <t>Charlotte</t>
  </si>
  <si>
    <t>Edwards</t>
  </si>
  <si>
    <t>Spencer Cruz</t>
  </si>
  <si>
    <t>Spencer</t>
  </si>
  <si>
    <t>Cruz</t>
  </si>
  <si>
    <t>Bryan Maldonado</t>
  </si>
  <si>
    <t>Bryan</t>
  </si>
  <si>
    <t>Maldonado</t>
  </si>
  <si>
    <t>Sarah Gibbs</t>
  </si>
  <si>
    <t>Sarah</t>
  </si>
  <si>
    <t>Gibbs</t>
  </si>
  <si>
    <t>May</t>
  </si>
  <si>
    <t>Target</t>
  </si>
  <si>
    <t>Commission</t>
  </si>
  <si>
    <t>2021 Sales - North</t>
  </si>
  <si>
    <t>2021 Sales - South</t>
  </si>
  <si>
    <t>2021 Sales - East</t>
  </si>
  <si>
    <t>2021 Sales - West</t>
  </si>
  <si>
    <t>Over/Under</t>
  </si>
  <si>
    <t>Row Labels</t>
  </si>
  <si>
    <t>Grand Total</t>
  </si>
  <si>
    <t>Sum of Sales Amount</t>
  </si>
  <si>
    <t>Sales</t>
  </si>
  <si>
    <t>Comission</t>
  </si>
  <si>
    <t>Jan</t>
  </si>
  <si>
    <t>Feb</t>
  </si>
  <si>
    <t>Mar</t>
  </si>
  <si>
    <t>Apr</t>
  </si>
  <si>
    <t>Jun</t>
  </si>
  <si>
    <t>Jul</t>
  </si>
  <si>
    <t>Aug</t>
  </si>
  <si>
    <t>Sep</t>
  </si>
  <si>
    <t>Oct</t>
  </si>
  <si>
    <t>Nov</t>
  </si>
  <si>
    <t>Dec</t>
  </si>
  <si>
    <t>% of Grand Total</t>
  </si>
  <si>
    <t>2021 SALES REPORT</t>
  </si>
  <si>
    <t>Contents:</t>
  </si>
  <si>
    <t>All Sales</t>
  </si>
  <si>
    <t>Team Result</t>
  </si>
  <si>
    <t>Chart</t>
  </si>
  <si>
    <t>Sales Analysis</t>
  </si>
  <si>
    <t>New Staff</t>
  </si>
  <si>
    <t>Back to Cover page</t>
  </si>
  <si>
    <t>Name</t>
  </si>
  <si>
    <t>Payroll Code</t>
  </si>
  <si>
    <t>BRITTANY</t>
  </si>
  <si>
    <t>NICOLE</t>
  </si>
  <si>
    <t>CLAY</t>
  </si>
  <si>
    <t>ASHLEY</t>
  </si>
  <si>
    <t>JENNIFER</t>
  </si>
  <si>
    <t>MANNY</t>
  </si>
  <si>
    <t>LUKE</t>
  </si>
  <si>
    <t>DEBBIE</t>
  </si>
  <si>
    <t>ELIZABETH</t>
  </si>
  <si>
    <t>JOEL</t>
  </si>
  <si>
    <t>EBONY</t>
  </si>
  <si>
    <t>RILEY</t>
  </si>
  <si>
    <t>ALEX</t>
  </si>
  <si>
    <t>PAT</t>
  </si>
  <si>
    <t>JESSICA</t>
  </si>
  <si>
    <t>JAMIE</t>
  </si>
  <si>
    <t>DREW</t>
  </si>
  <si>
    <t>ANGELA</t>
  </si>
  <si>
    <t>KAREN</t>
  </si>
  <si>
    <t>SAM</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</si>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</sst>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0;[Red]\-#,##0.00"/>
    <numFmt numFmtId="166" formatCode="[$-409]mmm\-yy;@"/>
  </numFmts>
  <fonts count="10"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theme="0"/>
      <name val="Calibri"/>
      <family val="2"/>
      <scheme val="minor"/>
    </font>
    <font>
      <b/>
      <sz val="11"/>
      <color theme="4"/>
      <name val="Calibri"/>
      <family val="2"/>
      <scheme val="minor"/>
    </font>
    <font>
      <b/>
      <sz val="14"/>
      <color theme="3"/>
      <name val="Calibri"/>
      <family val="2"/>
      <scheme val="minor"/>
    </font>
    <font>
      <b/>
      <sz val="20"/>
      <color theme="1"/>
      <name val="Calibri"/>
      <family val="2"/>
      <scheme val="minor"/>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theme="4"/>
        <bgColor indexed="64"/>
      </patternFill>
    </fill>
  </fills>
  <borders count="5">
    <border>
      <left/>
      <right/>
      <top/>
      <bottom/>
      <diagonal/>
    </border>
    <border>
      <left/>
      <right/>
      <top/>
      <bottom style="thick">
        <color theme="4"/>
      </bottom>
      <diagonal/>
    </border>
    <border>
      <left/>
      <right/>
      <top style="thin">
        <color theme="4"/>
      </top>
      <bottom style="double">
        <color theme="4"/>
      </bottom>
      <diagonal/>
    </border>
    <border>
      <left/>
      <right/>
      <top/>
      <bottom style="thin">
        <color theme="4" tint="0.39997558519241921"/>
      </bottom>
      <diagonal/>
    </border>
    <border>
      <left/>
      <right/>
      <top style="thick">
        <color theme="4"/>
      </top>
      <bottom style="thick">
        <color theme="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3" fillId="0" borderId="2">
      <alignment horizontal="center"/>
    </xf>
    <xf numFmtId="0" fontId="9" fillId="0" borderId="0" applyNumberFormat="0" applyFill="0" applyBorder="0" applyAlignment="0" applyProtection="0"/>
  </cellStyleXfs>
  <cellXfs count="26">
    <xf numFmtId="0" fontId="0" fillId="0" borderId="0" xfId="0"/>
    <xf numFmtId="17" fontId="0" fillId="0" borderId="0" xfId="0" applyNumberFormat="1"/>
    <xf numFmtId="9" fontId="5" fillId="0" borderId="0" xfId="0" applyNumberFormat="1" applyFont="1" applyAlignment="1">
      <alignment horizontal="center" vertical="center"/>
    </xf>
    <xf numFmtId="0" fontId="5" fillId="0" borderId="0" xfId="0" applyFont="1"/>
    <xf numFmtId="0" fontId="6" fillId="0" borderId="1" xfId="3" applyFont="1" applyAlignment="1">
      <alignment horizontal="center" vertical="center"/>
    </xf>
    <xf numFmtId="9" fontId="6" fillId="0" borderId="1" xfId="3" applyNumberFormat="1" applyFont="1" applyAlignment="1">
      <alignment horizontal="center" vertical="center"/>
    </xf>
    <xf numFmtId="0" fontId="0" fillId="0" borderId="0" xfId="0" applyFill="1" applyAlignment="1">
      <alignment horizontal="center"/>
    </xf>
    <xf numFmtId="0" fontId="0" fillId="0" borderId="0" xfId="0" applyFill="1" applyAlignment="1">
      <alignment horizontal="center" vertical="center"/>
    </xf>
    <xf numFmtId="0" fontId="0" fillId="0" borderId="0" xfId="0" applyFill="1"/>
    <xf numFmtId="164" fontId="0" fillId="0" borderId="0" xfId="0" applyNumberFormat="1"/>
    <xf numFmtId="44" fontId="0" fillId="0" borderId="0" xfId="1" applyFont="1"/>
    <xf numFmtId="9" fontId="0" fillId="0" borderId="0" xfId="2" applyFont="1"/>
    <xf numFmtId="165" fontId="8" fillId="0" borderId="0" xfId="1" applyNumberFormat="1"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3" fillId="3" borderId="3" xfId="0" applyFont="1" applyFill="1" applyBorder="1"/>
    <xf numFmtId="44" fontId="0" fillId="0" borderId="0" xfId="0" applyNumberFormat="1"/>
    <xf numFmtId="0" fontId="4" fillId="4" borderId="0" xfId="0" applyFont="1" applyFill="1" applyAlignment="1">
      <alignment horizontal="center" vertical="center"/>
    </xf>
    <xf numFmtId="0" fontId="9" fillId="0" borderId="0" xfId="5"/>
    <xf numFmtId="0" fontId="2" fillId="0" borderId="4" xfId="3" applyBorder="1" applyAlignment="1">
      <alignment horizontal="center" vertical="center"/>
    </xf>
    <xf numFmtId="0" fontId="7"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44" fontId="0" fillId="0" borderId="0" xfId="1" applyFont="1" applyAlignment="1">
      <alignment horizontal="center" vertical="center"/>
    </xf>
  </cellXfs>
  <cellStyles count="6">
    <cellStyle name="Currency" xfId="1" builtinId="4"/>
    <cellStyle name="Heading 1" xfId="3" builtinId="16"/>
    <cellStyle name="Hyperlink" xfId="5" builtinId="8"/>
    <cellStyle name="Normal" xfId="0" builtinId="0"/>
    <cellStyle name="Percent" xfId="2" builtinId="5"/>
    <cellStyle name="Style 1" xfId="4" xr:uid="{F33E875A-14D5-4FBE-853B-8B40EE6F5860}"/>
  </cellStyles>
  <dxfs count="10">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0" formatCode="General"/>
    </dxf>
    <dxf>
      <numFmt numFmtId="0" formatCode="General"/>
    </dxf>
    <dxf>
      <numFmt numFmtId="34" formatCode="_(&quot;$&quot;* #,##0.00_);_(&quot;$&quot;* \(#,##0.00\);_(&quot;$&quot;* &quot;-&quot;??_);_(@_)"/>
    </dxf>
    <dxf>
      <font>
        <b val="0"/>
        <i val="0"/>
        <strike val="0"/>
        <outline val="0"/>
        <shadow val="0"/>
        <u val="none"/>
        <vertAlign val="baseline"/>
        <sz val="11"/>
        <color auto="1"/>
        <name val="Calibri"/>
        <family val="2"/>
        <scheme val="minor"/>
      </font>
      <numFmt numFmtId="165" formatCode="#,##0.00;[Red]\-#,##0.00"/>
    </dxf>
    <dxf>
      <numFmt numFmtId="166" formatCode="[$-409]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sales.xlsx]Chart!PivotTable1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Chart!$B$2</c:f>
              <c:strCache>
                <c:ptCount val="1"/>
                <c:pt idx="0">
                  <c:v>Sales</c:v>
                </c:pt>
              </c:strCache>
            </c:strRef>
          </c:tx>
          <c:spPr>
            <a:solidFill>
              <a:schemeClr val="accent1"/>
            </a:solidFill>
            <a:ln>
              <a:noFill/>
            </a:ln>
            <a:effectLst/>
          </c:spPr>
          <c:invertIfNegative val="0"/>
          <c:cat>
            <c:strRef>
              <c:f>Chart!$A$3:$A$6</c:f>
              <c:strCache>
                <c:ptCount val="4"/>
                <c:pt idx="0">
                  <c:v>East</c:v>
                </c:pt>
                <c:pt idx="1">
                  <c:v>North</c:v>
                </c:pt>
                <c:pt idx="2">
                  <c:v>South</c:v>
                </c:pt>
                <c:pt idx="3">
                  <c:v>West</c:v>
                </c:pt>
              </c:strCache>
            </c:strRef>
          </c:cat>
          <c:val>
            <c:numRef>
              <c:f>Chart!$B$3:$B$6</c:f>
              <c:numCache>
                <c:formatCode>_("$"* #,##0.00_);_("$"* \(#,##0.00\);_("$"* "-"??_);_(@_)</c:formatCode>
                <c:ptCount val="4"/>
                <c:pt idx="0">
                  <c:v>1805833.5999999996</c:v>
                </c:pt>
                <c:pt idx="1">
                  <c:v>1945833.2000000004</c:v>
                </c:pt>
                <c:pt idx="2">
                  <c:v>1812496.3000000007</c:v>
                </c:pt>
                <c:pt idx="3">
                  <c:v>1722387.8999999992</c:v>
                </c:pt>
              </c:numCache>
            </c:numRef>
          </c:val>
          <c:extLst>
            <c:ext xmlns:c16="http://schemas.microsoft.com/office/drawing/2014/chart" uri="{C3380CC4-5D6E-409C-BE32-E72D297353CC}">
              <c16:uniqueId val="{00000000-E8A7-4B11-BA6F-23ABC42F82ED}"/>
            </c:ext>
          </c:extLst>
        </c:ser>
        <c:ser>
          <c:idx val="1"/>
          <c:order val="1"/>
          <c:tx>
            <c:strRef>
              <c:f>Chart!$C$2</c:f>
              <c:strCache>
                <c:ptCount val="1"/>
                <c:pt idx="0">
                  <c:v>Comission</c:v>
                </c:pt>
              </c:strCache>
            </c:strRef>
          </c:tx>
          <c:spPr>
            <a:solidFill>
              <a:schemeClr val="accent2"/>
            </a:solidFill>
            <a:ln>
              <a:noFill/>
            </a:ln>
            <a:effectLst/>
          </c:spPr>
          <c:invertIfNegative val="0"/>
          <c:cat>
            <c:strRef>
              <c:f>Chart!$A$3:$A$6</c:f>
              <c:strCache>
                <c:ptCount val="4"/>
                <c:pt idx="0">
                  <c:v>East</c:v>
                </c:pt>
                <c:pt idx="1">
                  <c:v>North</c:v>
                </c:pt>
                <c:pt idx="2">
                  <c:v>South</c:v>
                </c:pt>
                <c:pt idx="3">
                  <c:v>West</c:v>
                </c:pt>
              </c:strCache>
            </c:strRef>
          </c:cat>
          <c:val>
            <c:numRef>
              <c:f>Chart!$C$3:$C$6</c:f>
              <c:numCache>
                <c:formatCode>_("$"* #,##0.00_);_("$"* \(#,##0.00\);_("$"* "-"??_);_(@_)</c:formatCode>
                <c:ptCount val="4"/>
                <c:pt idx="0">
                  <c:v>147698.53000000003</c:v>
                </c:pt>
                <c:pt idx="1">
                  <c:v>157168.13</c:v>
                </c:pt>
                <c:pt idx="2">
                  <c:v>138552.42000000001</c:v>
                </c:pt>
                <c:pt idx="3">
                  <c:v>128660.95999999998</c:v>
                </c:pt>
              </c:numCache>
            </c:numRef>
          </c:val>
          <c:extLst>
            <c:ext xmlns:c16="http://schemas.microsoft.com/office/drawing/2014/chart" uri="{C3380CC4-5D6E-409C-BE32-E72D297353CC}">
              <c16:uniqueId val="{00000001-E8A7-4B11-BA6F-23ABC42F82ED}"/>
            </c:ext>
          </c:extLst>
        </c:ser>
        <c:dLbls>
          <c:showLegendKey val="0"/>
          <c:showVal val="0"/>
          <c:showCatName val="0"/>
          <c:showSerName val="0"/>
          <c:showPercent val="0"/>
          <c:showBubbleSize val="0"/>
        </c:dLbls>
        <c:gapWidth val="219"/>
        <c:overlap val="-27"/>
        <c:axId val="846312528"/>
        <c:axId val="846312944"/>
      </c:barChart>
      <c:catAx>
        <c:axId val="84631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12944"/>
        <c:crosses val="autoZero"/>
        <c:auto val="1"/>
        <c:lblAlgn val="ctr"/>
        <c:lblOffset val="100"/>
        <c:noMultiLvlLbl val="0"/>
      </c:catAx>
      <c:valAx>
        <c:axId val="84631294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12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533400</xdr:colOff>
      <xdr:row>1</xdr:row>
      <xdr:rowOff>42862</xdr:rowOff>
    </xdr:from>
    <xdr:to>
      <xdr:col>10</xdr:col>
      <xdr:colOff>495300</xdr:colOff>
      <xdr:row>15</xdr:row>
      <xdr:rowOff>119062</xdr:rowOff>
    </xdr:to>
    <xdr:graphicFrame macro="">
      <xdr:nvGraphicFramePr>
        <xdr:cNvPr id="4" name="Chart 3">
          <a:extLst>
            <a:ext uri="{FF2B5EF4-FFF2-40B4-BE49-F238E27FC236}">
              <a16:creationId xmlns:a16="http://schemas.microsoft.com/office/drawing/2014/main" id="{7E923E4C-A2D1-4C89-BB4A-147F1FCCE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85725</xdr:colOff>
      <xdr:row>0</xdr:row>
      <xdr:rowOff>95250</xdr:rowOff>
    </xdr:from>
    <xdr:to>
      <xdr:col>10</xdr:col>
      <xdr:colOff>247650</xdr:colOff>
      <xdr:row>13</xdr:row>
      <xdr:rowOff>142875</xdr:rowOff>
    </xdr:to>
    <mc:AlternateContent xmlns:mc="http://schemas.openxmlformats.org/markup-compatibility/2006" xmlns:a14="http://schemas.microsoft.com/office/drawing/2010/main">
      <mc:Choice Requires="a14">
        <xdr:graphicFrame macro="">
          <xdr:nvGraphicFramePr>
            <xdr:cNvPr id="2" name="Employee">
              <a:extLst>
                <a:ext uri="{FF2B5EF4-FFF2-40B4-BE49-F238E27FC236}">
                  <a16:creationId xmlns:a16="http://schemas.microsoft.com/office/drawing/2014/main" id="{D4C9959B-689B-4252-9838-64C21A1806F6}"/>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5791200" y="9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419100</xdr:colOff>
      <xdr:row>0</xdr:row>
      <xdr:rowOff>123825</xdr:rowOff>
    </xdr:from>
    <xdr:to>
      <xdr:col>6</xdr:col>
      <xdr:colOff>581025</xdr:colOff>
      <xdr:row>13</xdr:row>
      <xdr:rowOff>171450</xdr:rowOff>
    </xdr:to>
    <mc:AlternateContent xmlns:mc="http://schemas.openxmlformats.org/markup-compatibility/2006" xmlns:a14="http://schemas.microsoft.com/office/drawing/2010/main">
      <mc:Choice Requires="a14">
        <xdr:graphicFrame macro="">
          <xdr:nvGraphicFramePr>
            <xdr:cNvPr id="3" name="Sales Area">
              <a:extLst>
                <a:ext uri="{FF2B5EF4-FFF2-40B4-BE49-F238E27FC236}">
                  <a16:creationId xmlns:a16="http://schemas.microsoft.com/office/drawing/2014/main" id="{849335EC-2066-4902-A61D-FCD64B2841EA}"/>
                </a:ext>
              </a:extLst>
            </xdr:cNvPr>
            <xdr:cNvGraphicFramePr/>
          </xdr:nvGraphicFramePr>
          <xdr:xfrm>
            <a:off x="0" y="0"/>
            <a:ext cx="0" cy="0"/>
          </xdr:xfrm>
          <a:graphic>
            <a:graphicData uri="http://schemas.microsoft.com/office/drawing/2010/slicer">
              <sle:slicer xmlns:sle="http://schemas.microsoft.com/office/drawing/2010/slicer" name="Sales Area"/>
            </a:graphicData>
          </a:graphic>
        </xdr:graphicFrame>
      </mc:Choice>
      <mc:Fallback xmlns="">
        <xdr:sp macro="" textlink="">
          <xdr:nvSpPr>
            <xdr:cNvPr id="0" name=""/>
            <xdr:cNvSpPr>
              <a:spLocks noTextEdit="1"/>
            </xdr:cNvSpPr>
          </xdr:nvSpPr>
          <xdr:spPr>
            <a:xfrm>
              <a:off x="3857625" y="123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win" refreshedDate="45197.936793865738" createdVersion="7" refreshedVersion="7" minRefreshableVersion="3" recordCount="389" xr:uid="{E4CDBB13-467F-435F-AB58-F866CCE67A6B}">
  <cacheSource type="worksheet">
    <worksheetSource ref="A1:I390" sheet="All Sales"/>
  </cacheSource>
  <cacheFields count="9">
    <cacheField name="Month" numFmtId="17">
      <sharedItems containsSemiMixedTypes="0" containsNonDate="0" containsDate="1" containsString="0" minDate="2021-01-01T00:00:00" maxDate="2021-12-02T00:00:00"/>
    </cacheField>
    <cacheField name="Employee" numFmtId="0">
      <sharedItems/>
    </cacheField>
    <cacheField name="First Name" numFmtId="0">
      <sharedItems/>
    </cacheField>
    <cacheField name="Last Name" numFmtId="0">
      <sharedItems/>
    </cacheField>
    <cacheField name="Sales Area" numFmtId="0">
      <sharedItems count="4">
        <s v="East"/>
        <s v="North"/>
        <s v="South"/>
        <s v="West"/>
      </sharedItems>
    </cacheField>
    <cacheField name="Sales Amount" numFmtId="0">
      <sharedItems containsSemiMixedTypes="0" containsString="0" containsNumber="1" minValue="2070.2999999999997" maxValue="51531.199999999997"/>
    </cacheField>
    <cacheField name="Target" numFmtId="0">
      <sharedItems containsSemiMixedTypes="0" containsString="0" containsNumber="1" containsInteger="1" minValue="15000" maxValue="15000"/>
    </cacheField>
    <cacheField name="Commission" numFmtId="0">
      <sharedItems containsSemiMixedTypes="0" containsString="0" containsNumber="1" minValue="0" maxValue="5153.12"/>
    </cacheField>
    <cacheField name="Payment Typ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win" refreshedDate="45197.940055902778" createdVersion="7" refreshedVersion="7" minRefreshableVersion="3" recordCount="389" xr:uid="{BE71680D-2158-467F-85C4-101C48AE708E}">
  <cacheSource type="worksheet">
    <worksheetSource name="Sales_Data"/>
  </cacheSource>
  <cacheFields count="11">
    <cacheField name="Month" numFmtId="166">
      <sharedItems containsSemiMixedTypes="0" containsNonDate="0" containsDate="1" containsString="0" minDate="2021-01-01T00:00:00" maxDate="2021-12-02T00:00:00" count="12">
        <d v="2021-01-01T00:00:00"/>
        <d v="2021-02-01T00:00:00"/>
        <d v="2021-03-01T00:00:00"/>
        <d v="2021-04-01T00:00:00"/>
        <d v="2021-05-01T00:00:00"/>
        <d v="2021-06-01T00:00:00"/>
        <d v="2021-07-01T00:00:00"/>
        <d v="2021-08-01T00:00:00"/>
        <d v="2021-09-01T00:00:00"/>
        <d v="2021-10-01T00:00:00"/>
        <d v="2021-11-01T00:00:00"/>
        <d v="2021-12-01T00:00:00"/>
      </sharedItems>
      <fieldGroup par="10" base="0">
        <rangePr groupBy="days" startDate="2021-01-01T00:00:00" endDate="2021-12-02T00:00:00"/>
        <groupItems count="368">
          <s v="&lt;1/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1"/>
        </groupItems>
      </fieldGroup>
    </cacheField>
    <cacheField name="Employee" numFmtId="0">
      <sharedItems count="20">
        <s v="Reza Jafari"/>
        <s v="Bryan Maldonado"/>
        <s v="Ashley Almanza"/>
        <s v="Derek Godwin"/>
        <s v="Chloe Fusaro"/>
        <s v="David Wilkinson"/>
        <s v="Olivia Cheung"/>
        <s v="Jason Jackaki"/>
        <s v="Annabel Mettick"/>
        <s v="Emily Whelan"/>
        <s v="Nina McDonald"/>
        <s v="Ally Bryant"/>
        <s v="Josh Sutherland"/>
        <s v="Spencer Cruz"/>
        <s v="Gordon Beswick"/>
        <s v="Sarah Gibbs"/>
        <s v="Cory Goodwin"/>
        <s v="Tia Cruise"/>
        <s v="Charlotte Edwards"/>
        <s v="Jonah Seitz"/>
      </sharedItems>
    </cacheField>
    <cacheField name="First Name" numFmtId="0">
      <sharedItems/>
    </cacheField>
    <cacheField name="Last Name" numFmtId="0">
      <sharedItems/>
    </cacheField>
    <cacheField name="Sales Area" numFmtId="0">
      <sharedItems count="4">
        <s v="East"/>
        <s v="North"/>
        <s v="South"/>
        <s v="West"/>
      </sharedItems>
    </cacheField>
    <cacheField name="Sales Amount" numFmtId="44">
      <sharedItems containsSemiMixedTypes="0" containsString="0" containsNumber="1" minValue="2070.2999999999997" maxValue="51531.199999999997" count="380">
        <n v="2954.7"/>
        <n v="6796.7999999999993"/>
        <n v="8188"/>
        <n v="9058.4"/>
        <n v="12096"/>
        <n v="15029"/>
        <n v="15264"/>
        <n v="17353.599999999999"/>
        <n v="20140"/>
        <n v="35649"/>
        <n v="13310.4"/>
        <n v="20366.100000000002"/>
        <n v="20880"/>
        <n v="23076.199999999997"/>
        <n v="25560"/>
        <n v="3008.3999999999996"/>
        <n v="7221.5999999999995"/>
        <n v="10903.199999999999"/>
        <n v="14616"/>
        <n v="18885.900000000001"/>
        <n v="24236"/>
        <n v="6945.4"/>
        <n v="7658.2000000000007"/>
        <n v="7658.5999999999985"/>
        <n v="9098.6"/>
        <n v="10019.199999999999"/>
        <n v="10176"/>
        <n v="16385.600000000002"/>
        <n v="19108"/>
        <n v="19456"/>
        <n v="31127.199999999997"/>
        <n v="36372.1"/>
        <n v="39186"/>
        <n v="46715.999999999993"/>
        <n v="7717.5"/>
        <n v="11617.6"/>
        <n v="19431"/>
        <n v="21169.599999999999"/>
        <n v="29158.400000000001"/>
        <n v="30305"/>
        <n v="43184.399999999994"/>
        <n v="13479.400000000001"/>
        <n v="16604.400000000001"/>
        <n v="22176"/>
        <n v="24131.000000000004"/>
        <n v="34353.5"/>
        <n v="3596"/>
        <n v="6300"/>
        <n v="6804"/>
        <n v="8524.4000000000015"/>
        <n v="8772"/>
        <n v="17328.300000000003"/>
        <n v="21438.899999999998"/>
        <n v="26556.799999999999"/>
        <n v="33132.600000000006"/>
        <n v="4531"/>
        <n v="6751.7999999999993"/>
        <n v="7343.2000000000007"/>
        <n v="7356.5999999999995"/>
        <n v="17748"/>
        <n v="28395.5"/>
        <n v="41429.5"/>
        <n v="2311.5"/>
        <n v="3013.5"/>
        <n v="5287.5"/>
        <n v="13797"/>
        <n v="14063"/>
        <n v="14608.300000000001"/>
        <n v="16063.199999999999"/>
        <n v="16836"/>
        <n v="19594"/>
        <n v="21654.400000000001"/>
        <n v="27930"/>
        <n v="39065.899999999994"/>
        <n v="44422"/>
        <n v="7416.9"/>
        <n v="8284.5"/>
        <n v="10758.7"/>
        <n v="12124.2"/>
        <n v="14391.999999999998"/>
        <n v="15246"/>
        <n v="17335.2"/>
        <n v="40831"/>
        <n v="6544.8"/>
        <n v="11166.300000000001"/>
        <n v="11403"/>
        <n v="11554.400000000001"/>
        <n v="12143.999999999998"/>
        <n v="13244.7"/>
        <n v="23014.400000000001"/>
        <n v="26200"/>
        <n v="28286.399999999998"/>
        <n v="35715.4"/>
        <n v="6708.9"/>
        <n v="7982.7"/>
        <n v="8694"/>
        <n v="9116"/>
        <n v="10110.299999999999"/>
        <n v="10451.199999999999"/>
        <n v="11580.4"/>
        <n v="14329.5"/>
        <n v="20128"/>
        <n v="21167.999999999996"/>
        <n v="25102.399999999998"/>
        <n v="27670.9"/>
        <n v="27956.799999999999"/>
        <n v="31407"/>
        <n v="35647.5"/>
        <n v="36907.200000000004"/>
        <n v="7029.9"/>
        <n v="11914.400000000001"/>
        <n v="15919.7"/>
        <n v="17776"/>
        <n v="36666"/>
        <n v="38227.699999999997"/>
        <n v="51531.199999999997"/>
        <n v="8520"/>
        <n v="14301.599999999999"/>
        <n v="17204.399999999998"/>
        <n v="19080"/>
        <n v="19210.400000000001"/>
        <n v="32282.799999999996"/>
        <n v="32524.1"/>
        <n v="35153.799999999996"/>
        <n v="35820"/>
        <n v="42690.400000000001"/>
        <n v="6960"/>
        <n v="9627.8999999999978"/>
        <n v="13725.600000000002"/>
        <n v="15353.2"/>
        <n v="18994.5"/>
        <n v="28628.799999999996"/>
        <n v="5696.4"/>
        <n v="11716.5"/>
        <n v="14416"/>
        <n v="16499.400000000001"/>
        <n v="16968"/>
        <n v="17993.5"/>
        <n v="18188.399999999998"/>
        <n v="8686.6"/>
        <n v="12422.2"/>
        <n v="15120"/>
        <n v="19584"/>
        <n v="26546.6"/>
        <n v="31200"/>
        <n v="9270.1"/>
        <n v="11235"/>
        <n v="12019.799999999997"/>
        <n v="10948"/>
        <n v="13044.899999999998"/>
        <n v="28616"/>
        <n v="30377.399999999998"/>
        <n v="35351"/>
        <n v="9004.7999999999993"/>
        <n v="18826.400000000001"/>
        <n v="19617.5"/>
        <n v="19836.400000000001"/>
        <n v="20717.599999999999"/>
        <n v="23364"/>
        <n v="23997.600000000002"/>
        <n v="27916.399999999998"/>
        <n v="42249.1"/>
        <n v="2070.2999999999997"/>
        <n v="9499"/>
        <n v="17904.7"/>
        <n v="18878.399999999998"/>
        <n v="23445"/>
        <n v="34162"/>
        <n v="7581.9999999999991"/>
        <n v="8721.6"/>
        <n v="10500"/>
        <n v="13466.999999999998"/>
        <n v="16036.8"/>
        <n v="16846.8"/>
        <n v="6872.7999999999993"/>
        <n v="8827"/>
        <n v="9836.8000000000011"/>
        <n v="10032"/>
        <n v="15953.599999999999"/>
        <n v="35695"/>
        <n v="9574.7999999999993"/>
        <n v="14301.6"/>
        <n v="15061.2"/>
        <n v="17262"/>
        <n v="37192.5"/>
        <n v="39653.9"/>
        <n v="3055.2"/>
        <n v="4843.4000000000005"/>
        <n v="5215.2"/>
        <n v="7199.7000000000007"/>
        <n v="14670"/>
        <n v="16614.400000000001"/>
        <n v="20076.7"/>
        <n v="21482.999999999996"/>
        <n v="30776.799999999999"/>
        <n v="15957.2"/>
        <n v="16492"/>
        <n v="21295.4"/>
        <n v="25518.800000000003"/>
        <n v="27676.6"/>
        <n v="28395"/>
        <n v="41826.400000000001"/>
        <n v="49055.999999999993"/>
        <n v="9405.2999999999993"/>
        <n v="9704.1999999999989"/>
        <n v="13674"/>
        <n v="21120.400000000001"/>
        <n v="3465"/>
        <n v="5332.7999999999993"/>
        <n v="8065.5999999999995"/>
        <n v="10067.200000000001"/>
        <n v="10648.999999999998"/>
        <n v="10679.400000000001"/>
        <n v="11155.5"/>
        <n v="11543"/>
        <n v="15633.199999999999"/>
        <n v="20868.399999999998"/>
        <n v="24395.100000000002"/>
        <n v="8625"/>
        <n v="9794"/>
        <n v="16321.6"/>
        <n v="19678.8"/>
        <n v="33694.800000000003"/>
        <n v="39236"/>
        <n v="43088.2"/>
        <n v="6201"/>
        <n v="6311.4"/>
        <n v="7289.6"/>
        <n v="8322.4"/>
        <n v="8501.9000000000015"/>
        <n v="9708.2999999999993"/>
        <n v="12944.399999999998"/>
        <n v="14248"/>
        <n v="18298.399999999998"/>
        <n v="18838.399999999998"/>
        <n v="24469.599999999999"/>
        <n v="31053.4"/>
        <n v="3386.6000000000004"/>
        <n v="4028"/>
        <n v="5532.7999999999993"/>
        <n v="10200"/>
        <n v="13923"/>
        <n v="17593.399999999998"/>
        <n v="17666"/>
        <n v="21420"/>
        <n v="24080"/>
        <n v="27531"/>
        <n v="32795.700000000004"/>
        <n v="3760.5"/>
        <n v="4322.8"/>
        <n v="9697.6"/>
        <n v="10391.699999999999"/>
        <n v="15670.2"/>
        <n v="22477.9"/>
        <n v="36088.1"/>
        <n v="43388.100000000006"/>
        <n v="5572.3"/>
        <n v="7496.9999999999991"/>
        <n v="9651.1999999999989"/>
        <n v="10492.199999999997"/>
        <n v="18396.7"/>
        <n v="23849.599999999999"/>
        <n v="23882.399999999998"/>
        <n v="34041.300000000003"/>
        <n v="3710"/>
        <n v="6600"/>
        <n v="8001"/>
        <n v="14089.199999999999"/>
        <n v="16702.400000000001"/>
        <n v="21216"/>
        <n v="21546"/>
        <n v="31186.6"/>
        <n v="31999.200000000001"/>
        <n v="37520"/>
        <n v="41215.299999999996"/>
        <n v="7008"/>
        <n v="8099.6999999999989"/>
        <n v="9840"/>
        <n v="10218"/>
        <n v="14311.2"/>
        <n v="14715.2"/>
        <n v="19147.8"/>
        <n v="20760.300000000003"/>
        <n v="24579.8"/>
        <n v="25946.300000000003"/>
        <n v="30367.999999999996"/>
        <n v="35640"/>
        <n v="7714"/>
        <n v="15152.399999999998"/>
        <n v="16363.900000000001"/>
        <n v="3243.6000000000004"/>
        <n v="12633.599999999999"/>
        <n v="12806.399999999998"/>
        <n v="20031.199999999997"/>
        <n v="21485.200000000001"/>
        <n v="22607.200000000004"/>
        <n v="3035.1"/>
        <n v="6688"/>
        <n v="7024.2"/>
        <n v="7139.0000000000009"/>
        <n v="10988.800000000001"/>
        <n v="12306.6"/>
        <n v="16077"/>
        <n v="19946.199999999997"/>
        <n v="26773.4"/>
        <n v="28464.9"/>
        <n v="37544.800000000003"/>
        <n v="40224.800000000003"/>
        <n v="43591.8"/>
        <n v="4201.6000000000004"/>
        <n v="15262.8"/>
        <n v="20790"/>
        <n v="21878.5"/>
        <n v="22136.800000000003"/>
        <n v="23240.400000000001"/>
        <n v="41989.599999999999"/>
        <n v="2997.2"/>
        <n v="7195.9999999999991"/>
        <n v="10595.2"/>
        <n v="10694.7"/>
        <n v="14235.4"/>
        <n v="36530.199999999997"/>
        <n v="36896.199999999997"/>
        <n v="41420.699999999997"/>
        <n v="5130"/>
        <n v="8810.9"/>
        <n v="16606"/>
        <n v="17766"/>
        <n v="20916"/>
        <n v="22396.5"/>
        <n v="25633.5"/>
        <n v="37374.399999999994"/>
        <n v="9292.5"/>
        <n v="28761.599999999999"/>
        <n v="41932.799999999996"/>
        <n v="42427"/>
        <n v="47510.400000000001"/>
        <n v="9006"/>
        <n v="10573.5"/>
        <n v="13230"/>
        <n v="15403.600000000002"/>
        <n v="16394.399999999998"/>
        <n v="18452.599999999999"/>
        <n v="20062.5"/>
        <n v="22900.499999999996"/>
        <n v="23057.999999999996"/>
        <n v="37560"/>
        <n v="38570"/>
        <n v="39199.599999999999"/>
        <n v="6900"/>
        <n v="9683"/>
        <n v="14302.9"/>
        <n v="16806.400000000001"/>
        <n v="20797.200000000004"/>
        <n v="26866"/>
        <n v="3817.9999999999995"/>
        <n v="8683.1999999999989"/>
        <n v="11210"/>
        <n v="12765.2"/>
        <n v="15921.999999999998"/>
        <n v="31970.799999999999"/>
        <n v="41520"/>
        <n v="45800.999999999993"/>
        <n v="7721.5999999999995"/>
        <n v="8925.7000000000007"/>
        <n v="15802.6"/>
        <n v="21103.3"/>
        <n v="22351.100000000002"/>
        <n v="43974"/>
        <n v="8082.7999999999993"/>
        <n v="9826.4"/>
        <n v="12328"/>
        <n v="24544"/>
        <n v="27350.400000000001"/>
        <n v="28845"/>
        <n v="43593.599999999999"/>
        <n v="7009.2000000000007"/>
        <n v="7088.9"/>
        <n v="8095.5"/>
        <n v="8914.5"/>
      </sharedItems>
    </cacheField>
    <cacheField name="Target" numFmtId="0">
      <sharedItems containsSemiMixedTypes="0" containsString="0" containsNumber="1" containsInteger="1" minValue="15000" maxValue="15000"/>
    </cacheField>
    <cacheField name="Commission" numFmtId="44">
      <sharedItems containsSemiMixedTypes="0" containsString="0" containsNumber="1" minValue="0" maxValue="5153.12"/>
    </cacheField>
    <cacheField name="Payment Type" numFmtId="0">
      <sharedItems count="3">
        <s v="Cash"/>
        <s v="Credit Card"/>
        <s v="On Account"/>
      </sharedItems>
    </cacheField>
    <cacheField name="Over/Under" numFmtId="165">
      <sharedItems containsSemiMixedTypes="0" containsString="0" containsNumber="1" minValue="-12929.7" maxValue="36531.199999999997"/>
    </cacheField>
    <cacheField name="Months" numFmtId="0" databaseField="0">
      <fieldGroup base="0">
        <rangePr groupBy="months" startDate="2021-01-01T00:00:00" endDate="2021-12-02T00:00:00"/>
        <groupItems count="14">
          <s v="&lt;1/1/2021"/>
          <s v="Jan"/>
          <s v="Feb"/>
          <s v="Mar"/>
          <s v="Apr"/>
          <s v="May"/>
          <s v="Jun"/>
          <s v="Jul"/>
          <s v="Aug"/>
          <s v="Sep"/>
          <s v="Oct"/>
          <s v="Nov"/>
          <s v="Dec"/>
          <s v="&gt;12/2/2021"/>
        </groupItems>
      </fieldGroup>
    </cacheField>
  </cacheFields>
  <extLst>
    <ext xmlns:x14="http://schemas.microsoft.com/office/spreadsheetml/2009/9/main" uri="{725AE2AE-9491-48be-B2B4-4EB974FC3084}">
      <x14:pivotCacheDefinition pivotCacheId="17565193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9">
  <r>
    <d v="2021-01-01T00:00:00"/>
    <s v="Reza Jafari"/>
    <s v="Reza"/>
    <s v="Jafari"/>
    <x v="0"/>
    <n v="2954.7"/>
    <n v="15000"/>
    <n v="0"/>
    <s v="Cash"/>
  </r>
  <r>
    <d v="2021-01-01T00:00:00"/>
    <s v="Bryan Maldonado"/>
    <s v="Bryan"/>
    <s v="Maldonado"/>
    <x v="0"/>
    <n v="6796.7999999999993"/>
    <n v="15000"/>
    <n v="0"/>
    <s v="Credit Card"/>
  </r>
  <r>
    <d v="2021-01-01T00:00:00"/>
    <s v="Bryan Maldonado"/>
    <s v="Bryan"/>
    <s v="Maldonado"/>
    <x v="0"/>
    <n v="8188"/>
    <n v="15000"/>
    <n v="0"/>
    <s v="On Account"/>
  </r>
  <r>
    <d v="2021-01-01T00:00:00"/>
    <s v="Reza Jafari"/>
    <s v="Reza"/>
    <s v="Jafari"/>
    <x v="0"/>
    <n v="9058.4"/>
    <n v="15000"/>
    <n v="0"/>
    <s v="Credit Card"/>
  </r>
  <r>
    <d v="2021-01-01T00:00:00"/>
    <s v="Bryan Maldonado"/>
    <s v="Bryan"/>
    <s v="Maldonado"/>
    <x v="0"/>
    <n v="12096"/>
    <n v="15000"/>
    <n v="0"/>
    <s v="On Account"/>
  </r>
  <r>
    <d v="2021-01-01T00:00:00"/>
    <s v="Ashley Almanza"/>
    <s v="Ashley"/>
    <s v="Almanza"/>
    <x v="0"/>
    <n v="15029"/>
    <n v="15000"/>
    <n v="1502.9"/>
    <s v="Cash"/>
  </r>
  <r>
    <d v="2021-01-01T00:00:00"/>
    <s v="Ashley Almanza"/>
    <s v="Ashley"/>
    <s v="Almanza"/>
    <x v="0"/>
    <n v="15264"/>
    <n v="15000"/>
    <n v="1526.4"/>
    <s v="Cash"/>
  </r>
  <r>
    <d v="2021-01-01T00:00:00"/>
    <s v="Ashley Almanza"/>
    <s v="Ashley"/>
    <s v="Almanza"/>
    <x v="0"/>
    <n v="17353.599999999999"/>
    <n v="15000"/>
    <n v="1735.36"/>
    <s v="Credit Card"/>
  </r>
  <r>
    <d v="2021-01-01T00:00:00"/>
    <s v="Derek Godwin"/>
    <s v="Derek"/>
    <s v="Godwin"/>
    <x v="0"/>
    <n v="20140"/>
    <n v="15000"/>
    <n v="2014"/>
    <s v="On Account"/>
  </r>
  <r>
    <d v="2021-01-01T00:00:00"/>
    <s v="Derek Godwin"/>
    <s v="Derek"/>
    <s v="Godwin"/>
    <x v="0"/>
    <n v="35649"/>
    <n v="15000"/>
    <n v="3564.9"/>
    <s v="Credit Card"/>
  </r>
  <r>
    <d v="2021-01-01T00:00:00"/>
    <s v="Chloe Fusaro"/>
    <s v="Chloe"/>
    <s v="Fusaro"/>
    <x v="1"/>
    <n v="13310.4"/>
    <n v="15000"/>
    <n v="0"/>
    <s v="Credit Card"/>
  </r>
  <r>
    <d v="2021-01-01T00:00:00"/>
    <s v="David Wilkinson"/>
    <s v="David"/>
    <s v="Wilkinson"/>
    <x v="1"/>
    <n v="20366.100000000002"/>
    <n v="15000"/>
    <n v="2036.6100000000004"/>
    <s v="On Account"/>
  </r>
  <r>
    <d v="2021-01-01T00:00:00"/>
    <s v="David Wilkinson"/>
    <s v="David"/>
    <s v="Wilkinson"/>
    <x v="1"/>
    <n v="20880"/>
    <n v="15000"/>
    <n v="2088"/>
    <s v="Credit Card"/>
  </r>
  <r>
    <d v="2021-01-01T00:00:00"/>
    <s v="Chloe Fusaro"/>
    <s v="Chloe"/>
    <s v="Fusaro"/>
    <x v="1"/>
    <n v="23076.199999999997"/>
    <n v="15000"/>
    <n v="2307.62"/>
    <s v="Credit Card"/>
  </r>
  <r>
    <d v="2021-01-01T00:00:00"/>
    <s v="Chloe Fusaro"/>
    <s v="Chloe"/>
    <s v="Fusaro"/>
    <x v="1"/>
    <n v="25560"/>
    <n v="15000"/>
    <n v="2556"/>
    <s v="Credit Card"/>
  </r>
  <r>
    <d v="2021-01-01T00:00:00"/>
    <s v="Olivia Cheung"/>
    <s v="Olivia"/>
    <s v="Cheung"/>
    <x v="2"/>
    <n v="3008.3999999999996"/>
    <n v="15000"/>
    <n v="0"/>
    <s v="Cash"/>
  </r>
  <r>
    <d v="2021-01-01T00:00:00"/>
    <s v="Jason Jackaki"/>
    <s v="Jason"/>
    <s v="Jackaki"/>
    <x v="2"/>
    <n v="7221.5999999999995"/>
    <n v="15000"/>
    <n v="0"/>
    <s v="On Account"/>
  </r>
  <r>
    <d v="2021-01-01T00:00:00"/>
    <s v="Olivia Cheung"/>
    <s v="Olivia"/>
    <s v="Cheung"/>
    <x v="2"/>
    <n v="10903.199999999999"/>
    <n v="15000"/>
    <n v="0"/>
    <s v="Cash"/>
  </r>
  <r>
    <d v="2021-01-01T00:00:00"/>
    <s v="Annabel Mettick"/>
    <s v="Annabel"/>
    <s v="Mettick"/>
    <x v="2"/>
    <n v="14616"/>
    <n v="15000"/>
    <n v="0"/>
    <s v="Cash"/>
  </r>
  <r>
    <d v="2021-01-01T00:00:00"/>
    <s v="Emily Whelan"/>
    <s v="Emily"/>
    <s v="Whelan"/>
    <x v="2"/>
    <n v="18885.900000000001"/>
    <n v="15000"/>
    <n v="1888.5900000000001"/>
    <s v="On Account"/>
  </r>
  <r>
    <d v="2021-01-01T00:00:00"/>
    <s v="Emily Whelan"/>
    <s v="Emily"/>
    <s v="Whelan"/>
    <x v="2"/>
    <n v="24236"/>
    <n v="15000"/>
    <n v="2423.6"/>
    <s v="Credit Card"/>
  </r>
  <r>
    <d v="2021-01-01T00:00:00"/>
    <s v="Nina McDonald"/>
    <s v="Nina"/>
    <s v="McDonald"/>
    <x v="3"/>
    <n v="6945.4"/>
    <n v="15000"/>
    <n v="0"/>
    <s v="On Account"/>
  </r>
  <r>
    <d v="2021-01-01T00:00:00"/>
    <s v="Nina McDonald"/>
    <s v="Nina"/>
    <s v="McDonald"/>
    <x v="3"/>
    <n v="7658.2000000000007"/>
    <n v="15000"/>
    <n v="0"/>
    <s v="On Account"/>
  </r>
  <r>
    <d v="2021-01-01T00:00:00"/>
    <s v="Ally Bryant"/>
    <s v="Ally"/>
    <s v="Bryant"/>
    <x v="3"/>
    <n v="7658.5999999999985"/>
    <n v="15000"/>
    <n v="0"/>
    <s v="Cash"/>
  </r>
  <r>
    <d v="2021-01-01T00:00:00"/>
    <s v="Josh Sutherland"/>
    <s v="Josh"/>
    <s v="Sutherland"/>
    <x v="3"/>
    <n v="9098.6"/>
    <n v="15000"/>
    <n v="0"/>
    <s v="On Account"/>
  </r>
  <r>
    <d v="2021-01-01T00:00:00"/>
    <s v="Nina McDonald"/>
    <s v="Nina"/>
    <s v="McDonald"/>
    <x v="3"/>
    <n v="10019.199999999999"/>
    <n v="15000"/>
    <n v="0"/>
    <s v="On Account"/>
  </r>
  <r>
    <d v="2021-01-01T00:00:00"/>
    <s v="Ally Bryant"/>
    <s v="Ally"/>
    <s v="Bryant"/>
    <x v="3"/>
    <n v="10176"/>
    <n v="15000"/>
    <n v="0"/>
    <s v="Cash"/>
  </r>
  <r>
    <d v="2021-01-01T00:00:00"/>
    <s v="Josh Sutherland"/>
    <s v="Josh"/>
    <s v="Sutherland"/>
    <x v="3"/>
    <n v="16385.600000000002"/>
    <n v="15000"/>
    <n v="1638.5600000000004"/>
    <s v="Credit Card"/>
  </r>
  <r>
    <d v="2021-01-01T00:00:00"/>
    <s v="Ally Bryant"/>
    <s v="Ally"/>
    <s v="Bryant"/>
    <x v="3"/>
    <n v="19108"/>
    <n v="15000"/>
    <n v="1910.8000000000002"/>
    <s v="Cash"/>
  </r>
  <r>
    <d v="2021-01-01T00:00:00"/>
    <s v="Nina McDonald"/>
    <s v="Nina"/>
    <s v="McDonald"/>
    <x v="3"/>
    <n v="19456"/>
    <n v="15000"/>
    <n v="1945.6000000000001"/>
    <s v="Credit Card"/>
  </r>
  <r>
    <d v="2021-01-01T00:00:00"/>
    <s v="Spencer Cruz"/>
    <s v="Spencer"/>
    <s v="Cruz"/>
    <x v="3"/>
    <n v="31127.199999999997"/>
    <n v="15000"/>
    <n v="3112.72"/>
    <s v="On Account"/>
  </r>
  <r>
    <d v="2021-01-01T00:00:00"/>
    <s v="Spencer Cruz"/>
    <s v="Spencer"/>
    <s v="Cruz"/>
    <x v="3"/>
    <n v="36372.1"/>
    <n v="15000"/>
    <n v="3637.21"/>
    <s v="Credit Card"/>
  </r>
  <r>
    <d v="2021-01-01T00:00:00"/>
    <s v="Ally Bryant"/>
    <s v="Ally"/>
    <s v="Bryant"/>
    <x v="3"/>
    <n v="39186"/>
    <n v="15000"/>
    <n v="3918.6000000000004"/>
    <s v="Cash"/>
  </r>
  <r>
    <d v="2021-01-01T00:00:00"/>
    <s v="Spencer Cruz"/>
    <s v="Spencer"/>
    <s v="Cruz"/>
    <x v="3"/>
    <n v="46715.999999999993"/>
    <n v="15000"/>
    <n v="4671.5999999999995"/>
    <s v="Credit Card"/>
  </r>
  <r>
    <d v="2021-02-01T00:00:00"/>
    <s v="Gordon Beswick"/>
    <s v="Gordon"/>
    <s v="Beswick"/>
    <x v="0"/>
    <n v="7717.5"/>
    <n v="15000"/>
    <n v="0"/>
    <s v="On Account"/>
  </r>
  <r>
    <d v="2021-02-01T00:00:00"/>
    <s v="Gordon Beswick"/>
    <s v="Gordon"/>
    <s v="Beswick"/>
    <x v="0"/>
    <n v="11617.6"/>
    <n v="15000"/>
    <n v="0"/>
    <s v="Cash"/>
  </r>
  <r>
    <d v="2021-02-01T00:00:00"/>
    <s v="Derek Godwin"/>
    <s v="Derek"/>
    <s v="Godwin"/>
    <x v="0"/>
    <n v="19431"/>
    <n v="15000"/>
    <n v="1943.1000000000001"/>
    <s v="Cash"/>
  </r>
  <r>
    <d v="2021-02-01T00:00:00"/>
    <s v="Ashley Almanza"/>
    <s v="Ashley"/>
    <s v="Almanza"/>
    <x v="0"/>
    <n v="21169.599999999999"/>
    <n v="15000"/>
    <n v="2116.96"/>
    <s v="Cash"/>
  </r>
  <r>
    <d v="2021-02-01T00:00:00"/>
    <s v="Reza Jafari"/>
    <s v="Reza"/>
    <s v="Jafari"/>
    <x v="0"/>
    <n v="29158.400000000001"/>
    <n v="15000"/>
    <n v="2915.84"/>
    <s v="Cash"/>
  </r>
  <r>
    <d v="2021-02-01T00:00:00"/>
    <s v="Derek Godwin"/>
    <s v="Derek"/>
    <s v="Godwin"/>
    <x v="0"/>
    <n v="30305"/>
    <n v="15000"/>
    <n v="3030.5"/>
    <s v="Credit Card"/>
  </r>
  <r>
    <d v="2021-02-01T00:00:00"/>
    <s v="Gordon Beswick"/>
    <s v="Gordon"/>
    <s v="Beswick"/>
    <x v="0"/>
    <n v="43184.399999999994"/>
    <n v="15000"/>
    <n v="4318.4399999999996"/>
    <s v="On Account"/>
  </r>
  <r>
    <d v="2021-02-01T00:00:00"/>
    <s v="David Wilkinson"/>
    <s v="David"/>
    <s v="Wilkinson"/>
    <x v="1"/>
    <n v="13479.400000000001"/>
    <n v="15000"/>
    <n v="0"/>
    <s v="On Account"/>
  </r>
  <r>
    <d v="2021-02-01T00:00:00"/>
    <s v="Chloe Fusaro"/>
    <s v="Chloe"/>
    <s v="Fusaro"/>
    <x v="1"/>
    <n v="16604.400000000001"/>
    <n v="15000"/>
    <n v="1660.4400000000003"/>
    <s v="Cash"/>
  </r>
  <r>
    <d v="2021-02-01T00:00:00"/>
    <s v="Sarah Gibbs"/>
    <s v="Sarah"/>
    <s v="Gibbs"/>
    <x v="1"/>
    <n v="22176"/>
    <n v="15000"/>
    <n v="2217.6"/>
    <s v="Cash"/>
  </r>
  <r>
    <d v="2021-02-01T00:00:00"/>
    <s v="David Wilkinson"/>
    <s v="David"/>
    <s v="Wilkinson"/>
    <x v="1"/>
    <n v="24131.000000000004"/>
    <n v="15000"/>
    <n v="2413.1000000000004"/>
    <s v="Cash"/>
  </r>
  <r>
    <d v="2021-02-01T00:00:00"/>
    <s v="Chloe Fusaro"/>
    <s v="Chloe"/>
    <s v="Fusaro"/>
    <x v="1"/>
    <n v="34353.5"/>
    <n v="15000"/>
    <n v="3435.3500000000004"/>
    <s v="Cash"/>
  </r>
  <r>
    <d v="2021-02-01T00:00:00"/>
    <s v="Annabel Mettick"/>
    <s v="Annabel"/>
    <s v="Mettick"/>
    <x v="2"/>
    <n v="3596"/>
    <n v="15000"/>
    <n v="0"/>
    <s v="Cash"/>
  </r>
  <r>
    <d v="2021-02-01T00:00:00"/>
    <s v="Cory Goodwin"/>
    <s v="Cory"/>
    <s v="Goodwin"/>
    <x v="2"/>
    <n v="6300"/>
    <n v="15000"/>
    <n v="0"/>
    <s v="On Account"/>
  </r>
  <r>
    <d v="2021-02-01T00:00:00"/>
    <s v="Annabel Mettick"/>
    <s v="Annabel"/>
    <s v="Mettick"/>
    <x v="2"/>
    <n v="6804"/>
    <n v="15000"/>
    <n v="0"/>
    <s v="Credit Card"/>
  </r>
  <r>
    <d v="2021-02-01T00:00:00"/>
    <s v="Jason Jackaki"/>
    <s v="Jason"/>
    <s v="Jackaki"/>
    <x v="2"/>
    <n v="8524.4000000000015"/>
    <n v="15000"/>
    <n v="0"/>
    <s v="On Account"/>
  </r>
  <r>
    <d v="2021-02-01T00:00:00"/>
    <s v="Annabel Mettick"/>
    <s v="Annabel"/>
    <s v="Mettick"/>
    <x v="2"/>
    <n v="8772"/>
    <n v="15000"/>
    <n v="0"/>
    <s v="On Account"/>
  </r>
  <r>
    <d v="2021-02-01T00:00:00"/>
    <s v="Annabel Mettick"/>
    <s v="Annabel"/>
    <s v="Mettick"/>
    <x v="2"/>
    <n v="17328.300000000003"/>
    <n v="15000"/>
    <n v="1732.8300000000004"/>
    <s v="On Account"/>
  </r>
  <r>
    <d v="2021-02-01T00:00:00"/>
    <s v="Cory Goodwin"/>
    <s v="Cory"/>
    <s v="Goodwin"/>
    <x v="2"/>
    <n v="21438.899999999998"/>
    <n v="15000"/>
    <n v="2143.89"/>
    <s v="Credit Card"/>
  </r>
  <r>
    <d v="2021-02-01T00:00:00"/>
    <s v="Jason Jackaki"/>
    <s v="Jason"/>
    <s v="Jackaki"/>
    <x v="2"/>
    <n v="26556.799999999999"/>
    <n v="15000"/>
    <n v="2655.6800000000003"/>
    <s v="Cash"/>
  </r>
  <r>
    <d v="2021-02-01T00:00:00"/>
    <s v="Jason Jackaki"/>
    <s v="Jason"/>
    <s v="Jackaki"/>
    <x v="2"/>
    <n v="33132.600000000006"/>
    <n v="15000"/>
    <n v="3313.2600000000007"/>
    <s v="On Account"/>
  </r>
  <r>
    <d v="2021-02-01T00:00:00"/>
    <s v="Nina McDonald"/>
    <s v="Nina"/>
    <s v="McDonald"/>
    <x v="3"/>
    <n v="4531"/>
    <n v="15000"/>
    <n v="0"/>
    <s v="On Account"/>
  </r>
  <r>
    <d v="2021-02-01T00:00:00"/>
    <s v="Tia Cruise"/>
    <s v="Tia"/>
    <s v="Cruise"/>
    <x v="3"/>
    <n v="6751.7999999999993"/>
    <n v="15000"/>
    <n v="0"/>
    <s v="Cash"/>
  </r>
  <r>
    <d v="2021-02-01T00:00:00"/>
    <s v="Nina McDonald"/>
    <s v="Nina"/>
    <s v="McDonald"/>
    <x v="3"/>
    <n v="7343.2000000000007"/>
    <n v="15000"/>
    <n v="0"/>
    <s v="Cash"/>
  </r>
  <r>
    <d v="2021-02-01T00:00:00"/>
    <s v="Nina McDonald"/>
    <s v="Nina"/>
    <s v="McDonald"/>
    <x v="3"/>
    <n v="7356.5999999999995"/>
    <n v="15000"/>
    <n v="0"/>
    <s v="Credit Card"/>
  </r>
  <r>
    <d v="2021-02-01T00:00:00"/>
    <s v="Tia Cruise"/>
    <s v="Tia"/>
    <s v="Cruise"/>
    <x v="3"/>
    <n v="17748"/>
    <n v="15000"/>
    <n v="1774.8000000000002"/>
    <s v="Credit Card"/>
  </r>
  <r>
    <d v="2021-02-01T00:00:00"/>
    <s v="Nina McDonald"/>
    <s v="Nina"/>
    <s v="McDonald"/>
    <x v="3"/>
    <n v="28395.5"/>
    <n v="15000"/>
    <n v="2839.55"/>
    <s v="On Account"/>
  </r>
  <r>
    <d v="2021-02-01T00:00:00"/>
    <s v="Ally Bryant"/>
    <s v="Ally"/>
    <s v="Bryant"/>
    <x v="3"/>
    <n v="41429.5"/>
    <n v="15000"/>
    <n v="4142.95"/>
    <s v="Cash"/>
  </r>
  <r>
    <d v="2021-03-01T00:00:00"/>
    <s v="Derek Godwin"/>
    <s v="Derek"/>
    <s v="Godwin"/>
    <x v="0"/>
    <n v="2311.5"/>
    <n v="15000"/>
    <n v="0"/>
    <s v="Cash"/>
  </r>
  <r>
    <d v="2021-03-01T00:00:00"/>
    <s v="Gordon Beswick"/>
    <s v="Gordon"/>
    <s v="Beswick"/>
    <x v="0"/>
    <n v="3013.5"/>
    <n v="15000"/>
    <n v="0"/>
    <s v="Cash"/>
  </r>
  <r>
    <d v="2021-03-01T00:00:00"/>
    <s v="Gordon Beswick"/>
    <s v="Gordon"/>
    <s v="Beswick"/>
    <x v="0"/>
    <n v="5287.5"/>
    <n v="15000"/>
    <n v="0"/>
    <s v="Cash"/>
  </r>
  <r>
    <d v="2021-03-01T00:00:00"/>
    <s v="Reza Jafari"/>
    <s v="Reza"/>
    <s v="Jafari"/>
    <x v="0"/>
    <n v="13797"/>
    <n v="15000"/>
    <n v="0"/>
    <s v="Credit Card"/>
  </r>
  <r>
    <d v="2021-03-01T00:00:00"/>
    <s v="Bryan Maldonado"/>
    <s v="Bryan"/>
    <s v="Maldonado"/>
    <x v="0"/>
    <n v="14063"/>
    <n v="15000"/>
    <n v="0"/>
    <s v="Cash"/>
  </r>
  <r>
    <d v="2021-03-01T00:00:00"/>
    <s v="Reza Jafari"/>
    <s v="Reza"/>
    <s v="Jafari"/>
    <x v="0"/>
    <n v="14608.300000000001"/>
    <n v="15000"/>
    <n v="0"/>
    <s v="Credit Card"/>
  </r>
  <r>
    <d v="2021-03-01T00:00:00"/>
    <s v="Gordon Beswick"/>
    <s v="Gordon"/>
    <s v="Beswick"/>
    <x v="0"/>
    <n v="16063.199999999999"/>
    <n v="15000"/>
    <n v="1606.32"/>
    <s v="Cash"/>
  </r>
  <r>
    <d v="2021-03-01T00:00:00"/>
    <s v="Derek Godwin"/>
    <s v="Derek"/>
    <s v="Godwin"/>
    <x v="0"/>
    <n v="16836"/>
    <n v="15000"/>
    <n v="1683.6000000000001"/>
    <s v="Credit Card"/>
  </r>
  <r>
    <d v="2021-03-01T00:00:00"/>
    <s v="Gordon Beswick"/>
    <s v="Gordon"/>
    <s v="Beswick"/>
    <x v="0"/>
    <n v="19594"/>
    <n v="15000"/>
    <n v="1959.4"/>
    <s v="On Account"/>
  </r>
  <r>
    <d v="2021-03-01T00:00:00"/>
    <s v="Derek Godwin"/>
    <s v="Derek"/>
    <s v="Godwin"/>
    <x v="0"/>
    <n v="21654.400000000001"/>
    <n v="15000"/>
    <n v="2165.44"/>
    <s v="Cash"/>
  </r>
  <r>
    <d v="2021-03-01T00:00:00"/>
    <s v="Bryan Maldonado"/>
    <s v="Bryan"/>
    <s v="Maldonado"/>
    <x v="0"/>
    <n v="27930"/>
    <n v="15000"/>
    <n v="2793"/>
    <s v="Credit Card"/>
  </r>
  <r>
    <d v="2021-03-01T00:00:00"/>
    <s v="Ashley Almanza"/>
    <s v="Ashley"/>
    <s v="Almanza"/>
    <x v="0"/>
    <n v="39065.899999999994"/>
    <n v="15000"/>
    <n v="3906.5899999999997"/>
    <s v="Cash"/>
  </r>
  <r>
    <d v="2021-03-01T00:00:00"/>
    <s v="Gordon Beswick"/>
    <s v="Gordon"/>
    <s v="Beswick"/>
    <x v="0"/>
    <n v="44422"/>
    <n v="15000"/>
    <n v="4442.2"/>
    <s v="On Account"/>
  </r>
  <r>
    <d v="2021-03-01T00:00:00"/>
    <s v="Charlotte Edwards"/>
    <s v="Charlotte"/>
    <s v="Edwards"/>
    <x v="1"/>
    <n v="7416.9"/>
    <n v="15000"/>
    <n v="0"/>
    <s v="On Account"/>
  </r>
  <r>
    <d v="2021-03-01T00:00:00"/>
    <s v="Jonah Seitz"/>
    <s v="Jonah"/>
    <s v="Seitz"/>
    <x v="1"/>
    <n v="8284.5"/>
    <n v="15000"/>
    <n v="0"/>
    <s v="Cash"/>
  </r>
  <r>
    <d v="2021-03-01T00:00:00"/>
    <s v="Chloe Fusaro"/>
    <s v="Chloe"/>
    <s v="Fusaro"/>
    <x v="1"/>
    <n v="10758.7"/>
    <n v="15000"/>
    <n v="0"/>
    <s v="Cash"/>
  </r>
  <r>
    <d v="2021-03-01T00:00:00"/>
    <s v="David Wilkinson"/>
    <s v="David"/>
    <s v="Wilkinson"/>
    <x v="1"/>
    <n v="12124.2"/>
    <n v="15000"/>
    <n v="0"/>
    <s v="On Account"/>
  </r>
  <r>
    <d v="2021-03-01T00:00:00"/>
    <s v="Charlotte Edwards"/>
    <s v="Charlotte"/>
    <s v="Edwards"/>
    <x v="1"/>
    <n v="14391.999999999998"/>
    <n v="15000"/>
    <n v="0"/>
    <s v="Credit Card"/>
  </r>
  <r>
    <d v="2021-03-01T00:00:00"/>
    <s v="Jonah Seitz"/>
    <s v="Jonah"/>
    <s v="Seitz"/>
    <x v="1"/>
    <n v="15246"/>
    <n v="15000"/>
    <n v="1524.6000000000001"/>
    <s v="Credit Card"/>
  </r>
  <r>
    <d v="2021-03-01T00:00:00"/>
    <s v="Charlotte Edwards"/>
    <s v="Charlotte"/>
    <s v="Edwards"/>
    <x v="1"/>
    <n v="17335.2"/>
    <n v="15000"/>
    <n v="1733.5200000000002"/>
    <s v="On Account"/>
  </r>
  <r>
    <d v="2021-03-01T00:00:00"/>
    <s v="Jonah Seitz"/>
    <s v="Jonah"/>
    <s v="Seitz"/>
    <x v="1"/>
    <n v="40831"/>
    <n v="15000"/>
    <n v="4083.1000000000004"/>
    <s v="Credit Card"/>
  </r>
  <r>
    <d v="2021-03-01T00:00:00"/>
    <s v="Annabel Mettick"/>
    <s v="Annabel"/>
    <s v="Mettick"/>
    <x v="2"/>
    <n v="6544.8"/>
    <n v="15000"/>
    <n v="0"/>
    <s v="Credit Card"/>
  </r>
  <r>
    <d v="2021-03-01T00:00:00"/>
    <s v="Jason Jackaki"/>
    <s v="Jason"/>
    <s v="Jackaki"/>
    <x v="2"/>
    <n v="11166.300000000001"/>
    <n v="15000"/>
    <n v="0"/>
    <s v="Cash"/>
  </r>
  <r>
    <d v="2021-03-01T00:00:00"/>
    <s v="Annabel Mettick"/>
    <s v="Annabel"/>
    <s v="Mettick"/>
    <x v="2"/>
    <n v="11403"/>
    <n v="15000"/>
    <n v="0"/>
    <s v="Cash"/>
  </r>
  <r>
    <d v="2021-03-01T00:00:00"/>
    <s v="Annabel Mettick"/>
    <s v="Annabel"/>
    <s v="Mettick"/>
    <x v="2"/>
    <n v="11554.400000000001"/>
    <n v="15000"/>
    <n v="0"/>
    <s v="Cash"/>
  </r>
  <r>
    <d v="2021-03-01T00:00:00"/>
    <s v="Olivia Cheung"/>
    <s v="Olivia"/>
    <s v="Cheung"/>
    <x v="2"/>
    <n v="12143.999999999998"/>
    <n v="15000"/>
    <n v="0"/>
    <s v="Cash"/>
  </r>
  <r>
    <d v="2021-03-01T00:00:00"/>
    <s v="Olivia Cheung"/>
    <s v="Olivia"/>
    <s v="Cheung"/>
    <x v="2"/>
    <n v="13244.7"/>
    <n v="15000"/>
    <n v="0"/>
    <s v="Credit Card"/>
  </r>
  <r>
    <d v="2021-03-01T00:00:00"/>
    <s v="Emily Whelan"/>
    <s v="Emily"/>
    <s v="Whelan"/>
    <x v="2"/>
    <n v="23014.400000000001"/>
    <n v="15000"/>
    <n v="2301.44"/>
    <s v="Credit Card"/>
  </r>
  <r>
    <d v="2021-03-01T00:00:00"/>
    <s v="Olivia Cheung"/>
    <s v="Olivia"/>
    <s v="Cheung"/>
    <x v="2"/>
    <n v="26200"/>
    <n v="15000"/>
    <n v="2620"/>
    <s v="Cash"/>
  </r>
  <r>
    <d v="2021-03-01T00:00:00"/>
    <s v="Jason Jackaki"/>
    <s v="Jason"/>
    <s v="Jackaki"/>
    <x v="2"/>
    <n v="28286.399999999998"/>
    <n v="15000"/>
    <n v="2828.64"/>
    <s v="Credit Card"/>
  </r>
  <r>
    <d v="2021-03-01T00:00:00"/>
    <s v="Olivia Cheung"/>
    <s v="Olivia"/>
    <s v="Cheung"/>
    <x v="2"/>
    <n v="35715.4"/>
    <n v="15000"/>
    <n v="3571.5400000000004"/>
    <s v="Cash"/>
  </r>
  <r>
    <d v="2021-03-01T00:00:00"/>
    <s v="Spencer Cruz"/>
    <s v="Spencer"/>
    <s v="Cruz"/>
    <x v="3"/>
    <n v="6708.9"/>
    <n v="15000"/>
    <n v="0"/>
    <s v="On Account"/>
  </r>
  <r>
    <d v="2021-03-01T00:00:00"/>
    <s v="Josh Sutherland"/>
    <s v="Josh"/>
    <s v="Sutherland"/>
    <x v="3"/>
    <n v="7982.7"/>
    <n v="15000"/>
    <n v="0"/>
    <s v="On Account"/>
  </r>
  <r>
    <d v="2021-03-01T00:00:00"/>
    <s v="Ally Bryant"/>
    <s v="Ally"/>
    <s v="Bryant"/>
    <x v="3"/>
    <n v="8694"/>
    <n v="15000"/>
    <n v="0"/>
    <s v="Credit Card"/>
  </r>
  <r>
    <d v="2021-03-01T00:00:00"/>
    <s v="Ally Bryant"/>
    <s v="Ally"/>
    <s v="Bryant"/>
    <x v="3"/>
    <n v="9116"/>
    <n v="15000"/>
    <n v="0"/>
    <s v="Credit Card"/>
  </r>
  <r>
    <d v="2021-03-01T00:00:00"/>
    <s v="Josh Sutherland"/>
    <s v="Josh"/>
    <s v="Sutherland"/>
    <x v="3"/>
    <n v="10110.299999999999"/>
    <n v="15000"/>
    <n v="0"/>
    <s v="Credit Card"/>
  </r>
  <r>
    <d v="2021-03-01T00:00:00"/>
    <s v="Nina McDonald"/>
    <s v="Nina"/>
    <s v="McDonald"/>
    <x v="3"/>
    <n v="10451.199999999999"/>
    <n v="15000"/>
    <n v="0"/>
    <s v="Credit Card"/>
  </r>
  <r>
    <d v="2021-03-01T00:00:00"/>
    <s v="Nina McDonald"/>
    <s v="Nina"/>
    <s v="McDonald"/>
    <x v="3"/>
    <n v="11580.4"/>
    <n v="15000"/>
    <n v="0"/>
    <s v="Cash"/>
  </r>
  <r>
    <d v="2021-03-01T00:00:00"/>
    <s v="Ally Bryant"/>
    <s v="Ally"/>
    <s v="Bryant"/>
    <x v="3"/>
    <n v="14329.5"/>
    <n v="15000"/>
    <n v="0"/>
    <s v="Credit Card"/>
  </r>
  <r>
    <d v="2021-03-01T00:00:00"/>
    <s v="Ally Bryant"/>
    <s v="Ally"/>
    <s v="Bryant"/>
    <x v="3"/>
    <n v="20128"/>
    <n v="15000"/>
    <n v="2012.8000000000002"/>
    <s v="On Account"/>
  </r>
  <r>
    <d v="2021-03-01T00:00:00"/>
    <s v="Spencer Cruz"/>
    <s v="Spencer"/>
    <s v="Cruz"/>
    <x v="3"/>
    <n v="21167.999999999996"/>
    <n v="15000"/>
    <n v="2116.7999999999997"/>
    <s v="Credit Card"/>
  </r>
  <r>
    <d v="2021-03-01T00:00:00"/>
    <s v="Tia Cruise"/>
    <s v="Tia"/>
    <s v="Cruise"/>
    <x v="3"/>
    <n v="25102.399999999998"/>
    <n v="15000"/>
    <n v="2510.2399999999998"/>
    <s v="Cash"/>
  </r>
  <r>
    <d v="2021-03-01T00:00:00"/>
    <s v="Tia Cruise"/>
    <s v="Tia"/>
    <s v="Cruise"/>
    <x v="3"/>
    <n v="27670.9"/>
    <n v="15000"/>
    <n v="2767.09"/>
    <s v="On Account"/>
  </r>
  <r>
    <d v="2021-03-01T00:00:00"/>
    <s v="Tia Cruise"/>
    <s v="Tia"/>
    <s v="Cruise"/>
    <x v="3"/>
    <n v="27956.799999999999"/>
    <n v="15000"/>
    <n v="2795.6800000000003"/>
    <s v="Cash"/>
  </r>
  <r>
    <d v="2021-03-01T00:00:00"/>
    <s v="Ally Bryant"/>
    <s v="Ally"/>
    <s v="Bryant"/>
    <x v="3"/>
    <n v="31407"/>
    <n v="15000"/>
    <n v="3140.7000000000003"/>
    <s v="Cash"/>
  </r>
  <r>
    <d v="2021-03-01T00:00:00"/>
    <s v="Josh Sutherland"/>
    <s v="Josh"/>
    <s v="Sutherland"/>
    <x v="3"/>
    <n v="35647.5"/>
    <n v="15000"/>
    <n v="3564.75"/>
    <s v="On Account"/>
  </r>
  <r>
    <d v="2021-03-01T00:00:00"/>
    <s v="Josh Sutherland"/>
    <s v="Josh"/>
    <s v="Sutherland"/>
    <x v="3"/>
    <n v="36907.200000000004"/>
    <n v="15000"/>
    <n v="3690.7200000000007"/>
    <s v="Cash"/>
  </r>
  <r>
    <d v="2021-04-01T00:00:00"/>
    <s v="Bryan Maldonado"/>
    <s v="Bryan"/>
    <s v="Maldonado"/>
    <x v="0"/>
    <n v="7029.9"/>
    <n v="15000"/>
    <n v="0"/>
    <s v="On Account"/>
  </r>
  <r>
    <d v="2021-04-01T00:00:00"/>
    <s v="Bryan Maldonado"/>
    <s v="Bryan"/>
    <s v="Maldonado"/>
    <x v="0"/>
    <n v="11914.400000000001"/>
    <n v="15000"/>
    <n v="0"/>
    <s v="Cash"/>
  </r>
  <r>
    <d v="2021-04-01T00:00:00"/>
    <s v="Ashley Almanza"/>
    <s v="Ashley"/>
    <s v="Almanza"/>
    <x v="0"/>
    <n v="15919.7"/>
    <n v="15000"/>
    <n v="1591.9700000000003"/>
    <s v="Credit Card"/>
  </r>
  <r>
    <d v="2021-04-01T00:00:00"/>
    <s v="Reza Jafari"/>
    <s v="Reza"/>
    <s v="Jafari"/>
    <x v="0"/>
    <n v="17776"/>
    <n v="15000"/>
    <n v="1777.6000000000001"/>
    <s v="On Account"/>
  </r>
  <r>
    <d v="2021-04-01T00:00:00"/>
    <s v="Gordon Beswick"/>
    <s v="Gordon"/>
    <s v="Beswick"/>
    <x v="0"/>
    <n v="36666"/>
    <n v="15000"/>
    <n v="3666.6000000000004"/>
    <s v="Cash"/>
  </r>
  <r>
    <d v="2021-04-01T00:00:00"/>
    <s v="Reza Jafari"/>
    <s v="Reza"/>
    <s v="Jafari"/>
    <x v="0"/>
    <n v="38227.699999999997"/>
    <n v="15000"/>
    <n v="3822.77"/>
    <s v="Credit Card"/>
  </r>
  <r>
    <d v="2021-04-01T00:00:00"/>
    <s v="Reza Jafari"/>
    <s v="Reza"/>
    <s v="Jafari"/>
    <x v="0"/>
    <n v="51531.199999999997"/>
    <n v="15000"/>
    <n v="5153.12"/>
    <s v="On Account"/>
  </r>
  <r>
    <d v="2021-04-01T00:00:00"/>
    <s v="Chloe Fusaro"/>
    <s v="Chloe"/>
    <s v="Fusaro"/>
    <x v="1"/>
    <n v="8520"/>
    <n v="15000"/>
    <n v="0"/>
    <s v="On Account"/>
  </r>
  <r>
    <d v="2021-04-01T00:00:00"/>
    <s v="Charlotte Edwards"/>
    <s v="Charlotte"/>
    <s v="Edwards"/>
    <x v="1"/>
    <n v="14301.599999999999"/>
    <n v="15000"/>
    <n v="0"/>
    <s v="On Account"/>
  </r>
  <r>
    <d v="2021-04-01T00:00:00"/>
    <s v="Charlotte Edwards"/>
    <s v="Charlotte"/>
    <s v="Edwards"/>
    <x v="1"/>
    <n v="17204.399999999998"/>
    <n v="15000"/>
    <n v="1720.4399999999998"/>
    <s v="Credit Card"/>
  </r>
  <r>
    <d v="2021-04-01T00:00:00"/>
    <s v="Jonah Seitz"/>
    <s v="Jonah"/>
    <s v="Seitz"/>
    <x v="1"/>
    <n v="19080"/>
    <n v="15000"/>
    <n v="1908"/>
    <s v="Cash"/>
  </r>
  <r>
    <d v="2021-04-01T00:00:00"/>
    <s v="Chloe Fusaro"/>
    <s v="Chloe"/>
    <s v="Fusaro"/>
    <x v="1"/>
    <n v="19210.400000000001"/>
    <n v="15000"/>
    <n v="1921.0400000000002"/>
    <s v="Credit Card"/>
  </r>
  <r>
    <d v="2021-04-01T00:00:00"/>
    <s v="Chloe Fusaro"/>
    <s v="Chloe"/>
    <s v="Fusaro"/>
    <x v="1"/>
    <n v="32282.799999999996"/>
    <n v="15000"/>
    <n v="3228.2799999999997"/>
    <s v="Cash"/>
  </r>
  <r>
    <d v="2021-04-01T00:00:00"/>
    <s v="Sarah Gibbs"/>
    <s v="Sarah"/>
    <s v="Gibbs"/>
    <x v="1"/>
    <n v="32524.1"/>
    <n v="15000"/>
    <n v="3252.41"/>
    <s v="Credit Card"/>
  </r>
  <r>
    <d v="2021-04-01T00:00:00"/>
    <s v="Chloe Fusaro"/>
    <s v="Chloe"/>
    <s v="Fusaro"/>
    <x v="1"/>
    <n v="35153.799999999996"/>
    <n v="15000"/>
    <n v="3515.3799999999997"/>
    <s v="Credit Card"/>
  </r>
  <r>
    <d v="2021-04-01T00:00:00"/>
    <s v="Chloe Fusaro"/>
    <s v="Chloe"/>
    <s v="Fusaro"/>
    <x v="1"/>
    <n v="35820"/>
    <n v="15000"/>
    <n v="3582"/>
    <s v="On Account"/>
  </r>
  <r>
    <d v="2021-04-01T00:00:00"/>
    <s v="David Wilkinson"/>
    <s v="David"/>
    <s v="Wilkinson"/>
    <x v="1"/>
    <n v="42690.400000000001"/>
    <n v="15000"/>
    <n v="4269.04"/>
    <s v="On Account"/>
  </r>
  <r>
    <d v="2021-04-01T00:00:00"/>
    <s v="Cory Goodwin"/>
    <s v="Cory"/>
    <s v="Goodwin"/>
    <x v="2"/>
    <n v="6960"/>
    <n v="15000"/>
    <n v="0"/>
    <s v="On Account"/>
  </r>
  <r>
    <d v="2021-04-01T00:00:00"/>
    <s v="Emily Whelan"/>
    <s v="Emily"/>
    <s v="Whelan"/>
    <x v="2"/>
    <n v="9627.8999999999978"/>
    <n v="15000"/>
    <n v="0"/>
    <s v="Credit Card"/>
  </r>
  <r>
    <d v="2021-04-01T00:00:00"/>
    <s v="Annabel Mettick"/>
    <s v="Annabel"/>
    <s v="Mettick"/>
    <x v="2"/>
    <n v="13725.600000000002"/>
    <n v="15000"/>
    <n v="0"/>
    <s v="On Account"/>
  </r>
  <r>
    <d v="2021-04-01T00:00:00"/>
    <s v="Emily Whelan"/>
    <s v="Emily"/>
    <s v="Whelan"/>
    <x v="2"/>
    <n v="15353.2"/>
    <n v="15000"/>
    <n v="1535.3200000000002"/>
    <s v="Credit Card"/>
  </r>
  <r>
    <d v="2021-04-01T00:00:00"/>
    <s v="Olivia Cheung"/>
    <s v="Olivia"/>
    <s v="Cheung"/>
    <x v="2"/>
    <n v="18994.5"/>
    <n v="15000"/>
    <n v="1899.45"/>
    <s v="Cash"/>
  </r>
  <r>
    <d v="2021-04-01T00:00:00"/>
    <s v="Olivia Cheung"/>
    <s v="Olivia"/>
    <s v="Cheung"/>
    <x v="2"/>
    <n v="28628.799999999996"/>
    <n v="15000"/>
    <n v="2862.8799999999997"/>
    <s v="On Account"/>
  </r>
  <r>
    <d v="2021-04-01T00:00:00"/>
    <s v="Josh Sutherland"/>
    <s v="Josh"/>
    <s v="Sutherland"/>
    <x v="3"/>
    <n v="5696.4"/>
    <n v="15000"/>
    <n v="0"/>
    <s v="Credit Card"/>
  </r>
  <r>
    <d v="2021-04-01T00:00:00"/>
    <s v="Nina McDonald"/>
    <s v="Nina"/>
    <s v="McDonald"/>
    <x v="3"/>
    <n v="11716.5"/>
    <n v="15000"/>
    <n v="0"/>
    <s v="Credit Card"/>
  </r>
  <r>
    <d v="2021-04-01T00:00:00"/>
    <s v="Spencer Cruz"/>
    <s v="Spencer"/>
    <s v="Cruz"/>
    <x v="3"/>
    <n v="14416"/>
    <n v="15000"/>
    <n v="0"/>
    <s v="On Account"/>
  </r>
  <r>
    <d v="2021-04-01T00:00:00"/>
    <s v="Nina McDonald"/>
    <s v="Nina"/>
    <s v="McDonald"/>
    <x v="3"/>
    <n v="16499.400000000001"/>
    <n v="15000"/>
    <n v="1649.9400000000003"/>
    <s v="Cash"/>
  </r>
  <r>
    <d v="2021-04-01T00:00:00"/>
    <s v="Josh Sutherland"/>
    <s v="Josh"/>
    <s v="Sutherland"/>
    <x v="3"/>
    <n v="16968"/>
    <n v="15000"/>
    <n v="1696.8000000000002"/>
    <s v="On Account"/>
  </r>
  <r>
    <d v="2021-04-01T00:00:00"/>
    <s v="Ally Bryant"/>
    <s v="Ally"/>
    <s v="Bryant"/>
    <x v="3"/>
    <n v="17993.5"/>
    <n v="15000"/>
    <n v="1799.3500000000001"/>
    <s v="Credit Card"/>
  </r>
  <r>
    <d v="2021-04-01T00:00:00"/>
    <s v="Josh Sutherland"/>
    <s v="Josh"/>
    <s v="Sutherland"/>
    <x v="3"/>
    <n v="18188.399999999998"/>
    <n v="15000"/>
    <n v="1818.84"/>
    <s v="Cash"/>
  </r>
  <r>
    <d v="2021-05-01T00:00:00"/>
    <s v="Derek Godwin"/>
    <s v="Derek"/>
    <s v="Godwin"/>
    <x v="0"/>
    <n v="8686.6"/>
    <n v="15000"/>
    <n v="0"/>
    <s v="Cash"/>
  </r>
  <r>
    <d v="2021-05-01T00:00:00"/>
    <s v="Reza Jafari"/>
    <s v="Reza"/>
    <s v="Jafari"/>
    <x v="0"/>
    <n v="12422.2"/>
    <n v="15000"/>
    <n v="0"/>
    <s v="On Account"/>
  </r>
  <r>
    <d v="2021-05-01T00:00:00"/>
    <s v="Gordon Beswick"/>
    <s v="Gordon"/>
    <s v="Beswick"/>
    <x v="0"/>
    <n v="15120"/>
    <n v="15000"/>
    <n v="1512"/>
    <s v="Cash"/>
  </r>
  <r>
    <d v="2021-05-01T00:00:00"/>
    <s v="Derek Godwin"/>
    <s v="Derek"/>
    <s v="Godwin"/>
    <x v="0"/>
    <n v="16604.400000000001"/>
    <n v="15000"/>
    <n v="1660.4400000000003"/>
    <s v="On Account"/>
  </r>
  <r>
    <d v="2021-05-01T00:00:00"/>
    <s v="Reza Jafari"/>
    <s v="Reza"/>
    <s v="Jafari"/>
    <x v="0"/>
    <n v="19584"/>
    <n v="15000"/>
    <n v="1958.4"/>
    <s v="Cash"/>
  </r>
  <r>
    <d v="2021-05-01T00:00:00"/>
    <s v="Ashley Almanza"/>
    <s v="Ashley"/>
    <s v="Almanza"/>
    <x v="0"/>
    <n v="26546.6"/>
    <n v="15000"/>
    <n v="2654.66"/>
    <s v="Cash"/>
  </r>
  <r>
    <d v="2021-05-01T00:00:00"/>
    <s v="Ashley Almanza"/>
    <s v="Ashley"/>
    <s v="Almanza"/>
    <x v="0"/>
    <n v="31200"/>
    <n v="15000"/>
    <n v="3120"/>
    <s v="Cash"/>
  </r>
  <r>
    <d v="2021-05-01T00:00:00"/>
    <s v="David Wilkinson"/>
    <s v="David"/>
    <s v="Wilkinson"/>
    <x v="1"/>
    <n v="9270.1"/>
    <n v="15000"/>
    <n v="0"/>
    <s v="Credit Card"/>
  </r>
  <r>
    <d v="2021-05-01T00:00:00"/>
    <s v="David Wilkinson"/>
    <s v="David"/>
    <s v="Wilkinson"/>
    <x v="1"/>
    <n v="11235"/>
    <n v="15000"/>
    <n v="0"/>
    <s v="On Account"/>
  </r>
  <r>
    <d v="2021-05-01T00:00:00"/>
    <s v="Sarah Gibbs"/>
    <s v="Sarah"/>
    <s v="Gibbs"/>
    <x v="1"/>
    <n v="12019.799999999997"/>
    <n v="15000"/>
    <n v="0"/>
    <s v="Credit Card"/>
  </r>
  <r>
    <d v="2021-05-01T00:00:00"/>
    <s v="Chloe Fusaro"/>
    <s v="Chloe"/>
    <s v="Fusaro"/>
    <x v="1"/>
    <n v="27930"/>
    <n v="15000"/>
    <n v="2793"/>
    <s v="Cash"/>
  </r>
  <r>
    <d v="2021-05-01T00:00:00"/>
    <s v="Cory Goodwin"/>
    <s v="Cory"/>
    <s v="Goodwin"/>
    <x v="2"/>
    <n v="10948"/>
    <n v="15000"/>
    <n v="0"/>
    <s v="Credit Card"/>
  </r>
  <r>
    <d v="2021-05-01T00:00:00"/>
    <s v="Jason Jackaki"/>
    <s v="Jason"/>
    <s v="Jackaki"/>
    <x v="2"/>
    <n v="13044.899999999998"/>
    <n v="15000"/>
    <n v="0"/>
    <s v="Credit Card"/>
  </r>
  <r>
    <d v="2021-05-01T00:00:00"/>
    <s v="Emily Whelan"/>
    <s v="Emily"/>
    <s v="Whelan"/>
    <x v="2"/>
    <n v="28616"/>
    <n v="15000"/>
    <n v="2861.6000000000004"/>
    <s v="On Account"/>
  </r>
  <r>
    <d v="2021-05-01T00:00:00"/>
    <s v="Annabel Mettick"/>
    <s v="Annabel"/>
    <s v="Mettick"/>
    <x v="2"/>
    <n v="30377.399999999998"/>
    <n v="15000"/>
    <n v="3037.74"/>
    <s v="On Account"/>
  </r>
  <r>
    <d v="2021-05-01T00:00:00"/>
    <s v="Emily Whelan"/>
    <s v="Emily"/>
    <s v="Whelan"/>
    <x v="2"/>
    <n v="35351"/>
    <n v="15000"/>
    <n v="3535.1000000000004"/>
    <s v="Cash"/>
  </r>
  <r>
    <d v="2021-05-01T00:00:00"/>
    <s v="Spencer Cruz"/>
    <s v="Spencer"/>
    <s v="Cruz"/>
    <x v="3"/>
    <n v="9004.7999999999993"/>
    <n v="15000"/>
    <n v="0"/>
    <s v="Credit Card"/>
  </r>
  <r>
    <d v="2021-05-01T00:00:00"/>
    <s v="Josh Sutherland"/>
    <s v="Josh"/>
    <s v="Sutherland"/>
    <x v="3"/>
    <n v="18826.400000000001"/>
    <n v="15000"/>
    <n v="1882.6400000000003"/>
    <s v="On Account"/>
  </r>
  <r>
    <d v="2021-05-01T00:00:00"/>
    <s v="Josh Sutherland"/>
    <s v="Josh"/>
    <s v="Sutherland"/>
    <x v="3"/>
    <n v="19617.5"/>
    <n v="15000"/>
    <n v="1961.75"/>
    <s v="On Account"/>
  </r>
  <r>
    <d v="2021-05-01T00:00:00"/>
    <s v="Josh Sutherland"/>
    <s v="Josh"/>
    <s v="Sutherland"/>
    <x v="3"/>
    <n v="19836.400000000001"/>
    <n v="15000"/>
    <n v="1983.6400000000003"/>
    <s v="Credit Card"/>
  </r>
  <r>
    <d v="2021-05-01T00:00:00"/>
    <s v="Ally Bryant"/>
    <s v="Ally"/>
    <s v="Bryant"/>
    <x v="3"/>
    <n v="20717.599999999999"/>
    <n v="15000"/>
    <n v="2071.7599999999998"/>
    <s v="Cash"/>
  </r>
  <r>
    <d v="2021-05-01T00:00:00"/>
    <s v="Tia Cruise"/>
    <s v="Tia"/>
    <s v="Cruise"/>
    <x v="3"/>
    <n v="23364"/>
    <n v="15000"/>
    <n v="2336.4"/>
    <s v="Cash"/>
  </r>
  <r>
    <d v="2021-05-01T00:00:00"/>
    <s v="Josh Sutherland"/>
    <s v="Josh"/>
    <s v="Sutherland"/>
    <x v="3"/>
    <n v="23997.600000000002"/>
    <n v="15000"/>
    <n v="2399.7600000000002"/>
    <s v="Credit Card"/>
  </r>
  <r>
    <d v="2021-05-01T00:00:00"/>
    <s v="Spencer Cruz"/>
    <s v="Spencer"/>
    <s v="Cruz"/>
    <x v="3"/>
    <n v="27916.399999999998"/>
    <n v="15000"/>
    <n v="2791.64"/>
    <s v="On Account"/>
  </r>
  <r>
    <d v="2021-05-01T00:00:00"/>
    <s v="Spencer Cruz"/>
    <s v="Spencer"/>
    <s v="Cruz"/>
    <x v="3"/>
    <n v="42249.1"/>
    <n v="15000"/>
    <n v="4224.91"/>
    <s v="Cash"/>
  </r>
  <r>
    <d v="2021-06-01T00:00:00"/>
    <s v="Ashley Almanza"/>
    <s v="Ashley"/>
    <s v="Almanza"/>
    <x v="0"/>
    <n v="2070.2999999999997"/>
    <n v="15000"/>
    <n v="0"/>
    <s v="Credit Card"/>
  </r>
  <r>
    <d v="2021-06-01T00:00:00"/>
    <s v="Reza Jafari"/>
    <s v="Reza"/>
    <s v="Jafari"/>
    <x v="0"/>
    <n v="9499"/>
    <n v="15000"/>
    <n v="0"/>
    <s v="Cash"/>
  </r>
  <r>
    <d v="2021-06-01T00:00:00"/>
    <s v="Reza Jafari"/>
    <s v="Reza"/>
    <s v="Jafari"/>
    <x v="0"/>
    <n v="17904.7"/>
    <n v="15000"/>
    <n v="1790.4700000000003"/>
    <s v="On Account"/>
  </r>
  <r>
    <d v="2021-06-01T00:00:00"/>
    <s v="Reza Jafari"/>
    <s v="Reza"/>
    <s v="Jafari"/>
    <x v="0"/>
    <n v="18878.399999999998"/>
    <n v="15000"/>
    <n v="1887.84"/>
    <s v="Cash"/>
  </r>
  <r>
    <d v="2021-06-01T00:00:00"/>
    <s v="Reza Jafari"/>
    <s v="Reza"/>
    <s v="Jafari"/>
    <x v="0"/>
    <n v="23445"/>
    <n v="15000"/>
    <n v="2344.5"/>
    <s v="Cash"/>
  </r>
  <r>
    <d v="2021-06-01T00:00:00"/>
    <s v="Reza Jafari"/>
    <s v="Reza"/>
    <s v="Jafari"/>
    <x v="0"/>
    <n v="34162"/>
    <n v="15000"/>
    <n v="3416.2000000000003"/>
    <s v="Cash"/>
  </r>
  <r>
    <d v="2021-06-01T00:00:00"/>
    <s v="Jonah Seitz"/>
    <s v="Jonah"/>
    <s v="Seitz"/>
    <x v="1"/>
    <n v="7581.9999999999991"/>
    <n v="15000"/>
    <n v="0"/>
    <s v="Credit Card"/>
  </r>
  <r>
    <d v="2021-06-01T00:00:00"/>
    <s v="Chloe Fusaro"/>
    <s v="Chloe"/>
    <s v="Fusaro"/>
    <x v="1"/>
    <n v="8721.6"/>
    <n v="15000"/>
    <n v="0"/>
    <s v="On Account"/>
  </r>
  <r>
    <d v="2021-06-01T00:00:00"/>
    <s v="Jonah Seitz"/>
    <s v="Jonah"/>
    <s v="Seitz"/>
    <x v="1"/>
    <n v="10500"/>
    <n v="15000"/>
    <n v="0"/>
    <s v="Cash"/>
  </r>
  <r>
    <d v="2021-06-01T00:00:00"/>
    <s v="David Wilkinson"/>
    <s v="David"/>
    <s v="Wilkinson"/>
    <x v="1"/>
    <n v="13466.999999999998"/>
    <n v="15000"/>
    <n v="0"/>
    <s v="On Account"/>
  </r>
  <r>
    <d v="2021-06-01T00:00:00"/>
    <s v="Jonah Seitz"/>
    <s v="Jonah"/>
    <s v="Seitz"/>
    <x v="1"/>
    <n v="16036.8"/>
    <n v="15000"/>
    <n v="1603.68"/>
    <s v="Cash"/>
  </r>
  <r>
    <d v="2021-06-01T00:00:00"/>
    <s v="Charlotte Edwards"/>
    <s v="Charlotte"/>
    <s v="Edwards"/>
    <x v="1"/>
    <n v="16846.8"/>
    <n v="15000"/>
    <n v="1684.68"/>
    <s v="Cash"/>
  </r>
  <r>
    <d v="2021-06-01T00:00:00"/>
    <s v="Emily Whelan"/>
    <s v="Emily"/>
    <s v="Whelan"/>
    <x v="2"/>
    <n v="6872.7999999999993"/>
    <n v="15000"/>
    <n v="0"/>
    <s v="Credit Card"/>
  </r>
  <r>
    <d v="2021-06-01T00:00:00"/>
    <s v="Annabel Mettick"/>
    <s v="Annabel"/>
    <s v="Mettick"/>
    <x v="2"/>
    <n v="8827"/>
    <n v="15000"/>
    <n v="0"/>
    <s v="On Account"/>
  </r>
  <r>
    <d v="2021-06-01T00:00:00"/>
    <s v="Cory Goodwin"/>
    <s v="Cory"/>
    <s v="Goodwin"/>
    <x v="2"/>
    <n v="9836.8000000000011"/>
    <n v="15000"/>
    <n v="0"/>
    <s v="Credit Card"/>
  </r>
  <r>
    <d v="2021-06-01T00:00:00"/>
    <s v="Annabel Mettick"/>
    <s v="Annabel"/>
    <s v="Mettick"/>
    <x v="2"/>
    <n v="10032"/>
    <n v="15000"/>
    <n v="0"/>
    <s v="Credit Card"/>
  </r>
  <r>
    <d v="2021-06-01T00:00:00"/>
    <s v="Annabel Mettick"/>
    <s v="Annabel"/>
    <s v="Mettick"/>
    <x v="2"/>
    <n v="15953.599999999999"/>
    <n v="15000"/>
    <n v="1595.36"/>
    <s v="Cash"/>
  </r>
  <r>
    <d v="2021-06-01T00:00:00"/>
    <s v="Emily Whelan"/>
    <s v="Emily"/>
    <s v="Whelan"/>
    <x v="2"/>
    <n v="25560"/>
    <n v="15000"/>
    <n v="2556"/>
    <s v="Credit Card"/>
  </r>
  <r>
    <d v="2021-06-01T00:00:00"/>
    <s v="Annabel Mettick"/>
    <s v="Annabel"/>
    <s v="Mettick"/>
    <x v="2"/>
    <n v="35695"/>
    <n v="15000"/>
    <n v="3569.5"/>
    <s v="Cash"/>
  </r>
  <r>
    <d v="2021-06-01T00:00:00"/>
    <s v="Ally Bryant"/>
    <s v="Ally"/>
    <s v="Bryant"/>
    <x v="3"/>
    <n v="9574.7999999999993"/>
    <n v="15000"/>
    <n v="0"/>
    <s v="Cash"/>
  </r>
  <r>
    <d v="2021-06-01T00:00:00"/>
    <s v="Ally Bryant"/>
    <s v="Ally"/>
    <s v="Bryant"/>
    <x v="3"/>
    <n v="14301.6"/>
    <n v="15000"/>
    <n v="0"/>
    <s v="Cash"/>
  </r>
  <r>
    <d v="2021-06-01T00:00:00"/>
    <s v="Tia Cruise"/>
    <s v="Tia"/>
    <s v="Cruise"/>
    <x v="3"/>
    <n v="15061.2"/>
    <n v="15000"/>
    <n v="1506.1200000000001"/>
    <s v="Cash"/>
  </r>
  <r>
    <d v="2021-06-01T00:00:00"/>
    <s v="Josh Sutherland"/>
    <s v="Josh"/>
    <s v="Sutherland"/>
    <x v="3"/>
    <n v="17262"/>
    <n v="15000"/>
    <n v="1726.2"/>
    <s v="Cash"/>
  </r>
  <r>
    <d v="2021-06-01T00:00:00"/>
    <s v="Spencer Cruz"/>
    <s v="Spencer"/>
    <s v="Cruz"/>
    <x v="3"/>
    <n v="37192.5"/>
    <n v="15000"/>
    <n v="3719.25"/>
    <s v="On Account"/>
  </r>
  <r>
    <d v="2021-06-01T00:00:00"/>
    <s v="Tia Cruise"/>
    <s v="Tia"/>
    <s v="Cruise"/>
    <x v="3"/>
    <n v="39653.9"/>
    <n v="15000"/>
    <n v="3965.3900000000003"/>
    <s v="On Account"/>
  </r>
  <r>
    <d v="2021-07-01T00:00:00"/>
    <s v="Reza Jafari"/>
    <s v="Reza"/>
    <s v="Jafari"/>
    <x v="0"/>
    <n v="3055.2"/>
    <n v="15000"/>
    <n v="0"/>
    <s v="Credit Card"/>
  </r>
  <r>
    <d v="2021-07-01T00:00:00"/>
    <s v="Ashley Almanza"/>
    <s v="Ashley"/>
    <s v="Almanza"/>
    <x v="0"/>
    <n v="4843.4000000000005"/>
    <n v="15000"/>
    <n v="0"/>
    <s v="On Account"/>
  </r>
  <r>
    <d v="2021-07-01T00:00:00"/>
    <s v="Derek Godwin"/>
    <s v="Derek"/>
    <s v="Godwin"/>
    <x v="0"/>
    <n v="5215.2"/>
    <n v="15000"/>
    <n v="0"/>
    <s v="On Account"/>
  </r>
  <r>
    <d v="2021-07-01T00:00:00"/>
    <s v="Reza Jafari"/>
    <s v="Reza"/>
    <s v="Jafari"/>
    <x v="0"/>
    <n v="7199.7000000000007"/>
    <n v="15000"/>
    <n v="0"/>
    <s v="On Account"/>
  </r>
  <r>
    <d v="2021-07-01T00:00:00"/>
    <s v="Bryan Maldonado"/>
    <s v="Bryan"/>
    <s v="Maldonado"/>
    <x v="0"/>
    <n v="14670"/>
    <n v="15000"/>
    <n v="0"/>
    <s v="Credit Card"/>
  </r>
  <r>
    <d v="2021-07-01T00:00:00"/>
    <s v="Ashley Almanza"/>
    <s v="Ashley"/>
    <s v="Almanza"/>
    <x v="0"/>
    <n v="16614.400000000001"/>
    <n v="15000"/>
    <n v="1661.4400000000003"/>
    <s v="Credit Card"/>
  </r>
  <r>
    <d v="2021-07-01T00:00:00"/>
    <s v="Bryan Maldonado"/>
    <s v="Bryan"/>
    <s v="Maldonado"/>
    <x v="0"/>
    <n v="20076.7"/>
    <n v="15000"/>
    <n v="2007.67"/>
    <s v="On Account"/>
  </r>
  <r>
    <d v="2021-07-01T00:00:00"/>
    <s v="Reza Jafari"/>
    <s v="Reza"/>
    <s v="Jafari"/>
    <x v="0"/>
    <n v="21482.999999999996"/>
    <n v="15000"/>
    <n v="2148.2999999999997"/>
    <s v="On Account"/>
  </r>
  <r>
    <d v="2021-07-01T00:00:00"/>
    <s v="Gordon Beswick"/>
    <s v="Gordon"/>
    <s v="Beswick"/>
    <x v="0"/>
    <n v="30776.799999999999"/>
    <n v="15000"/>
    <n v="3077.6800000000003"/>
    <s v="Credit Card"/>
  </r>
  <r>
    <d v="2021-07-01T00:00:00"/>
    <s v="David Wilkinson"/>
    <s v="David"/>
    <s v="Wilkinson"/>
    <x v="1"/>
    <n v="15957.2"/>
    <n v="15000"/>
    <n v="1595.7200000000003"/>
    <s v="On Account"/>
  </r>
  <r>
    <d v="2021-07-01T00:00:00"/>
    <s v="Sarah Gibbs"/>
    <s v="Sarah"/>
    <s v="Gibbs"/>
    <x v="1"/>
    <n v="16492"/>
    <n v="15000"/>
    <n v="1649.2"/>
    <s v="Credit Card"/>
  </r>
  <r>
    <d v="2021-07-01T00:00:00"/>
    <s v="Charlotte Edwards"/>
    <s v="Charlotte"/>
    <s v="Edwards"/>
    <x v="1"/>
    <n v="21295.4"/>
    <n v="15000"/>
    <n v="2129.5400000000004"/>
    <s v="Credit Card"/>
  </r>
  <r>
    <d v="2021-07-01T00:00:00"/>
    <s v="Chloe Fusaro"/>
    <s v="Chloe"/>
    <s v="Fusaro"/>
    <x v="1"/>
    <n v="25518.800000000003"/>
    <n v="15000"/>
    <n v="2551.8800000000006"/>
    <s v="Credit Card"/>
  </r>
  <r>
    <d v="2021-07-01T00:00:00"/>
    <s v="Chloe Fusaro"/>
    <s v="Chloe"/>
    <s v="Fusaro"/>
    <x v="1"/>
    <n v="27676.6"/>
    <n v="15000"/>
    <n v="2767.66"/>
    <s v="Cash"/>
  </r>
  <r>
    <d v="2021-07-01T00:00:00"/>
    <s v="Charlotte Edwards"/>
    <s v="Charlotte"/>
    <s v="Edwards"/>
    <x v="1"/>
    <n v="28395"/>
    <n v="15000"/>
    <n v="2839.5"/>
    <s v="On Account"/>
  </r>
  <r>
    <d v="2021-07-01T00:00:00"/>
    <s v="Sarah Gibbs"/>
    <s v="Sarah"/>
    <s v="Gibbs"/>
    <x v="1"/>
    <n v="41826.400000000001"/>
    <n v="15000"/>
    <n v="4182.6400000000003"/>
    <s v="On Account"/>
  </r>
  <r>
    <d v="2021-07-01T00:00:00"/>
    <s v="Sarah Gibbs"/>
    <s v="Sarah"/>
    <s v="Gibbs"/>
    <x v="1"/>
    <n v="49055.999999999993"/>
    <n v="15000"/>
    <n v="4905.5999999999995"/>
    <s v="Credit Card"/>
  </r>
  <r>
    <d v="2021-07-01T00:00:00"/>
    <s v="Cory Goodwin"/>
    <s v="Cory"/>
    <s v="Goodwin"/>
    <x v="2"/>
    <n v="9405.2999999999993"/>
    <n v="15000"/>
    <n v="0"/>
    <s v="Cash"/>
  </r>
  <r>
    <d v="2021-07-01T00:00:00"/>
    <s v="Emily Whelan"/>
    <s v="Emily"/>
    <s v="Whelan"/>
    <x v="2"/>
    <n v="9704.1999999999989"/>
    <n v="15000"/>
    <n v="0"/>
    <s v="On Account"/>
  </r>
  <r>
    <d v="2021-07-01T00:00:00"/>
    <s v="Cory Goodwin"/>
    <s v="Cory"/>
    <s v="Goodwin"/>
    <x v="2"/>
    <n v="13674"/>
    <n v="15000"/>
    <n v="0"/>
    <s v="Cash"/>
  </r>
  <r>
    <d v="2021-07-01T00:00:00"/>
    <s v="Annabel Mettick"/>
    <s v="Annabel"/>
    <s v="Mettick"/>
    <x v="2"/>
    <n v="21120.400000000001"/>
    <n v="15000"/>
    <n v="2112.0400000000004"/>
    <s v="Cash"/>
  </r>
  <r>
    <d v="2021-07-01T00:00:00"/>
    <s v="Annabel Mettick"/>
    <s v="Annabel"/>
    <s v="Mettick"/>
    <x v="2"/>
    <n v="23997.600000000002"/>
    <n v="15000"/>
    <n v="2399.7600000000002"/>
    <s v="Credit Card"/>
  </r>
  <r>
    <d v="2021-07-01T00:00:00"/>
    <s v="Annabel Mettick"/>
    <s v="Annabel"/>
    <s v="Mettick"/>
    <x v="2"/>
    <n v="35715.4"/>
    <n v="15000"/>
    <n v="3571.5400000000004"/>
    <s v="On Account"/>
  </r>
  <r>
    <d v="2021-07-01T00:00:00"/>
    <s v="Tia Cruise"/>
    <s v="Tia"/>
    <s v="Cruise"/>
    <x v="3"/>
    <n v="3465"/>
    <n v="15000"/>
    <n v="0"/>
    <s v="Cash"/>
  </r>
  <r>
    <d v="2021-07-01T00:00:00"/>
    <s v="Josh Sutherland"/>
    <s v="Josh"/>
    <s v="Sutherland"/>
    <x v="3"/>
    <n v="5332.7999999999993"/>
    <n v="15000"/>
    <n v="0"/>
    <s v="Cash"/>
  </r>
  <r>
    <d v="2021-07-01T00:00:00"/>
    <s v="Ally Bryant"/>
    <s v="Ally"/>
    <s v="Bryant"/>
    <x v="3"/>
    <n v="8065.5999999999995"/>
    <n v="15000"/>
    <n v="0"/>
    <s v="On Account"/>
  </r>
  <r>
    <d v="2021-07-01T00:00:00"/>
    <s v="Ally Bryant"/>
    <s v="Ally"/>
    <s v="Bryant"/>
    <x v="3"/>
    <n v="10067.200000000001"/>
    <n v="15000"/>
    <n v="0"/>
    <s v="On Account"/>
  </r>
  <r>
    <d v="2021-07-01T00:00:00"/>
    <s v="Ally Bryant"/>
    <s v="Ally"/>
    <s v="Bryant"/>
    <x v="3"/>
    <n v="10648.999999999998"/>
    <n v="15000"/>
    <n v="0"/>
    <s v="On Account"/>
  </r>
  <r>
    <d v="2021-07-01T00:00:00"/>
    <s v="Josh Sutherland"/>
    <s v="Josh"/>
    <s v="Sutherland"/>
    <x v="3"/>
    <n v="10679.400000000001"/>
    <n v="15000"/>
    <n v="0"/>
    <s v="On Account"/>
  </r>
  <r>
    <d v="2021-07-01T00:00:00"/>
    <s v="Spencer Cruz"/>
    <s v="Spencer"/>
    <s v="Cruz"/>
    <x v="3"/>
    <n v="11155.5"/>
    <n v="15000"/>
    <n v="0"/>
    <s v="Credit Card"/>
  </r>
  <r>
    <d v="2021-07-01T00:00:00"/>
    <s v="Ally Bryant"/>
    <s v="Ally"/>
    <s v="Bryant"/>
    <x v="3"/>
    <n v="11543"/>
    <n v="15000"/>
    <n v="0"/>
    <s v="Credit Card"/>
  </r>
  <r>
    <d v="2021-07-01T00:00:00"/>
    <s v="Ally Bryant"/>
    <s v="Ally"/>
    <s v="Bryant"/>
    <x v="3"/>
    <n v="15633.199999999999"/>
    <n v="15000"/>
    <n v="1563.32"/>
    <s v="Cash"/>
  </r>
  <r>
    <d v="2021-07-01T00:00:00"/>
    <s v="Ally Bryant"/>
    <s v="Ally"/>
    <s v="Bryant"/>
    <x v="3"/>
    <n v="20868.399999999998"/>
    <n v="15000"/>
    <n v="2086.8399999999997"/>
    <s v="Cash"/>
  </r>
  <r>
    <d v="2021-07-01T00:00:00"/>
    <s v="Ally Bryant"/>
    <s v="Ally"/>
    <s v="Bryant"/>
    <x v="3"/>
    <n v="24395.100000000002"/>
    <n v="15000"/>
    <n v="2439.5100000000002"/>
    <s v="Credit Card"/>
  </r>
  <r>
    <d v="2021-08-01T00:00:00"/>
    <s v="Bryan Maldonado"/>
    <s v="Bryan"/>
    <s v="Maldonado"/>
    <x v="0"/>
    <n v="8625"/>
    <n v="15000"/>
    <n v="0"/>
    <s v="Cash"/>
  </r>
  <r>
    <d v="2021-08-01T00:00:00"/>
    <s v="Reza Jafari"/>
    <s v="Reza"/>
    <s v="Jafari"/>
    <x v="0"/>
    <n v="9794"/>
    <n v="15000"/>
    <n v="0"/>
    <s v="Cash"/>
  </r>
  <r>
    <d v="2021-08-01T00:00:00"/>
    <s v="Bryan Maldonado"/>
    <s v="Bryan"/>
    <s v="Maldonado"/>
    <x v="0"/>
    <n v="16321.6"/>
    <n v="15000"/>
    <n v="1632.16"/>
    <s v="Credit Card"/>
  </r>
  <r>
    <d v="2021-08-01T00:00:00"/>
    <s v="Reza Jafari"/>
    <s v="Reza"/>
    <s v="Jafari"/>
    <x v="0"/>
    <n v="19678.8"/>
    <n v="15000"/>
    <n v="1967.88"/>
    <s v="Cash"/>
  </r>
  <r>
    <d v="2021-08-01T00:00:00"/>
    <s v="Bryan Maldonado"/>
    <s v="Bryan"/>
    <s v="Maldonado"/>
    <x v="0"/>
    <n v="33694.800000000003"/>
    <n v="15000"/>
    <n v="3369.4800000000005"/>
    <s v="Cash"/>
  </r>
  <r>
    <d v="2021-08-01T00:00:00"/>
    <s v="Derek Godwin"/>
    <s v="Derek"/>
    <s v="Godwin"/>
    <x v="0"/>
    <n v="39236"/>
    <n v="15000"/>
    <n v="3923.6000000000004"/>
    <s v="On Account"/>
  </r>
  <r>
    <d v="2021-08-01T00:00:00"/>
    <s v="Reza Jafari"/>
    <s v="Reza"/>
    <s v="Jafari"/>
    <x v="0"/>
    <n v="43088.2"/>
    <n v="15000"/>
    <n v="4308.82"/>
    <s v="Credit Card"/>
  </r>
  <r>
    <d v="2021-08-01T00:00:00"/>
    <s v="Chloe Fusaro"/>
    <s v="Chloe"/>
    <s v="Fusaro"/>
    <x v="1"/>
    <n v="6201"/>
    <n v="15000"/>
    <n v="0"/>
    <s v="On Account"/>
  </r>
  <r>
    <d v="2021-08-01T00:00:00"/>
    <s v="David Wilkinson"/>
    <s v="David"/>
    <s v="Wilkinson"/>
    <x v="1"/>
    <n v="6311.4"/>
    <n v="15000"/>
    <n v="0"/>
    <s v="On Account"/>
  </r>
  <r>
    <d v="2021-08-01T00:00:00"/>
    <s v="Jonah Seitz"/>
    <s v="Jonah"/>
    <s v="Seitz"/>
    <x v="1"/>
    <n v="7289.6"/>
    <n v="15000"/>
    <n v="0"/>
    <s v="Credit Card"/>
  </r>
  <r>
    <d v="2021-08-01T00:00:00"/>
    <s v="Jonah Seitz"/>
    <s v="Jonah"/>
    <s v="Seitz"/>
    <x v="1"/>
    <n v="8322.4"/>
    <n v="15000"/>
    <n v="0"/>
    <s v="Credit Card"/>
  </r>
  <r>
    <d v="2021-08-01T00:00:00"/>
    <s v="Charlotte Edwards"/>
    <s v="Charlotte"/>
    <s v="Edwards"/>
    <x v="1"/>
    <n v="8501.9000000000015"/>
    <n v="15000"/>
    <n v="0"/>
    <s v="Cash"/>
  </r>
  <r>
    <d v="2021-08-01T00:00:00"/>
    <s v="Chloe Fusaro"/>
    <s v="Chloe"/>
    <s v="Fusaro"/>
    <x v="1"/>
    <n v="9708.2999999999993"/>
    <n v="15000"/>
    <n v="0"/>
    <s v="Cash"/>
  </r>
  <r>
    <d v="2021-08-01T00:00:00"/>
    <s v="Jonah Seitz"/>
    <s v="Jonah"/>
    <s v="Seitz"/>
    <x v="1"/>
    <n v="12944.399999999998"/>
    <n v="15000"/>
    <n v="0"/>
    <s v="Cash"/>
  </r>
  <r>
    <d v="2021-08-01T00:00:00"/>
    <s v="Chloe Fusaro"/>
    <s v="Chloe"/>
    <s v="Fusaro"/>
    <x v="1"/>
    <n v="14248"/>
    <n v="15000"/>
    <n v="0"/>
    <s v="Cash"/>
  </r>
  <r>
    <d v="2021-08-01T00:00:00"/>
    <s v="Jonah Seitz"/>
    <s v="Jonah"/>
    <s v="Seitz"/>
    <x v="1"/>
    <n v="18298.399999999998"/>
    <n v="15000"/>
    <n v="1829.84"/>
    <s v="On Account"/>
  </r>
  <r>
    <d v="2021-08-01T00:00:00"/>
    <s v="Jonah Seitz"/>
    <s v="Jonah"/>
    <s v="Seitz"/>
    <x v="1"/>
    <n v="18838.399999999998"/>
    <n v="15000"/>
    <n v="1883.84"/>
    <s v="On Account"/>
  </r>
  <r>
    <d v="2021-08-01T00:00:00"/>
    <s v="Sarah Gibbs"/>
    <s v="Sarah"/>
    <s v="Gibbs"/>
    <x v="1"/>
    <n v="24469.599999999999"/>
    <n v="15000"/>
    <n v="2446.96"/>
    <s v="Cash"/>
  </r>
  <r>
    <d v="2021-08-01T00:00:00"/>
    <s v="Sarah Gibbs"/>
    <s v="Sarah"/>
    <s v="Gibbs"/>
    <x v="1"/>
    <n v="31053.4"/>
    <n v="15000"/>
    <n v="3105.34"/>
    <s v="Credit Card"/>
  </r>
  <r>
    <d v="2021-08-01T00:00:00"/>
    <s v="Annabel Mettick"/>
    <s v="Annabel"/>
    <s v="Mettick"/>
    <x v="2"/>
    <n v="3386.6000000000004"/>
    <n v="15000"/>
    <n v="0"/>
    <s v="Cash"/>
  </r>
  <r>
    <d v="2021-08-01T00:00:00"/>
    <s v="Emily Whelan"/>
    <s v="Emily"/>
    <s v="Whelan"/>
    <x v="2"/>
    <n v="4028"/>
    <n v="15000"/>
    <n v="0"/>
    <s v="Credit Card"/>
  </r>
  <r>
    <d v="2021-08-01T00:00:00"/>
    <s v="Olivia Cheung"/>
    <s v="Olivia"/>
    <s v="Cheung"/>
    <x v="2"/>
    <n v="5532.7999999999993"/>
    <n v="15000"/>
    <n v="0"/>
    <s v="Cash"/>
  </r>
  <r>
    <d v="2021-08-01T00:00:00"/>
    <s v="Annabel Mettick"/>
    <s v="Annabel"/>
    <s v="Mettick"/>
    <x v="2"/>
    <n v="10200"/>
    <n v="15000"/>
    <n v="0"/>
    <s v="On Account"/>
  </r>
  <r>
    <d v="2021-08-01T00:00:00"/>
    <s v="Olivia Cheung"/>
    <s v="Olivia"/>
    <s v="Cheung"/>
    <x v="2"/>
    <n v="13923"/>
    <n v="15000"/>
    <n v="0"/>
    <s v="On Account"/>
  </r>
  <r>
    <d v="2021-08-01T00:00:00"/>
    <s v="Emily Whelan"/>
    <s v="Emily"/>
    <s v="Whelan"/>
    <x v="2"/>
    <n v="17593.399999999998"/>
    <n v="15000"/>
    <n v="1759.34"/>
    <s v="Cash"/>
  </r>
  <r>
    <d v="2021-08-01T00:00:00"/>
    <s v="Cory Goodwin"/>
    <s v="Cory"/>
    <s v="Goodwin"/>
    <x v="2"/>
    <n v="17666"/>
    <n v="15000"/>
    <n v="1766.6000000000001"/>
    <s v="Credit Card"/>
  </r>
  <r>
    <d v="2021-08-01T00:00:00"/>
    <s v="Annabel Mettick"/>
    <s v="Annabel"/>
    <s v="Mettick"/>
    <x v="2"/>
    <n v="21420"/>
    <n v="15000"/>
    <n v="2142"/>
    <s v="On Account"/>
  </r>
  <r>
    <d v="2021-08-01T00:00:00"/>
    <s v="Olivia Cheung"/>
    <s v="Olivia"/>
    <s v="Cheung"/>
    <x v="2"/>
    <n v="24080"/>
    <n v="15000"/>
    <n v="2408"/>
    <s v="Credit Card"/>
  </r>
  <r>
    <d v="2021-08-01T00:00:00"/>
    <s v="Emily Whelan"/>
    <s v="Emily"/>
    <s v="Whelan"/>
    <x v="2"/>
    <n v="27531"/>
    <n v="15000"/>
    <n v="2753.1000000000004"/>
    <s v="On Account"/>
  </r>
  <r>
    <d v="2021-08-01T00:00:00"/>
    <s v="Cory Goodwin"/>
    <s v="Cory"/>
    <s v="Goodwin"/>
    <x v="2"/>
    <n v="32795.700000000004"/>
    <n v="15000"/>
    <n v="3279.5700000000006"/>
    <s v="Cash"/>
  </r>
  <r>
    <d v="2021-08-01T00:00:00"/>
    <s v="Ally Bryant"/>
    <s v="Ally"/>
    <s v="Bryant"/>
    <x v="3"/>
    <n v="3760.5"/>
    <n v="15000"/>
    <n v="0"/>
    <s v="Credit Card"/>
  </r>
  <r>
    <d v="2021-08-01T00:00:00"/>
    <s v="Ally Bryant"/>
    <s v="Ally"/>
    <s v="Bryant"/>
    <x v="3"/>
    <n v="4322.8"/>
    <n v="15000"/>
    <n v="0"/>
    <s v="On Account"/>
  </r>
  <r>
    <d v="2021-08-01T00:00:00"/>
    <s v="Ally Bryant"/>
    <s v="Ally"/>
    <s v="Bryant"/>
    <x v="3"/>
    <n v="9697.6"/>
    <n v="15000"/>
    <n v="0"/>
    <s v="Cash"/>
  </r>
  <r>
    <d v="2021-08-01T00:00:00"/>
    <s v="Ally Bryant"/>
    <s v="Ally"/>
    <s v="Bryant"/>
    <x v="3"/>
    <n v="10391.699999999999"/>
    <n v="15000"/>
    <n v="0"/>
    <s v="On Account"/>
  </r>
  <r>
    <d v="2021-08-01T00:00:00"/>
    <s v="Spencer Cruz"/>
    <s v="Spencer"/>
    <s v="Cruz"/>
    <x v="3"/>
    <n v="15670.2"/>
    <n v="15000"/>
    <n v="1567.0200000000002"/>
    <s v="On Account"/>
  </r>
  <r>
    <d v="2021-08-01T00:00:00"/>
    <s v="Josh Sutherland"/>
    <s v="Josh"/>
    <s v="Sutherland"/>
    <x v="3"/>
    <n v="22477.9"/>
    <n v="15000"/>
    <n v="2247.7900000000004"/>
    <s v="Cash"/>
  </r>
  <r>
    <d v="2021-08-01T00:00:00"/>
    <s v="Josh Sutherland"/>
    <s v="Josh"/>
    <s v="Sutherland"/>
    <x v="3"/>
    <n v="36088.1"/>
    <n v="15000"/>
    <n v="3608.81"/>
    <s v="On Account"/>
  </r>
  <r>
    <d v="2021-08-01T00:00:00"/>
    <s v="Nina McDonald"/>
    <s v="Nina"/>
    <s v="McDonald"/>
    <x v="3"/>
    <n v="43388.100000000006"/>
    <n v="15000"/>
    <n v="4338.8100000000004"/>
    <s v="Cash"/>
  </r>
  <r>
    <d v="2021-09-01T00:00:00"/>
    <s v="Ashley Almanza"/>
    <s v="Ashley"/>
    <s v="Almanza"/>
    <x v="0"/>
    <n v="5572.3"/>
    <n v="15000"/>
    <n v="0"/>
    <s v="Credit Card"/>
  </r>
  <r>
    <d v="2021-09-01T00:00:00"/>
    <s v="Reza Jafari"/>
    <s v="Reza"/>
    <s v="Jafari"/>
    <x v="0"/>
    <n v="7496.9999999999991"/>
    <n v="15000"/>
    <n v="0"/>
    <s v="Cash"/>
  </r>
  <r>
    <d v="2021-09-01T00:00:00"/>
    <s v="Derek Godwin"/>
    <s v="Derek"/>
    <s v="Godwin"/>
    <x v="0"/>
    <n v="9651.1999999999989"/>
    <n v="15000"/>
    <n v="0"/>
    <s v="Credit Card"/>
  </r>
  <r>
    <d v="2021-09-01T00:00:00"/>
    <s v="Ashley Almanza"/>
    <s v="Ashley"/>
    <s v="Almanza"/>
    <x v="0"/>
    <n v="10492.199999999997"/>
    <n v="15000"/>
    <n v="0"/>
    <s v="On Account"/>
  </r>
  <r>
    <d v="2021-09-01T00:00:00"/>
    <s v="Ashley Almanza"/>
    <s v="Ashley"/>
    <s v="Almanza"/>
    <x v="0"/>
    <n v="18396.7"/>
    <n v="15000"/>
    <n v="1839.67"/>
    <s v="Credit Card"/>
  </r>
  <r>
    <d v="2021-09-01T00:00:00"/>
    <s v="Derek Godwin"/>
    <s v="Derek"/>
    <s v="Godwin"/>
    <x v="0"/>
    <n v="23849.599999999999"/>
    <n v="15000"/>
    <n v="2384.96"/>
    <s v="Credit Card"/>
  </r>
  <r>
    <d v="2021-09-01T00:00:00"/>
    <s v="Bryan Maldonado"/>
    <s v="Bryan"/>
    <s v="Maldonado"/>
    <x v="0"/>
    <n v="23882.399999999998"/>
    <n v="15000"/>
    <n v="2388.2399999999998"/>
    <s v="On Account"/>
  </r>
  <r>
    <d v="2021-09-01T00:00:00"/>
    <s v="Derek Godwin"/>
    <s v="Derek"/>
    <s v="Godwin"/>
    <x v="0"/>
    <n v="34041.300000000003"/>
    <n v="15000"/>
    <n v="3404.1300000000006"/>
    <s v="On Account"/>
  </r>
  <r>
    <d v="2021-09-01T00:00:00"/>
    <s v="Jonah Seitz"/>
    <s v="Jonah"/>
    <s v="Seitz"/>
    <x v="1"/>
    <n v="3710"/>
    <n v="15000"/>
    <n v="0"/>
    <s v="On Account"/>
  </r>
  <r>
    <d v="2021-09-01T00:00:00"/>
    <s v="Charlotte Edwards"/>
    <s v="Charlotte"/>
    <s v="Edwards"/>
    <x v="1"/>
    <n v="6600"/>
    <n v="15000"/>
    <n v="0"/>
    <s v="Credit Card"/>
  </r>
  <r>
    <d v="2021-09-01T00:00:00"/>
    <s v="Sarah Gibbs"/>
    <s v="Sarah"/>
    <s v="Gibbs"/>
    <x v="1"/>
    <n v="8001"/>
    <n v="15000"/>
    <n v="0"/>
    <s v="Credit Card"/>
  </r>
  <r>
    <d v="2021-09-01T00:00:00"/>
    <s v="Jonah Seitz"/>
    <s v="Jonah"/>
    <s v="Seitz"/>
    <x v="1"/>
    <n v="8772"/>
    <n v="15000"/>
    <n v="0"/>
    <s v="Cash"/>
  </r>
  <r>
    <d v="2021-09-01T00:00:00"/>
    <s v="Jonah Seitz"/>
    <s v="Jonah"/>
    <s v="Seitz"/>
    <x v="1"/>
    <n v="14089.199999999999"/>
    <n v="15000"/>
    <n v="0"/>
    <s v="Cash"/>
  </r>
  <r>
    <d v="2021-09-01T00:00:00"/>
    <s v="Chloe Fusaro"/>
    <s v="Chloe"/>
    <s v="Fusaro"/>
    <x v="1"/>
    <n v="16702.400000000001"/>
    <n v="15000"/>
    <n v="1670.2400000000002"/>
    <s v="Cash"/>
  </r>
  <r>
    <d v="2021-09-01T00:00:00"/>
    <s v="Chloe Fusaro"/>
    <s v="Chloe"/>
    <s v="Fusaro"/>
    <x v="1"/>
    <n v="21216"/>
    <n v="15000"/>
    <n v="2121.6"/>
    <s v="Cash"/>
  </r>
  <r>
    <d v="2021-09-01T00:00:00"/>
    <s v="Charlotte Edwards"/>
    <s v="Charlotte"/>
    <s v="Edwards"/>
    <x v="1"/>
    <n v="21546"/>
    <n v="15000"/>
    <n v="2154.6"/>
    <s v="Credit Card"/>
  </r>
  <r>
    <d v="2021-09-01T00:00:00"/>
    <s v="Charlotte Edwards"/>
    <s v="Charlotte"/>
    <s v="Edwards"/>
    <x v="1"/>
    <n v="31186.6"/>
    <n v="15000"/>
    <n v="3118.66"/>
    <s v="Credit Card"/>
  </r>
  <r>
    <d v="2021-09-01T00:00:00"/>
    <s v="Chloe Fusaro"/>
    <s v="Chloe"/>
    <s v="Fusaro"/>
    <x v="1"/>
    <n v="31999.200000000001"/>
    <n v="15000"/>
    <n v="3199.92"/>
    <s v="Cash"/>
  </r>
  <r>
    <d v="2021-09-01T00:00:00"/>
    <s v="Charlotte Edwards"/>
    <s v="Charlotte"/>
    <s v="Edwards"/>
    <x v="1"/>
    <n v="37520"/>
    <n v="15000"/>
    <n v="3752"/>
    <s v="Cash"/>
  </r>
  <r>
    <d v="2021-09-01T00:00:00"/>
    <s v="Charlotte Edwards"/>
    <s v="Charlotte"/>
    <s v="Edwards"/>
    <x v="1"/>
    <n v="41215.299999999996"/>
    <n v="15000"/>
    <n v="4121.53"/>
    <s v="On Account"/>
  </r>
  <r>
    <d v="2021-09-01T00:00:00"/>
    <s v="Emily Whelan"/>
    <s v="Emily"/>
    <s v="Whelan"/>
    <x v="2"/>
    <n v="7008"/>
    <n v="15000"/>
    <n v="0"/>
    <s v="On Account"/>
  </r>
  <r>
    <d v="2021-09-01T00:00:00"/>
    <s v="Olivia Cheung"/>
    <s v="Olivia"/>
    <s v="Cheung"/>
    <x v="2"/>
    <n v="8099.6999999999989"/>
    <n v="15000"/>
    <n v="0"/>
    <s v="Credit Card"/>
  </r>
  <r>
    <d v="2021-09-01T00:00:00"/>
    <s v="Annabel Mettick"/>
    <s v="Annabel"/>
    <s v="Mettick"/>
    <x v="2"/>
    <n v="9840"/>
    <n v="15000"/>
    <n v="0"/>
    <s v="Cash"/>
  </r>
  <r>
    <d v="2021-09-01T00:00:00"/>
    <s v="Jason Jackaki"/>
    <s v="Jason"/>
    <s v="Jackaki"/>
    <x v="2"/>
    <n v="10218"/>
    <n v="15000"/>
    <n v="0"/>
    <s v="Cash"/>
  </r>
  <r>
    <d v="2021-09-01T00:00:00"/>
    <s v="Annabel Mettick"/>
    <s v="Annabel"/>
    <s v="Mettick"/>
    <x v="2"/>
    <n v="14311.2"/>
    <n v="15000"/>
    <n v="0"/>
    <s v="Credit Card"/>
  </r>
  <r>
    <d v="2021-09-01T00:00:00"/>
    <s v="Annabel Mettick"/>
    <s v="Annabel"/>
    <s v="Mettick"/>
    <x v="2"/>
    <n v="14715.2"/>
    <n v="15000"/>
    <n v="0"/>
    <s v="Cash"/>
  </r>
  <r>
    <d v="2021-09-01T00:00:00"/>
    <s v="Cory Goodwin"/>
    <s v="Cory"/>
    <s v="Goodwin"/>
    <x v="2"/>
    <n v="19147.8"/>
    <n v="15000"/>
    <n v="1914.78"/>
    <s v="Cash"/>
  </r>
  <r>
    <d v="2021-09-01T00:00:00"/>
    <s v="Annabel Mettick"/>
    <s v="Annabel"/>
    <s v="Mettick"/>
    <x v="2"/>
    <n v="20760.300000000003"/>
    <n v="15000"/>
    <n v="2076.0300000000002"/>
    <s v="Cash"/>
  </r>
  <r>
    <d v="2021-09-01T00:00:00"/>
    <s v="Cory Goodwin"/>
    <s v="Cory"/>
    <s v="Goodwin"/>
    <x v="2"/>
    <n v="24579.8"/>
    <n v="15000"/>
    <n v="2457.98"/>
    <s v="Credit Card"/>
  </r>
  <r>
    <d v="2021-09-01T00:00:00"/>
    <s v="Cory Goodwin"/>
    <s v="Cory"/>
    <s v="Goodwin"/>
    <x v="2"/>
    <n v="25946.300000000003"/>
    <n v="15000"/>
    <n v="2594.6300000000006"/>
    <s v="On Account"/>
  </r>
  <r>
    <d v="2021-09-01T00:00:00"/>
    <s v="Olivia Cheung"/>
    <s v="Olivia"/>
    <s v="Cheung"/>
    <x v="2"/>
    <n v="30367.999999999996"/>
    <n v="15000"/>
    <n v="3036.7999999999997"/>
    <s v="Cash"/>
  </r>
  <r>
    <d v="2021-09-01T00:00:00"/>
    <s v="Emily Whelan"/>
    <s v="Emily"/>
    <s v="Whelan"/>
    <x v="2"/>
    <n v="35640"/>
    <n v="15000"/>
    <n v="3564"/>
    <s v="Credit Card"/>
  </r>
  <r>
    <d v="2021-09-01T00:00:00"/>
    <s v="Tia Cruise"/>
    <s v="Tia"/>
    <s v="Cruise"/>
    <x v="3"/>
    <n v="7714"/>
    <n v="15000"/>
    <n v="0"/>
    <s v="Credit Card"/>
  </r>
  <r>
    <d v="2021-09-01T00:00:00"/>
    <s v="Nina McDonald"/>
    <s v="Nina"/>
    <s v="McDonald"/>
    <x v="3"/>
    <n v="15152.399999999998"/>
    <n v="15000"/>
    <n v="1515.2399999999998"/>
    <s v="On Account"/>
  </r>
  <r>
    <d v="2021-09-01T00:00:00"/>
    <s v="Ally Bryant"/>
    <s v="Ally"/>
    <s v="Bryant"/>
    <x v="3"/>
    <n v="16363.900000000001"/>
    <n v="15000"/>
    <n v="1636.3900000000003"/>
    <s v="Credit Card"/>
  </r>
  <r>
    <d v="2021-10-01T00:00:00"/>
    <s v="Gordon Beswick"/>
    <s v="Gordon"/>
    <s v="Beswick"/>
    <x v="0"/>
    <n v="3243.6000000000004"/>
    <n v="15000"/>
    <n v="0"/>
    <s v="Credit Card"/>
  </r>
  <r>
    <d v="2021-10-01T00:00:00"/>
    <s v="Reza Jafari"/>
    <s v="Reza"/>
    <s v="Jafari"/>
    <x v="0"/>
    <n v="12633.599999999999"/>
    <n v="15000"/>
    <n v="0"/>
    <s v="Cash"/>
  </r>
  <r>
    <d v="2021-10-01T00:00:00"/>
    <s v="Gordon Beswick"/>
    <s v="Gordon"/>
    <s v="Beswick"/>
    <x v="0"/>
    <n v="12806.399999999998"/>
    <n v="15000"/>
    <n v="0"/>
    <s v="On Account"/>
  </r>
  <r>
    <d v="2021-10-01T00:00:00"/>
    <s v="Derek Godwin"/>
    <s v="Derek"/>
    <s v="Godwin"/>
    <x v="0"/>
    <n v="20031.199999999997"/>
    <n v="15000"/>
    <n v="2003.12"/>
    <s v="On Account"/>
  </r>
  <r>
    <d v="2021-10-01T00:00:00"/>
    <s v="Ashley Almanza"/>
    <s v="Ashley"/>
    <s v="Almanza"/>
    <x v="0"/>
    <n v="21485.200000000001"/>
    <n v="15000"/>
    <n v="2148.52"/>
    <s v="Cash"/>
  </r>
  <r>
    <d v="2021-10-01T00:00:00"/>
    <s v="Bryan Maldonado"/>
    <s v="Bryan"/>
    <s v="Maldonado"/>
    <x v="0"/>
    <n v="22607.200000000004"/>
    <n v="15000"/>
    <n v="2260.7200000000007"/>
    <s v="Credit Card"/>
  </r>
  <r>
    <d v="2021-10-01T00:00:00"/>
    <s v="Chloe Fusaro"/>
    <s v="Chloe"/>
    <s v="Fusaro"/>
    <x v="1"/>
    <n v="3035.1"/>
    <n v="15000"/>
    <n v="0"/>
    <s v="Cash"/>
  </r>
  <r>
    <d v="2021-10-01T00:00:00"/>
    <s v="Charlotte Edwards"/>
    <s v="Charlotte"/>
    <s v="Edwards"/>
    <x v="1"/>
    <n v="6688"/>
    <n v="15000"/>
    <n v="0"/>
    <s v="Cash"/>
  </r>
  <r>
    <d v="2021-10-01T00:00:00"/>
    <s v="Chloe Fusaro"/>
    <s v="Chloe"/>
    <s v="Fusaro"/>
    <x v="1"/>
    <n v="7024.2"/>
    <n v="15000"/>
    <n v="0"/>
    <s v="On Account"/>
  </r>
  <r>
    <d v="2021-10-01T00:00:00"/>
    <s v="Charlotte Edwards"/>
    <s v="Charlotte"/>
    <s v="Edwards"/>
    <x v="1"/>
    <n v="7139.0000000000009"/>
    <n v="15000"/>
    <n v="0"/>
    <s v="Credit Card"/>
  </r>
  <r>
    <d v="2021-10-01T00:00:00"/>
    <s v="Jonah Seitz"/>
    <s v="Jonah"/>
    <s v="Seitz"/>
    <x v="1"/>
    <n v="10948"/>
    <n v="15000"/>
    <n v="0"/>
    <s v="Cash"/>
  </r>
  <r>
    <d v="2021-10-01T00:00:00"/>
    <s v="Jonah Seitz"/>
    <s v="Jonah"/>
    <s v="Seitz"/>
    <x v="1"/>
    <n v="10988.800000000001"/>
    <n v="15000"/>
    <n v="0"/>
    <s v="Credit Card"/>
  </r>
  <r>
    <d v="2021-10-01T00:00:00"/>
    <s v="Jonah Seitz"/>
    <s v="Jonah"/>
    <s v="Seitz"/>
    <x v="1"/>
    <n v="12306.6"/>
    <n v="15000"/>
    <n v="0"/>
    <s v="Cash"/>
  </r>
  <r>
    <d v="2021-10-01T00:00:00"/>
    <s v="Jonah Seitz"/>
    <s v="Jonah"/>
    <s v="Seitz"/>
    <x v="1"/>
    <n v="16077"/>
    <n v="15000"/>
    <n v="1607.7"/>
    <s v="Cash"/>
  </r>
  <r>
    <d v="2021-10-01T00:00:00"/>
    <s v="David Wilkinson"/>
    <s v="David"/>
    <s v="Wilkinson"/>
    <x v="1"/>
    <n v="19594"/>
    <n v="15000"/>
    <n v="1959.4"/>
    <s v="Cash"/>
  </r>
  <r>
    <d v="2021-10-01T00:00:00"/>
    <s v="Chloe Fusaro"/>
    <s v="Chloe"/>
    <s v="Fusaro"/>
    <x v="1"/>
    <n v="19946.199999999997"/>
    <n v="15000"/>
    <n v="1994.62"/>
    <s v="On Account"/>
  </r>
  <r>
    <d v="2021-10-01T00:00:00"/>
    <s v="Sarah Gibbs"/>
    <s v="Sarah"/>
    <s v="Gibbs"/>
    <x v="1"/>
    <n v="26773.4"/>
    <n v="15000"/>
    <n v="2677.34"/>
    <s v="On Account"/>
  </r>
  <r>
    <d v="2021-10-01T00:00:00"/>
    <s v="Jonah Seitz"/>
    <s v="Jonah"/>
    <s v="Seitz"/>
    <x v="1"/>
    <n v="28464.9"/>
    <n v="15000"/>
    <n v="2846.4900000000002"/>
    <s v="On Account"/>
  </r>
  <r>
    <d v="2021-10-01T00:00:00"/>
    <s v="Charlotte Edwards"/>
    <s v="Charlotte"/>
    <s v="Edwards"/>
    <x v="1"/>
    <n v="37544.800000000003"/>
    <n v="15000"/>
    <n v="3754.4800000000005"/>
    <s v="Credit Card"/>
  </r>
  <r>
    <d v="2021-10-01T00:00:00"/>
    <s v="Jonah Seitz"/>
    <s v="Jonah"/>
    <s v="Seitz"/>
    <x v="1"/>
    <n v="40224.800000000003"/>
    <n v="15000"/>
    <n v="4022.4800000000005"/>
    <s v="Credit Card"/>
  </r>
  <r>
    <d v="2021-10-01T00:00:00"/>
    <s v="David Wilkinson"/>
    <s v="David"/>
    <s v="Wilkinson"/>
    <x v="1"/>
    <n v="43591.8"/>
    <n v="15000"/>
    <n v="4359.18"/>
    <s v="Credit Card"/>
  </r>
  <r>
    <d v="2021-10-01T00:00:00"/>
    <s v="Jason Jackaki"/>
    <s v="Jason"/>
    <s v="Jackaki"/>
    <x v="2"/>
    <n v="4201.6000000000004"/>
    <n v="15000"/>
    <n v="0"/>
    <s v="Cash"/>
  </r>
  <r>
    <d v="2021-10-01T00:00:00"/>
    <s v="Olivia Cheung"/>
    <s v="Olivia"/>
    <s v="Cheung"/>
    <x v="2"/>
    <n v="15262.8"/>
    <n v="15000"/>
    <n v="1526.28"/>
    <s v="On Account"/>
  </r>
  <r>
    <d v="2021-10-01T00:00:00"/>
    <s v="Cory Goodwin"/>
    <s v="Cory"/>
    <s v="Goodwin"/>
    <x v="2"/>
    <n v="20790"/>
    <n v="15000"/>
    <n v="2079"/>
    <s v="Cash"/>
  </r>
  <r>
    <d v="2021-10-01T00:00:00"/>
    <s v="Jason Jackaki"/>
    <s v="Jason"/>
    <s v="Jackaki"/>
    <x v="2"/>
    <n v="21878.5"/>
    <n v="15000"/>
    <n v="2187.85"/>
    <s v="Credit Card"/>
  </r>
  <r>
    <d v="2021-10-01T00:00:00"/>
    <s v="Cory Goodwin"/>
    <s v="Cory"/>
    <s v="Goodwin"/>
    <x v="2"/>
    <n v="22136.800000000003"/>
    <n v="15000"/>
    <n v="2213.6800000000003"/>
    <s v="Credit Card"/>
  </r>
  <r>
    <d v="2021-10-01T00:00:00"/>
    <s v="Cory Goodwin"/>
    <s v="Cory"/>
    <s v="Goodwin"/>
    <x v="2"/>
    <n v="23240.400000000001"/>
    <n v="15000"/>
    <n v="2324.0400000000004"/>
    <s v="Cash"/>
  </r>
  <r>
    <d v="2021-10-01T00:00:00"/>
    <s v="Jason Jackaki"/>
    <s v="Jason"/>
    <s v="Jackaki"/>
    <x v="2"/>
    <n v="41989.599999999999"/>
    <n v="15000"/>
    <n v="4198.96"/>
    <s v="Credit Card"/>
  </r>
  <r>
    <d v="2021-10-01T00:00:00"/>
    <s v="Nina McDonald"/>
    <s v="Nina"/>
    <s v="McDonald"/>
    <x v="3"/>
    <n v="2997.2"/>
    <n v="15000"/>
    <n v="0"/>
    <s v="Credit Card"/>
  </r>
  <r>
    <d v="2021-10-01T00:00:00"/>
    <s v="Tia Cruise"/>
    <s v="Tia"/>
    <s v="Cruise"/>
    <x v="3"/>
    <n v="7195.9999999999991"/>
    <n v="15000"/>
    <n v="0"/>
    <s v="Cash"/>
  </r>
  <r>
    <d v="2021-10-01T00:00:00"/>
    <s v="Josh Sutherland"/>
    <s v="Josh"/>
    <s v="Sutherland"/>
    <x v="3"/>
    <n v="10595.2"/>
    <n v="15000"/>
    <n v="0"/>
    <s v="On Account"/>
  </r>
  <r>
    <d v="2021-10-01T00:00:00"/>
    <s v="Tia Cruise"/>
    <s v="Tia"/>
    <s v="Cruise"/>
    <x v="3"/>
    <n v="10694.7"/>
    <n v="15000"/>
    <n v="0"/>
    <s v="On Account"/>
  </r>
  <r>
    <d v="2021-10-01T00:00:00"/>
    <s v="Josh Sutherland"/>
    <s v="Josh"/>
    <s v="Sutherland"/>
    <x v="3"/>
    <n v="14235.4"/>
    <n v="15000"/>
    <n v="0"/>
    <s v="On Account"/>
  </r>
  <r>
    <d v="2021-10-01T00:00:00"/>
    <s v="Josh Sutherland"/>
    <s v="Josh"/>
    <s v="Sutherland"/>
    <x v="3"/>
    <n v="36530.199999999997"/>
    <n v="15000"/>
    <n v="3653.02"/>
    <s v="Cash"/>
  </r>
  <r>
    <d v="2021-10-01T00:00:00"/>
    <s v="Spencer Cruz"/>
    <s v="Spencer"/>
    <s v="Cruz"/>
    <x v="3"/>
    <n v="36896.199999999997"/>
    <n v="15000"/>
    <n v="3689.62"/>
    <s v="On Account"/>
  </r>
  <r>
    <d v="2021-10-01T00:00:00"/>
    <s v="Nina McDonald"/>
    <s v="Nina"/>
    <s v="McDonald"/>
    <x v="3"/>
    <n v="41420.699999999997"/>
    <n v="15000"/>
    <n v="4142.07"/>
    <s v="Credit Card"/>
  </r>
  <r>
    <d v="2021-11-01T00:00:00"/>
    <s v="Derek Godwin"/>
    <s v="Derek"/>
    <s v="Godwin"/>
    <x v="0"/>
    <n v="5130"/>
    <n v="15000"/>
    <n v="0"/>
    <s v="Cash"/>
  </r>
  <r>
    <d v="2021-11-01T00:00:00"/>
    <s v="Ashley Almanza"/>
    <s v="Ashley"/>
    <s v="Almanza"/>
    <x v="0"/>
    <n v="8810.9"/>
    <n v="15000"/>
    <n v="0"/>
    <s v="Credit Card"/>
  </r>
  <r>
    <d v="2021-11-01T00:00:00"/>
    <s v="Gordon Beswick"/>
    <s v="Gordon"/>
    <s v="Beswick"/>
    <x v="0"/>
    <n v="16606"/>
    <n v="15000"/>
    <n v="1660.6000000000001"/>
    <s v="Credit Card"/>
  </r>
  <r>
    <d v="2021-11-01T00:00:00"/>
    <s v="Derek Godwin"/>
    <s v="Derek"/>
    <s v="Godwin"/>
    <x v="0"/>
    <n v="17766"/>
    <n v="15000"/>
    <n v="1776.6000000000001"/>
    <s v="Credit Card"/>
  </r>
  <r>
    <d v="2021-11-01T00:00:00"/>
    <s v="Reza Jafari"/>
    <s v="Reza"/>
    <s v="Jafari"/>
    <x v="0"/>
    <n v="20916"/>
    <n v="15000"/>
    <n v="2091.6"/>
    <s v="Credit Card"/>
  </r>
  <r>
    <d v="2021-11-01T00:00:00"/>
    <s v="Reza Jafari"/>
    <s v="Reza"/>
    <s v="Jafari"/>
    <x v="0"/>
    <n v="22396.5"/>
    <n v="15000"/>
    <n v="2239.65"/>
    <s v="On Account"/>
  </r>
  <r>
    <d v="2021-11-01T00:00:00"/>
    <s v="Derek Godwin"/>
    <s v="Derek"/>
    <s v="Godwin"/>
    <x v="0"/>
    <n v="25633.5"/>
    <n v="15000"/>
    <n v="2563.3500000000004"/>
    <s v="Cash"/>
  </r>
  <r>
    <d v="2021-11-01T00:00:00"/>
    <s v="Reza Jafari"/>
    <s v="Reza"/>
    <s v="Jafari"/>
    <x v="0"/>
    <n v="37374.399999999994"/>
    <n v="15000"/>
    <n v="3737.4399999999996"/>
    <s v="On Account"/>
  </r>
  <r>
    <d v="2021-11-01T00:00:00"/>
    <s v="Sarah Gibbs"/>
    <s v="Sarah"/>
    <s v="Gibbs"/>
    <x v="1"/>
    <n v="9292.5"/>
    <n v="15000"/>
    <n v="0"/>
    <s v="Cash"/>
  </r>
  <r>
    <d v="2021-11-01T00:00:00"/>
    <s v="David Wilkinson"/>
    <s v="David"/>
    <s v="Wilkinson"/>
    <x v="1"/>
    <n v="28761.599999999999"/>
    <n v="15000"/>
    <n v="2876.16"/>
    <s v="On Account"/>
  </r>
  <r>
    <d v="2021-11-01T00:00:00"/>
    <s v="Jonah Seitz"/>
    <s v="Jonah"/>
    <s v="Seitz"/>
    <x v="1"/>
    <n v="41932.799999999996"/>
    <n v="15000"/>
    <n v="4193.28"/>
    <s v="Credit Card"/>
  </r>
  <r>
    <d v="2021-11-01T00:00:00"/>
    <s v="Chloe Fusaro"/>
    <s v="Chloe"/>
    <s v="Fusaro"/>
    <x v="1"/>
    <n v="42427"/>
    <n v="15000"/>
    <n v="4242.7"/>
    <s v="Cash"/>
  </r>
  <r>
    <d v="2021-11-01T00:00:00"/>
    <s v="Sarah Gibbs"/>
    <s v="Sarah"/>
    <s v="Gibbs"/>
    <x v="1"/>
    <n v="47510.400000000001"/>
    <n v="15000"/>
    <n v="4751.04"/>
    <s v="Cash"/>
  </r>
  <r>
    <d v="2021-11-01T00:00:00"/>
    <s v="Annabel Mettick"/>
    <s v="Annabel"/>
    <s v="Mettick"/>
    <x v="2"/>
    <n v="9006"/>
    <n v="15000"/>
    <n v="0"/>
    <s v="On Account"/>
  </r>
  <r>
    <d v="2021-11-01T00:00:00"/>
    <s v="Jason Jackaki"/>
    <s v="Jason"/>
    <s v="Jackaki"/>
    <x v="2"/>
    <n v="10573.5"/>
    <n v="15000"/>
    <n v="0"/>
    <s v="Credit Card"/>
  </r>
  <r>
    <d v="2021-11-01T00:00:00"/>
    <s v="Emily Whelan"/>
    <s v="Emily"/>
    <s v="Whelan"/>
    <x v="2"/>
    <n v="13230"/>
    <n v="15000"/>
    <n v="0"/>
    <s v="Cash"/>
  </r>
  <r>
    <d v="2021-11-01T00:00:00"/>
    <s v="Olivia Cheung"/>
    <s v="Olivia"/>
    <s v="Cheung"/>
    <x v="2"/>
    <n v="15403.600000000002"/>
    <n v="15000"/>
    <n v="1540.3600000000004"/>
    <s v="Cash"/>
  </r>
  <r>
    <d v="2021-11-01T00:00:00"/>
    <s v="Annabel Mettick"/>
    <s v="Annabel"/>
    <s v="Mettick"/>
    <x v="2"/>
    <n v="16394.399999999998"/>
    <n v="15000"/>
    <n v="1639.4399999999998"/>
    <s v="Cash"/>
  </r>
  <r>
    <d v="2021-11-01T00:00:00"/>
    <s v="Annabel Mettick"/>
    <s v="Annabel"/>
    <s v="Mettick"/>
    <x v="2"/>
    <n v="16606"/>
    <n v="15000"/>
    <n v="1660.6000000000001"/>
    <s v="On Account"/>
  </r>
  <r>
    <d v="2021-11-01T00:00:00"/>
    <s v="Olivia Cheung"/>
    <s v="Olivia"/>
    <s v="Cheung"/>
    <x v="2"/>
    <n v="18452.599999999999"/>
    <n v="15000"/>
    <n v="1845.26"/>
    <s v="On Account"/>
  </r>
  <r>
    <d v="2021-11-01T00:00:00"/>
    <s v="Jason Jackaki"/>
    <s v="Jason"/>
    <s v="Jackaki"/>
    <x v="2"/>
    <n v="20062.5"/>
    <n v="15000"/>
    <n v="2006.25"/>
    <s v="Credit Card"/>
  </r>
  <r>
    <d v="2021-11-01T00:00:00"/>
    <s v="Cory Goodwin"/>
    <s v="Cory"/>
    <s v="Goodwin"/>
    <x v="2"/>
    <n v="22900.499999999996"/>
    <n v="15000"/>
    <n v="2290.0499999999997"/>
    <s v="Credit Card"/>
  </r>
  <r>
    <d v="2021-11-01T00:00:00"/>
    <s v="Cory Goodwin"/>
    <s v="Cory"/>
    <s v="Goodwin"/>
    <x v="2"/>
    <n v="23057.999999999996"/>
    <n v="15000"/>
    <n v="2305.7999999999997"/>
    <s v="On Account"/>
  </r>
  <r>
    <d v="2021-11-01T00:00:00"/>
    <s v="Annabel Mettick"/>
    <s v="Annabel"/>
    <s v="Mettick"/>
    <x v="2"/>
    <n v="37560"/>
    <n v="15000"/>
    <n v="3756"/>
    <s v="On Account"/>
  </r>
  <r>
    <d v="2021-11-01T00:00:00"/>
    <s v="Jason Jackaki"/>
    <s v="Jason"/>
    <s v="Jackaki"/>
    <x v="2"/>
    <n v="38570"/>
    <n v="15000"/>
    <n v="3857"/>
    <s v="Credit Card"/>
  </r>
  <r>
    <d v="2021-11-01T00:00:00"/>
    <s v="Olivia Cheung"/>
    <s v="Olivia"/>
    <s v="Cheung"/>
    <x v="2"/>
    <n v="39199.599999999999"/>
    <n v="15000"/>
    <n v="3919.96"/>
    <s v="On Account"/>
  </r>
  <r>
    <d v="2021-11-01T00:00:00"/>
    <s v="Josh Sutherland"/>
    <s v="Josh"/>
    <s v="Sutherland"/>
    <x v="3"/>
    <n v="6900"/>
    <n v="15000"/>
    <n v="0"/>
    <s v="Cash"/>
  </r>
  <r>
    <d v="2021-11-01T00:00:00"/>
    <s v="Spencer Cruz"/>
    <s v="Spencer"/>
    <s v="Cruz"/>
    <x v="3"/>
    <n v="9683"/>
    <n v="15000"/>
    <n v="0"/>
    <s v="On Account"/>
  </r>
  <r>
    <d v="2021-11-01T00:00:00"/>
    <s v="Ally Bryant"/>
    <s v="Ally"/>
    <s v="Bryant"/>
    <x v="3"/>
    <n v="14302.9"/>
    <n v="15000"/>
    <n v="0"/>
    <s v="Credit Card"/>
  </r>
  <r>
    <d v="2021-11-01T00:00:00"/>
    <s v="Nina McDonald"/>
    <s v="Nina"/>
    <s v="McDonald"/>
    <x v="3"/>
    <n v="16806.400000000001"/>
    <n v="15000"/>
    <n v="1680.6400000000003"/>
    <s v="Credit Card"/>
  </r>
  <r>
    <d v="2021-11-01T00:00:00"/>
    <s v="Tia Cruise"/>
    <s v="Tia"/>
    <s v="Cruise"/>
    <x v="3"/>
    <n v="20797.200000000004"/>
    <n v="15000"/>
    <n v="2079.7200000000007"/>
    <s v="Cash"/>
  </r>
  <r>
    <d v="2021-11-01T00:00:00"/>
    <s v="Spencer Cruz"/>
    <s v="Spencer"/>
    <s v="Cruz"/>
    <x v="3"/>
    <n v="26866"/>
    <n v="15000"/>
    <n v="2686.6000000000004"/>
    <s v="On Account"/>
  </r>
  <r>
    <d v="2021-12-01T00:00:00"/>
    <s v="Derek Godwin"/>
    <s v="Derek"/>
    <s v="Godwin"/>
    <x v="0"/>
    <n v="3817.9999999999995"/>
    <n v="15000"/>
    <n v="0"/>
    <s v="Credit Card"/>
  </r>
  <r>
    <d v="2021-12-01T00:00:00"/>
    <s v="Reza Jafari"/>
    <s v="Reza"/>
    <s v="Jafari"/>
    <x v="0"/>
    <n v="8683.1999999999989"/>
    <n v="15000"/>
    <n v="0"/>
    <s v="Cash"/>
  </r>
  <r>
    <d v="2021-12-01T00:00:00"/>
    <s v="Ashley Almanza"/>
    <s v="Ashley"/>
    <s v="Almanza"/>
    <x v="0"/>
    <n v="11210"/>
    <n v="15000"/>
    <n v="0"/>
    <s v="On Account"/>
  </r>
  <r>
    <d v="2021-12-01T00:00:00"/>
    <s v="Gordon Beswick"/>
    <s v="Gordon"/>
    <s v="Beswick"/>
    <x v="0"/>
    <n v="12765.2"/>
    <n v="15000"/>
    <n v="0"/>
    <s v="On Account"/>
  </r>
  <r>
    <d v="2021-12-01T00:00:00"/>
    <s v="Derek Godwin"/>
    <s v="Derek"/>
    <s v="Godwin"/>
    <x v="0"/>
    <n v="15921.999999999998"/>
    <n v="15000"/>
    <n v="1592.1999999999998"/>
    <s v="On Account"/>
  </r>
  <r>
    <d v="2021-12-01T00:00:00"/>
    <s v="Gordon Beswick"/>
    <s v="Gordon"/>
    <s v="Beswick"/>
    <x v="0"/>
    <n v="31970.799999999999"/>
    <n v="15000"/>
    <n v="3197.08"/>
    <s v="Credit Card"/>
  </r>
  <r>
    <d v="2021-12-01T00:00:00"/>
    <s v="Ashley Almanza"/>
    <s v="Ashley"/>
    <s v="Almanza"/>
    <x v="0"/>
    <n v="41520"/>
    <n v="15000"/>
    <n v="4152"/>
    <s v="Credit Card"/>
  </r>
  <r>
    <d v="2021-12-01T00:00:00"/>
    <s v="Ashley Almanza"/>
    <s v="Ashley"/>
    <s v="Almanza"/>
    <x v="0"/>
    <n v="45800.999999999993"/>
    <n v="15000"/>
    <n v="4580.0999999999995"/>
    <s v="Cash"/>
  </r>
  <r>
    <d v="2021-12-01T00:00:00"/>
    <s v="David Wilkinson"/>
    <s v="David"/>
    <s v="Wilkinson"/>
    <x v="1"/>
    <n v="7721.5999999999995"/>
    <n v="15000"/>
    <n v="0"/>
    <s v="Credit Card"/>
  </r>
  <r>
    <d v="2021-12-01T00:00:00"/>
    <s v="Jonah Seitz"/>
    <s v="Jonah"/>
    <s v="Seitz"/>
    <x v="1"/>
    <n v="8925.7000000000007"/>
    <n v="15000"/>
    <n v="0"/>
    <s v="Credit Card"/>
  </r>
  <r>
    <d v="2021-12-01T00:00:00"/>
    <s v="Jonah Seitz"/>
    <s v="Jonah"/>
    <s v="Seitz"/>
    <x v="1"/>
    <n v="15802.6"/>
    <n v="15000"/>
    <n v="1580.2600000000002"/>
    <s v="On Account"/>
  </r>
  <r>
    <d v="2021-12-01T00:00:00"/>
    <s v="Sarah Gibbs"/>
    <s v="Sarah"/>
    <s v="Gibbs"/>
    <x v="1"/>
    <n v="21103.3"/>
    <n v="15000"/>
    <n v="2110.33"/>
    <s v="On Account"/>
  </r>
  <r>
    <d v="2021-12-01T00:00:00"/>
    <s v="Sarah Gibbs"/>
    <s v="Sarah"/>
    <s v="Gibbs"/>
    <x v="1"/>
    <n v="22351.100000000002"/>
    <n v="15000"/>
    <n v="2235.11"/>
    <s v="On Account"/>
  </r>
  <r>
    <d v="2021-12-01T00:00:00"/>
    <s v="Jonah Seitz"/>
    <s v="Jonah"/>
    <s v="Seitz"/>
    <x v="1"/>
    <n v="43974"/>
    <n v="15000"/>
    <n v="4397.4000000000005"/>
    <s v="Credit Card"/>
  </r>
  <r>
    <d v="2021-12-01T00:00:00"/>
    <s v="Annabel Mettick"/>
    <s v="Annabel"/>
    <s v="Mettick"/>
    <x v="2"/>
    <n v="8082.7999999999993"/>
    <n v="15000"/>
    <n v="0"/>
    <s v="Credit Card"/>
  </r>
  <r>
    <d v="2021-12-01T00:00:00"/>
    <s v="Jason Jackaki"/>
    <s v="Jason"/>
    <s v="Jackaki"/>
    <x v="2"/>
    <n v="9826.4"/>
    <n v="15000"/>
    <n v="0"/>
    <s v="On Account"/>
  </r>
  <r>
    <d v="2021-12-01T00:00:00"/>
    <s v="Cory Goodwin"/>
    <s v="Cory"/>
    <s v="Goodwin"/>
    <x v="2"/>
    <n v="12328"/>
    <n v="15000"/>
    <n v="0"/>
    <s v="Cash"/>
  </r>
  <r>
    <d v="2021-12-01T00:00:00"/>
    <s v="Annabel Mettick"/>
    <s v="Annabel"/>
    <s v="Mettick"/>
    <x v="2"/>
    <n v="24544"/>
    <n v="15000"/>
    <n v="2454.4"/>
    <s v="Cash"/>
  </r>
  <r>
    <d v="2021-12-01T00:00:00"/>
    <s v="Olivia Cheung"/>
    <s v="Olivia"/>
    <s v="Cheung"/>
    <x v="2"/>
    <n v="27350.400000000001"/>
    <n v="15000"/>
    <n v="2735.0400000000004"/>
    <s v="On Account"/>
  </r>
  <r>
    <d v="2021-12-01T00:00:00"/>
    <s v="Emily Whelan"/>
    <s v="Emily"/>
    <s v="Whelan"/>
    <x v="2"/>
    <n v="28845"/>
    <n v="15000"/>
    <n v="2884.5"/>
    <s v="Cash"/>
  </r>
  <r>
    <d v="2021-12-01T00:00:00"/>
    <s v="Olivia Cheung"/>
    <s v="Olivia"/>
    <s v="Cheung"/>
    <x v="2"/>
    <n v="43593.599999999999"/>
    <n v="15000"/>
    <n v="4359.3599999999997"/>
    <s v="Cash"/>
  </r>
  <r>
    <d v="2021-12-01T00:00:00"/>
    <s v="Spencer Cruz"/>
    <s v="Spencer"/>
    <s v="Cruz"/>
    <x v="3"/>
    <n v="7009.2000000000007"/>
    <n v="15000"/>
    <n v="0"/>
    <s v="Cash"/>
  </r>
  <r>
    <d v="2021-12-01T00:00:00"/>
    <s v="Josh Sutherland"/>
    <s v="Josh"/>
    <s v="Sutherland"/>
    <x v="3"/>
    <n v="7088.9"/>
    <n v="15000"/>
    <n v="0"/>
    <s v="Credit Card"/>
  </r>
  <r>
    <d v="2021-12-01T00:00:00"/>
    <s v="Spencer Cruz"/>
    <s v="Spencer"/>
    <s v="Cruz"/>
    <x v="3"/>
    <n v="8095.5"/>
    <n v="15000"/>
    <n v="0"/>
    <s v="Credit Card"/>
  </r>
  <r>
    <d v="2021-12-01T00:00:00"/>
    <s v="Nina McDonald"/>
    <s v="Nina"/>
    <s v="McDonald"/>
    <x v="3"/>
    <n v="8914.5"/>
    <n v="15000"/>
    <n v="0"/>
    <s v="Credit Car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9">
  <r>
    <x v="0"/>
    <x v="0"/>
    <s v="Reza"/>
    <s v="Jafari"/>
    <x v="0"/>
    <x v="0"/>
    <n v="15000"/>
    <n v="0"/>
    <x v="0"/>
    <n v="-12045.3"/>
  </r>
  <r>
    <x v="0"/>
    <x v="1"/>
    <s v="Bryan"/>
    <s v="Maldonado"/>
    <x v="0"/>
    <x v="1"/>
    <n v="15000"/>
    <n v="0"/>
    <x v="1"/>
    <n v="-8203.2000000000007"/>
  </r>
  <r>
    <x v="0"/>
    <x v="1"/>
    <s v="Bryan"/>
    <s v="Maldonado"/>
    <x v="0"/>
    <x v="2"/>
    <n v="15000"/>
    <n v="0"/>
    <x v="2"/>
    <n v="-6812"/>
  </r>
  <r>
    <x v="0"/>
    <x v="0"/>
    <s v="Reza"/>
    <s v="Jafari"/>
    <x v="0"/>
    <x v="3"/>
    <n v="15000"/>
    <n v="0"/>
    <x v="1"/>
    <n v="-5941.6"/>
  </r>
  <r>
    <x v="0"/>
    <x v="1"/>
    <s v="Bryan"/>
    <s v="Maldonado"/>
    <x v="0"/>
    <x v="4"/>
    <n v="15000"/>
    <n v="0"/>
    <x v="2"/>
    <n v="-2904"/>
  </r>
  <r>
    <x v="0"/>
    <x v="2"/>
    <s v="Ashley"/>
    <s v="Almanza"/>
    <x v="0"/>
    <x v="5"/>
    <n v="15000"/>
    <n v="1502.9"/>
    <x v="0"/>
    <n v="29"/>
  </r>
  <r>
    <x v="0"/>
    <x v="2"/>
    <s v="Ashley"/>
    <s v="Almanza"/>
    <x v="0"/>
    <x v="6"/>
    <n v="15000"/>
    <n v="1526.4"/>
    <x v="0"/>
    <n v="264"/>
  </r>
  <r>
    <x v="0"/>
    <x v="2"/>
    <s v="Ashley"/>
    <s v="Almanza"/>
    <x v="0"/>
    <x v="7"/>
    <n v="15000"/>
    <n v="1735.36"/>
    <x v="1"/>
    <n v="2353.5999999999985"/>
  </r>
  <r>
    <x v="0"/>
    <x v="3"/>
    <s v="Derek"/>
    <s v="Godwin"/>
    <x v="0"/>
    <x v="8"/>
    <n v="15000"/>
    <n v="2014"/>
    <x v="2"/>
    <n v="5140"/>
  </r>
  <r>
    <x v="0"/>
    <x v="3"/>
    <s v="Derek"/>
    <s v="Godwin"/>
    <x v="0"/>
    <x v="9"/>
    <n v="15000"/>
    <n v="3564.9"/>
    <x v="1"/>
    <n v="20649"/>
  </r>
  <r>
    <x v="0"/>
    <x v="4"/>
    <s v="Chloe"/>
    <s v="Fusaro"/>
    <x v="1"/>
    <x v="10"/>
    <n v="15000"/>
    <n v="0"/>
    <x v="1"/>
    <n v="-1689.6000000000004"/>
  </r>
  <r>
    <x v="0"/>
    <x v="5"/>
    <s v="David"/>
    <s v="Wilkinson"/>
    <x v="1"/>
    <x v="11"/>
    <n v="15000"/>
    <n v="2036.6100000000004"/>
    <x v="2"/>
    <n v="5366.1000000000022"/>
  </r>
  <r>
    <x v="0"/>
    <x v="5"/>
    <s v="David"/>
    <s v="Wilkinson"/>
    <x v="1"/>
    <x v="12"/>
    <n v="15000"/>
    <n v="2088"/>
    <x v="1"/>
    <n v="5880"/>
  </r>
  <r>
    <x v="0"/>
    <x v="4"/>
    <s v="Chloe"/>
    <s v="Fusaro"/>
    <x v="1"/>
    <x v="13"/>
    <n v="15000"/>
    <n v="2307.62"/>
    <x v="1"/>
    <n v="8076.1999999999971"/>
  </r>
  <r>
    <x v="0"/>
    <x v="4"/>
    <s v="Chloe"/>
    <s v="Fusaro"/>
    <x v="1"/>
    <x v="14"/>
    <n v="15000"/>
    <n v="2556"/>
    <x v="1"/>
    <n v="10560"/>
  </r>
  <r>
    <x v="0"/>
    <x v="6"/>
    <s v="Olivia"/>
    <s v="Cheung"/>
    <x v="2"/>
    <x v="15"/>
    <n v="15000"/>
    <n v="0"/>
    <x v="0"/>
    <n v="-11991.6"/>
  </r>
  <r>
    <x v="0"/>
    <x v="7"/>
    <s v="Jason"/>
    <s v="Jackaki"/>
    <x v="2"/>
    <x v="16"/>
    <n v="15000"/>
    <n v="0"/>
    <x v="2"/>
    <n v="-7778.4000000000005"/>
  </r>
  <r>
    <x v="0"/>
    <x v="6"/>
    <s v="Olivia"/>
    <s v="Cheung"/>
    <x v="2"/>
    <x v="17"/>
    <n v="15000"/>
    <n v="0"/>
    <x v="0"/>
    <n v="-4096.8000000000011"/>
  </r>
  <r>
    <x v="0"/>
    <x v="8"/>
    <s v="Annabel"/>
    <s v="Mettick"/>
    <x v="2"/>
    <x v="18"/>
    <n v="15000"/>
    <n v="0"/>
    <x v="0"/>
    <n v="-384"/>
  </r>
  <r>
    <x v="0"/>
    <x v="9"/>
    <s v="Emily"/>
    <s v="Whelan"/>
    <x v="2"/>
    <x v="19"/>
    <n v="15000"/>
    <n v="1888.5900000000001"/>
    <x v="2"/>
    <n v="3885.9000000000015"/>
  </r>
  <r>
    <x v="0"/>
    <x v="9"/>
    <s v="Emily"/>
    <s v="Whelan"/>
    <x v="2"/>
    <x v="20"/>
    <n v="15000"/>
    <n v="2423.6"/>
    <x v="1"/>
    <n v="9236"/>
  </r>
  <r>
    <x v="0"/>
    <x v="10"/>
    <s v="Nina"/>
    <s v="McDonald"/>
    <x v="3"/>
    <x v="21"/>
    <n v="15000"/>
    <n v="0"/>
    <x v="2"/>
    <n v="-8054.6"/>
  </r>
  <r>
    <x v="0"/>
    <x v="10"/>
    <s v="Nina"/>
    <s v="McDonald"/>
    <x v="3"/>
    <x v="22"/>
    <n v="15000"/>
    <n v="0"/>
    <x v="2"/>
    <n v="-7341.7999999999993"/>
  </r>
  <r>
    <x v="0"/>
    <x v="11"/>
    <s v="Ally"/>
    <s v="Bryant"/>
    <x v="3"/>
    <x v="23"/>
    <n v="15000"/>
    <n v="0"/>
    <x v="0"/>
    <n v="-7341.4000000000015"/>
  </r>
  <r>
    <x v="0"/>
    <x v="12"/>
    <s v="Josh"/>
    <s v="Sutherland"/>
    <x v="3"/>
    <x v="24"/>
    <n v="15000"/>
    <n v="0"/>
    <x v="2"/>
    <n v="-5901.4"/>
  </r>
  <r>
    <x v="0"/>
    <x v="10"/>
    <s v="Nina"/>
    <s v="McDonald"/>
    <x v="3"/>
    <x v="25"/>
    <n v="15000"/>
    <n v="0"/>
    <x v="2"/>
    <n v="-4980.8000000000011"/>
  </r>
  <r>
    <x v="0"/>
    <x v="11"/>
    <s v="Ally"/>
    <s v="Bryant"/>
    <x v="3"/>
    <x v="26"/>
    <n v="15000"/>
    <n v="0"/>
    <x v="0"/>
    <n v="-4824"/>
  </r>
  <r>
    <x v="0"/>
    <x v="12"/>
    <s v="Josh"/>
    <s v="Sutherland"/>
    <x v="3"/>
    <x v="27"/>
    <n v="15000"/>
    <n v="1638.5600000000004"/>
    <x v="1"/>
    <n v="1385.6000000000022"/>
  </r>
  <r>
    <x v="0"/>
    <x v="11"/>
    <s v="Ally"/>
    <s v="Bryant"/>
    <x v="3"/>
    <x v="28"/>
    <n v="15000"/>
    <n v="1910.8000000000002"/>
    <x v="0"/>
    <n v="4108"/>
  </r>
  <r>
    <x v="0"/>
    <x v="10"/>
    <s v="Nina"/>
    <s v="McDonald"/>
    <x v="3"/>
    <x v="29"/>
    <n v="15000"/>
    <n v="1945.6000000000001"/>
    <x v="1"/>
    <n v="4456"/>
  </r>
  <r>
    <x v="0"/>
    <x v="13"/>
    <s v="Spencer"/>
    <s v="Cruz"/>
    <x v="3"/>
    <x v="30"/>
    <n v="15000"/>
    <n v="3112.72"/>
    <x v="2"/>
    <n v="16127.199999999997"/>
  </r>
  <r>
    <x v="0"/>
    <x v="13"/>
    <s v="Spencer"/>
    <s v="Cruz"/>
    <x v="3"/>
    <x v="31"/>
    <n v="15000"/>
    <n v="3637.21"/>
    <x v="1"/>
    <n v="21372.1"/>
  </r>
  <r>
    <x v="0"/>
    <x v="11"/>
    <s v="Ally"/>
    <s v="Bryant"/>
    <x v="3"/>
    <x v="32"/>
    <n v="15000"/>
    <n v="3918.6000000000004"/>
    <x v="0"/>
    <n v="24186"/>
  </r>
  <r>
    <x v="0"/>
    <x v="13"/>
    <s v="Spencer"/>
    <s v="Cruz"/>
    <x v="3"/>
    <x v="33"/>
    <n v="15000"/>
    <n v="4671.5999999999995"/>
    <x v="1"/>
    <n v="31715.999999999993"/>
  </r>
  <r>
    <x v="1"/>
    <x v="14"/>
    <s v="Gordon"/>
    <s v="Beswick"/>
    <x v="0"/>
    <x v="34"/>
    <n v="15000"/>
    <n v="0"/>
    <x v="2"/>
    <n v="-7282.5"/>
  </r>
  <r>
    <x v="1"/>
    <x v="14"/>
    <s v="Gordon"/>
    <s v="Beswick"/>
    <x v="0"/>
    <x v="35"/>
    <n v="15000"/>
    <n v="0"/>
    <x v="0"/>
    <n v="-3382.3999999999996"/>
  </r>
  <r>
    <x v="1"/>
    <x v="3"/>
    <s v="Derek"/>
    <s v="Godwin"/>
    <x v="0"/>
    <x v="36"/>
    <n v="15000"/>
    <n v="1943.1000000000001"/>
    <x v="0"/>
    <n v="4431"/>
  </r>
  <r>
    <x v="1"/>
    <x v="2"/>
    <s v="Ashley"/>
    <s v="Almanza"/>
    <x v="0"/>
    <x v="37"/>
    <n v="15000"/>
    <n v="2116.96"/>
    <x v="0"/>
    <n v="6169.5999999999985"/>
  </r>
  <r>
    <x v="1"/>
    <x v="0"/>
    <s v="Reza"/>
    <s v="Jafari"/>
    <x v="0"/>
    <x v="38"/>
    <n v="15000"/>
    <n v="2915.84"/>
    <x v="0"/>
    <n v="14158.400000000001"/>
  </r>
  <r>
    <x v="1"/>
    <x v="3"/>
    <s v="Derek"/>
    <s v="Godwin"/>
    <x v="0"/>
    <x v="39"/>
    <n v="15000"/>
    <n v="3030.5"/>
    <x v="1"/>
    <n v="15305"/>
  </r>
  <r>
    <x v="1"/>
    <x v="14"/>
    <s v="Gordon"/>
    <s v="Beswick"/>
    <x v="0"/>
    <x v="40"/>
    <n v="15000"/>
    <n v="4318.4399999999996"/>
    <x v="2"/>
    <n v="28184.399999999994"/>
  </r>
  <r>
    <x v="1"/>
    <x v="5"/>
    <s v="David"/>
    <s v="Wilkinson"/>
    <x v="1"/>
    <x v="41"/>
    <n v="15000"/>
    <n v="0"/>
    <x v="2"/>
    <n v="-1520.5999999999985"/>
  </r>
  <r>
    <x v="1"/>
    <x v="4"/>
    <s v="Chloe"/>
    <s v="Fusaro"/>
    <x v="1"/>
    <x v="42"/>
    <n v="15000"/>
    <n v="1660.4400000000003"/>
    <x v="0"/>
    <n v="1604.4000000000015"/>
  </r>
  <r>
    <x v="1"/>
    <x v="15"/>
    <s v="Sarah"/>
    <s v="Gibbs"/>
    <x v="1"/>
    <x v="43"/>
    <n v="15000"/>
    <n v="2217.6"/>
    <x v="0"/>
    <n v="7176"/>
  </r>
  <r>
    <x v="1"/>
    <x v="5"/>
    <s v="David"/>
    <s v="Wilkinson"/>
    <x v="1"/>
    <x v="44"/>
    <n v="15000"/>
    <n v="2413.1000000000004"/>
    <x v="0"/>
    <n v="9131.0000000000036"/>
  </r>
  <r>
    <x v="1"/>
    <x v="4"/>
    <s v="Chloe"/>
    <s v="Fusaro"/>
    <x v="1"/>
    <x v="45"/>
    <n v="15000"/>
    <n v="3435.3500000000004"/>
    <x v="0"/>
    <n v="19353.5"/>
  </r>
  <r>
    <x v="1"/>
    <x v="8"/>
    <s v="Annabel"/>
    <s v="Mettick"/>
    <x v="2"/>
    <x v="46"/>
    <n v="15000"/>
    <n v="0"/>
    <x v="0"/>
    <n v="-11404"/>
  </r>
  <r>
    <x v="1"/>
    <x v="16"/>
    <s v="Cory"/>
    <s v="Goodwin"/>
    <x v="2"/>
    <x v="47"/>
    <n v="15000"/>
    <n v="0"/>
    <x v="2"/>
    <n v="-8700"/>
  </r>
  <r>
    <x v="1"/>
    <x v="8"/>
    <s v="Annabel"/>
    <s v="Mettick"/>
    <x v="2"/>
    <x v="48"/>
    <n v="15000"/>
    <n v="0"/>
    <x v="1"/>
    <n v="-8196"/>
  </r>
  <r>
    <x v="1"/>
    <x v="7"/>
    <s v="Jason"/>
    <s v="Jackaki"/>
    <x v="2"/>
    <x v="49"/>
    <n v="15000"/>
    <n v="0"/>
    <x v="2"/>
    <n v="-6475.5999999999985"/>
  </r>
  <r>
    <x v="1"/>
    <x v="8"/>
    <s v="Annabel"/>
    <s v="Mettick"/>
    <x v="2"/>
    <x v="50"/>
    <n v="15000"/>
    <n v="0"/>
    <x v="2"/>
    <n v="-6228"/>
  </r>
  <r>
    <x v="1"/>
    <x v="8"/>
    <s v="Annabel"/>
    <s v="Mettick"/>
    <x v="2"/>
    <x v="51"/>
    <n v="15000"/>
    <n v="1732.8300000000004"/>
    <x v="2"/>
    <n v="2328.3000000000029"/>
  </r>
  <r>
    <x v="1"/>
    <x v="16"/>
    <s v="Cory"/>
    <s v="Goodwin"/>
    <x v="2"/>
    <x v="52"/>
    <n v="15000"/>
    <n v="2143.89"/>
    <x v="1"/>
    <n v="6438.8999999999978"/>
  </r>
  <r>
    <x v="1"/>
    <x v="7"/>
    <s v="Jason"/>
    <s v="Jackaki"/>
    <x v="2"/>
    <x v="53"/>
    <n v="15000"/>
    <n v="2655.6800000000003"/>
    <x v="0"/>
    <n v="11556.8"/>
  </r>
  <r>
    <x v="1"/>
    <x v="7"/>
    <s v="Jason"/>
    <s v="Jackaki"/>
    <x v="2"/>
    <x v="54"/>
    <n v="15000"/>
    <n v="3313.2600000000007"/>
    <x v="2"/>
    <n v="18132.600000000006"/>
  </r>
  <r>
    <x v="1"/>
    <x v="10"/>
    <s v="Nina"/>
    <s v="McDonald"/>
    <x v="3"/>
    <x v="55"/>
    <n v="15000"/>
    <n v="0"/>
    <x v="2"/>
    <n v="-10469"/>
  </r>
  <r>
    <x v="1"/>
    <x v="17"/>
    <s v="Tia"/>
    <s v="Cruise"/>
    <x v="3"/>
    <x v="56"/>
    <n v="15000"/>
    <n v="0"/>
    <x v="0"/>
    <n v="-8248.2000000000007"/>
  </r>
  <r>
    <x v="1"/>
    <x v="10"/>
    <s v="Nina"/>
    <s v="McDonald"/>
    <x v="3"/>
    <x v="57"/>
    <n v="15000"/>
    <n v="0"/>
    <x v="0"/>
    <n v="-7656.7999999999993"/>
  </r>
  <r>
    <x v="1"/>
    <x v="10"/>
    <s v="Nina"/>
    <s v="McDonald"/>
    <x v="3"/>
    <x v="58"/>
    <n v="15000"/>
    <n v="0"/>
    <x v="1"/>
    <n v="-7643.4000000000005"/>
  </r>
  <r>
    <x v="1"/>
    <x v="17"/>
    <s v="Tia"/>
    <s v="Cruise"/>
    <x v="3"/>
    <x v="59"/>
    <n v="15000"/>
    <n v="1774.8000000000002"/>
    <x v="1"/>
    <n v="2748"/>
  </r>
  <r>
    <x v="1"/>
    <x v="10"/>
    <s v="Nina"/>
    <s v="McDonald"/>
    <x v="3"/>
    <x v="60"/>
    <n v="15000"/>
    <n v="2839.55"/>
    <x v="2"/>
    <n v="13395.5"/>
  </r>
  <r>
    <x v="1"/>
    <x v="11"/>
    <s v="Ally"/>
    <s v="Bryant"/>
    <x v="3"/>
    <x v="61"/>
    <n v="15000"/>
    <n v="4142.95"/>
    <x v="0"/>
    <n v="26429.5"/>
  </r>
  <r>
    <x v="2"/>
    <x v="3"/>
    <s v="Derek"/>
    <s v="Godwin"/>
    <x v="0"/>
    <x v="62"/>
    <n v="15000"/>
    <n v="0"/>
    <x v="0"/>
    <n v="-12688.5"/>
  </r>
  <r>
    <x v="2"/>
    <x v="14"/>
    <s v="Gordon"/>
    <s v="Beswick"/>
    <x v="0"/>
    <x v="63"/>
    <n v="15000"/>
    <n v="0"/>
    <x v="0"/>
    <n v="-11986.5"/>
  </r>
  <r>
    <x v="2"/>
    <x v="14"/>
    <s v="Gordon"/>
    <s v="Beswick"/>
    <x v="0"/>
    <x v="64"/>
    <n v="15000"/>
    <n v="0"/>
    <x v="0"/>
    <n v="-9712.5"/>
  </r>
  <r>
    <x v="2"/>
    <x v="0"/>
    <s v="Reza"/>
    <s v="Jafari"/>
    <x v="0"/>
    <x v="65"/>
    <n v="15000"/>
    <n v="0"/>
    <x v="1"/>
    <n v="-1203"/>
  </r>
  <r>
    <x v="2"/>
    <x v="1"/>
    <s v="Bryan"/>
    <s v="Maldonado"/>
    <x v="0"/>
    <x v="66"/>
    <n v="15000"/>
    <n v="0"/>
    <x v="0"/>
    <n v="-937"/>
  </r>
  <r>
    <x v="2"/>
    <x v="0"/>
    <s v="Reza"/>
    <s v="Jafari"/>
    <x v="0"/>
    <x v="67"/>
    <n v="15000"/>
    <n v="0"/>
    <x v="1"/>
    <n v="-391.69999999999891"/>
  </r>
  <r>
    <x v="2"/>
    <x v="14"/>
    <s v="Gordon"/>
    <s v="Beswick"/>
    <x v="0"/>
    <x v="68"/>
    <n v="15000"/>
    <n v="1606.32"/>
    <x v="0"/>
    <n v="1063.1999999999989"/>
  </r>
  <r>
    <x v="2"/>
    <x v="3"/>
    <s v="Derek"/>
    <s v="Godwin"/>
    <x v="0"/>
    <x v="69"/>
    <n v="15000"/>
    <n v="1683.6000000000001"/>
    <x v="1"/>
    <n v="1836"/>
  </r>
  <r>
    <x v="2"/>
    <x v="14"/>
    <s v="Gordon"/>
    <s v="Beswick"/>
    <x v="0"/>
    <x v="70"/>
    <n v="15000"/>
    <n v="1959.4"/>
    <x v="2"/>
    <n v="4594"/>
  </r>
  <r>
    <x v="2"/>
    <x v="3"/>
    <s v="Derek"/>
    <s v="Godwin"/>
    <x v="0"/>
    <x v="71"/>
    <n v="15000"/>
    <n v="2165.44"/>
    <x v="0"/>
    <n v="6654.4000000000015"/>
  </r>
  <r>
    <x v="2"/>
    <x v="1"/>
    <s v="Bryan"/>
    <s v="Maldonado"/>
    <x v="0"/>
    <x v="72"/>
    <n v="15000"/>
    <n v="2793"/>
    <x v="1"/>
    <n v="12930"/>
  </r>
  <r>
    <x v="2"/>
    <x v="2"/>
    <s v="Ashley"/>
    <s v="Almanza"/>
    <x v="0"/>
    <x v="73"/>
    <n v="15000"/>
    <n v="3906.5899999999997"/>
    <x v="0"/>
    <n v="24065.899999999994"/>
  </r>
  <r>
    <x v="2"/>
    <x v="14"/>
    <s v="Gordon"/>
    <s v="Beswick"/>
    <x v="0"/>
    <x v="74"/>
    <n v="15000"/>
    <n v="4442.2"/>
    <x v="2"/>
    <n v="29422"/>
  </r>
  <r>
    <x v="2"/>
    <x v="18"/>
    <s v="Charlotte"/>
    <s v="Edwards"/>
    <x v="1"/>
    <x v="75"/>
    <n v="15000"/>
    <n v="0"/>
    <x v="2"/>
    <n v="-7583.1"/>
  </r>
  <r>
    <x v="2"/>
    <x v="19"/>
    <s v="Jonah"/>
    <s v="Seitz"/>
    <x v="1"/>
    <x v="76"/>
    <n v="15000"/>
    <n v="0"/>
    <x v="0"/>
    <n v="-6715.5"/>
  </r>
  <r>
    <x v="2"/>
    <x v="4"/>
    <s v="Chloe"/>
    <s v="Fusaro"/>
    <x v="1"/>
    <x v="77"/>
    <n v="15000"/>
    <n v="0"/>
    <x v="0"/>
    <n v="-4241.2999999999993"/>
  </r>
  <r>
    <x v="2"/>
    <x v="5"/>
    <s v="David"/>
    <s v="Wilkinson"/>
    <x v="1"/>
    <x v="78"/>
    <n v="15000"/>
    <n v="0"/>
    <x v="2"/>
    <n v="-2875.7999999999993"/>
  </r>
  <r>
    <x v="2"/>
    <x v="18"/>
    <s v="Charlotte"/>
    <s v="Edwards"/>
    <x v="1"/>
    <x v="79"/>
    <n v="15000"/>
    <n v="0"/>
    <x v="1"/>
    <n v="-608.00000000000182"/>
  </r>
  <r>
    <x v="2"/>
    <x v="19"/>
    <s v="Jonah"/>
    <s v="Seitz"/>
    <x v="1"/>
    <x v="80"/>
    <n v="15000"/>
    <n v="1524.6000000000001"/>
    <x v="1"/>
    <n v="246"/>
  </r>
  <r>
    <x v="2"/>
    <x v="18"/>
    <s v="Charlotte"/>
    <s v="Edwards"/>
    <x v="1"/>
    <x v="81"/>
    <n v="15000"/>
    <n v="1733.5200000000002"/>
    <x v="2"/>
    <n v="2335.2000000000007"/>
  </r>
  <r>
    <x v="2"/>
    <x v="19"/>
    <s v="Jonah"/>
    <s v="Seitz"/>
    <x v="1"/>
    <x v="82"/>
    <n v="15000"/>
    <n v="4083.1000000000004"/>
    <x v="1"/>
    <n v="25831"/>
  </r>
  <r>
    <x v="2"/>
    <x v="8"/>
    <s v="Annabel"/>
    <s v="Mettick"/>
    <x v="2"/>
    <x v="83"/>
    <n v="15000"/>
    <n v="0"/>
    <x v="1"/>
    <n v="-8455.2000000000007"/>
  </r>
  <r>
    <x v="2"/>
    <x v="7"/>
    <s v="Jason"/>
    <s v="Jackaki"/>
    <x v="2"/>
    <x v="84"/>
    <n v="15000"/>
    <n v="0"/>
    <x v="0"/>
    <n v="-3833.6999999999989"/>
  </r>
  <r>
    <x v="2"/>
    <x v="8"/>
    <s v="Annabel"/>
    <s v="Mettick"/>
    <x v="2"/>
    <x v="85"/>
    <n v="15000"/>
    <n v="0"/>
    <x v="0"/>
    <n v="-3597"/>
  </r>
  <r>
    <x v="2"/>
    <x v="8"/>
    <s v="Annabel"/>
    <s v="Mettick"/>
    <x v="2"/>
    <x v="86"/>
    <n v="15000"/>
    <n v="0"/>
    <x v="0"/>
    <n v="-3445.5999999999985"/>
  </r>
  <r>
    <x v="2"/>
    <x v="6"/>
    <s v="Olivia"/>
    <s v="Cheung"/>
    <x v="2"/>
    <x v="87"/>
    <n v="15000"/>
    <n v="0"/>
    <x v="0"/>
    <n v="-2856.0000000000018"/>
  </r>
  <r>
    <x v="2"/>
    <x v="6"/>
    <s v="Olivia"/>
    <s v="Cheung"/>
    <x v="2"/>
    <x v="88"/>
    <n v="15000"/>
    <n v="0"/>
    <x v="1"/>
    <n v="-1755.2999999999993"/>
  </r>
  <r>
    <x v="2"/>
    <x v="9"/>
    <s v="Emily"/>
    <s v="Whelan"/>
    <x v="2"/>
    <x v="89"/>
    <n v="15000"/>
    <n v="2301.44"/>
    <x v="1"/>
    <n v="8014.4000000000015"/>
  </r>
  <r>
    <x v="2"/>
    <x v="6"/>
    <s v="Olivia"/>
    <s v="Cheung"/>
    <x v="2"/>
    <x v="90"/>
    <n v="15000"/>
    <n v="2620"/>
    <x v="0"/>
    <n v="11200"/>
  </r>
  <r>
    <x v="2"/>
    <x v="7"/>
    <s v="Jason"/>
    <s v="Jackaki"/>
    <x v="2"/>
    <x v="91"/>
    <n v="15000"/>
    <n v="2828.64"/>
    <x v="1"/>
    <n v="13286.399999999998"/>
  </r>
  <r>
    <x v="2"/>
    <x v="6"/>
    <s v="Olivia"/>
    <s v="Cheung"/>
    <x v="2"/>
    <x v="92"/>
    <n v="15000"/>
    <n v="3571.5400000000004"/>
    <x v="0"/>
    <n v="20715.400000000001"/>
  </r>
  <r>
    <x v="2"/>
    <x v="13"/>
    <s v="Spencer"/>
    <s v="Cruz"/>
    <x v="3"/>
    <x v="93"/>
    <n v="15000"/>
    <n v="0"/>
    <x v="2"/>
    <n v="-8291.1"/>
  </r>
  <r>
    <x v="2"/>
    <x v="12"/>
    <s v="Josh"/>
    <s v="Sutherland"/>
    <x v="3"/>
    <x v="94"/>
    <n v="15000"/>
    <n v="0"/>
    <x v="2"/>
    <n v="-7017.3"/>
  </r>
  <r>
    <x v="2"/>
    <x v="11"/>
    <s v="Ally"/>
    <s v="Bryant"/>
    <x v="3"/>
    <x v="95"/>
    <n v="15000"/>
    <n v="0"/>
    <x v="1"/>
    <n v="-6306"/>
  </r>
  <r>
    <x v="2"/>
    <x v="11"/>
    <s v="Ally"/>
    <s v="Bryant"/>
    <x v="3"/>
    <x v="96"/>
    <n v="15000"/>
    <n v="0"/>
    <x v="1"/>
    <n v="-5884"/>
  </r>
  <r>
    <x v="2"/>
    <x v="12"/>
    <s v="Josh"/>
    <s v="Sutherland"/>
    <x v="3"/>
    <x v="97"/>
    <n v="15000"/>
    <n v="0"/>
    <x v="1"/>
    <n v="-4889.7000000000007"/>
  </r>
  <r>
    <x v="2"/>
    <x v="10"/>
    <s v="Nina"/>
    <s v="McDonald"/>
    <x v="3"/>
    <x v="98"/>
    <n v="15000"/>
    <n v="0"/>
    <x v="1"/>
    <n v="-4548.8000000000011"/>
  </r>
  <r>
    <x v="2"/>
    <x v="10"/>
    <s v="Nina"/>
    <s v="McDonald"/>
    <x v="3"/>
    <x v="99"/>
    <n v="15000"/>
    <n v="0"/>
    <x v="0"/>
    <n v="-3419.6000000000004"/>
  </r>
  <r>
    <x v="2"/>
    <x v="11"/>
    <s v="Ally"/>
    <s v="Bryant"/>
    <x v="3"/>
    <x v="100"/>
    <n v="15000"/>
    <n v="0"/>
    <x v="1"/>
    <n v="-670.5"/>
  </r>
  <r>
    <x v="2"/>
    <x v="11"/>
    <s v="Ally"/>
    <s v="Bryant"/>
    <x v="3"/>
    <x v="101"/>
    <n v="15000"/>
    <n v="2012.8000000000002"/>
    <x v="2"/>
    <n v="5128"/>
  </r>
  <r>
    <x v="2"/>
    <x v="13"/>
    <s v="Spencer"/>
    <s v="Cruz"/>
    <x v="3"/>
    <x v="102"/>
    <n v="15000"/>
    <n v="2116.7999999999997"/>
    <x v="1"/>
    <n v="6167.9999999999964"/>
  </r>
  <r>
    <x v="2"/>
    <x v="17"/>
    <s v="Tia"/>
    <s v="Cruise"/>
    <x v="3"/>
    <x v="103"/>
    <n v="15000"/>
    <n v="2510.2399999999998"/>
    <x v="0"/>
    <n v="10102.399999999998"/>
  </r>
  <r>
    <x v="2"/>
    <x v="17"/>
    <s v="Tia"/>
    <s v="Cruise"/>
    <x v="3"/>
    <x v="104"/>
    <n v="15000"/>
    <n v="2767.09"/>
    <x v="2"/>
    <n v="12670.900000000001"/>
  </r>
  <r>
    <x v="2"/>
    <x v="17"/>
    <s v="Tia"/>
    <s v="Cruise"/>
    <x v="3"/>
    <x v="105"/>
    <n v="15000"/>
    <n v="2795.6800000000003"/>
    <x v="0"/>
    <n v="12956.8"/>
  </r>
  <r>
    <x v="2"/>
    <x v="11"/>
    <s v="Ally"/>
    <s v="Bryant"/>
    <x v="3"/>
    <x v="106"/>
    <n v="15000"/>
    <n v="3140.7000000000003"/>
    <x v="0"/>
    <n v="16407"/>
  </r>
  <r>
    <x v="2"/>
    <x v="12"/>
    <s v="Josh"/>
    <s v="Sutherland"/>
    <x v="3"/>
    <x v="107"/>
    <n v="15000"/>
    <n v="3564.75"/>
    <x v="2"/>
    <n v="20647.5"/>
  </r>
  <r>
    <x v="2"/>
    <x v="12"/>
    <s v="Josh"/>
    <s v="Sutherland"/>
    <x v="3"/>
    <x v="108"/>
    <n v="15000"/>
    <n v="3690.7200000000007"/>
    <x v="0"/>
    <n v="21907.200000000004"/>
  </r>
  <r>
    <x v="3"/>
    <x v="1"/>
    <s v="Bryan"/>
    <s v="Maldonado"/>
    <x v="0"/>
    <x v="109"/>
    <n v="15000"/>
    <n v="0"/>
    <x v="2"/>
    <n v="-7970.1"/>
  </r>
  <r>
    <x v="3"/>
    <x v="1"/>
    <s v="Bryan"/>
    <s v="Maldonado"/>
    <x v="0"/>
    <x v="110"/>
    <n v="15000"/>
    <n v="0"/>
    <x v="0"/>
    <n v="-3085.5999999999985"/>
  </r>
  <r>
    <x v="3"/>
    <x v="2"/>
    <s v="Ashley"/>
    <s v="Almanza"/>
    <x v="0"/>
    <x v="111"/>
    <n v="15000"/>
    <n v="1591.9700000000003"/>
    <x v="1"/>
    <n v="919.70000000000073"/>
  </r>
  <r>
    <x v="3"/>
    <x v="0"/>
    <s v="Reza"/>
    <s v="Jafari"/>
    <x v="0"/>
    <x v="112"/>
    <n v="15000"/>
    <n v="1777.6000000000001"/>
    <x v="2"/>
    <n v="2776"/>
  </r>
  <r>
    <x v="3"/>
    <x v="14"/>
    <s v="Gordon"/>
    <s v="Beswick"/>
    <x v="0"/>
    <x v="113"/>
    <n v="15000"/>
    <n v="3666.6000000000004"/>
    <x v="0"/>
    <n v="21666"/>
  </r>
  <r>
    <x v="3"/>
    <x v="0"/>
    <s v="Reza"/>
    <s v="Jafari"/>
    <x v="0"/>
    <x v="114"/>
    <n v="15000"/>
    <n v="3822.77"/>
    <x v="1"/>
    <n v="23227.699999999997"/>
  </r>
  <r>
    <x v="3"/>
    <x v="0"/>
    <s v="Reza"/>
    <s v="Jafari"/>
    <x v="0"/>
    <x v="115"/>
    <n v="15000"/>
    <n v="5153.12"/>
    <x v="2"/>
    <n v="36531.199999999997"/>
  </r>
  <r>
    <x v="3"/>
    <x v="4"/>
    <s v="Chloe"/>
    <s v="Fusaro"/>
    <x v="1"/>
    <x v="116"/>
    <n v="15000"/>
    <n v="0"/>
    <x v="2"/>
    <n v="-6480"/>
  </r>
  <r>
    <x v="3"/>
    <x v="18"/>
    <s v="Charlotte"/>
    <s v="Edwards"/>
    <x v="1"/>
    <x v="117"/>
    <n v="15000"/>
    <n v="0"/>
    <x v="2"/>
    <n v="-698.40000000000146"/>
  </r>
  <r>
    <x v="3"/>
    <x v="18"/>
    <s v="Charlotte"/>
    <s v="Edwards"/>
    <x v="1"/>
    <x v="118"/>
    <n v="15000"/>
    <n v="1720.4399999999998"/>
    <x v="1"/>
    <n v="2204.3999999999978"/>
  </r>
  <r>
    <x v="3"/>
    <x v="19"/>
    <s v="Jonah"/>
    <s v="Seitz"/>
    <x v="1"/>
    <x v="119"/>
    <n v="15000"/>
    <n v="1908"/>
    <x v="0"/>
    <n v="4080"/>
  </r>
  <r>
    <x v="3"/>
    <x v="4"/>
    <s v="Chloe"/>
    <s v="Fusaro"/>
    <x v="1"/>
    <x v="120"/>
    <n v="15000"/>
    <n v="1921.0400000000002"/>
    <x v="1"/>
    <n v="4210.4000000000015"/>
  </r>
  <r>
    <x v="3"/>
    <x v="4"/>
    <s v="Chloe"/>
    <s v="Fusaro"/>
    <x v="1"/>
    <x v="121"/>
    <n v="15000"/>
    <n v="3228.2799999999997"/>
    <x v="0"/>
    <n v="17282.799999999996"/>
  </r>
  <r>
    <x v="3"/>
    <x v="15"/>
    <s v="Sarah"/>
    <s v="Gibbs"/>
    <x v="1"/>
    <x v="122"/>
    <n v="15000"/>
    <n v="3252.41"/>
    <x v="1"/>
    <n v="17524.099999999999"/>
  </r>
  <r>
    <x v="3"/>
    <x v="4"/>
    <s v="Chloe"/>
    <s v="Fusaro"/>
    <x v="1"/>
    <x v="123"/>
    <n v="15000"/>
    <n v="3515.3799999999997"/>
    <x v="1"/>
    <n v="20153.799999999996"/>
  </r>
  <r>
    <x v="3"/>
    <x v="4"/>
    <s v="Chloe"/>
    <s v="Fusaro"/>
    <x v="1"/>
    <x v="124"/>
    <n v="15000"/>
    <n v="3582"/>
    <x v="2"/>
    <n v="20820"/>
  </r>
  <r>
    <x v="3"/>
    <x v="5"/>
    <s v="David"/>
    <s v="Wilkinson"/>
    <x v="1"/>
    <x v="125"/>
    <n v="15000"/>
    <n v="4269.04"/>
    <x v="2"/>
    <n v="27690.400000000001"/>
  </r>
  <r>
    <x v="3"/>
    <x v="16"/>
    <s v="Cory"/>
    <s v="Goodwin"/>
    <x v="2"/>
    <x v="126"/>
    <n v="15000"/>
    <n v="0"/>
    <x v="2"/>
    <n v="-8040"/>
  </r>
  <r>
    <x v="3"/>
    <x v="9"/>
    <s v="Emily"/>
    <s v="Whelan"/>
    <x v="2"/>
    <x v="127"/>
    <n v="15000"/>
    <n v="0"/>
    <x v="1"/>
    <n v="-5372.1000000000022"/>
  </r>
  <r>
    <x v="3"/>
    <x v="8"/>
    <s v="Annabel"/>
    <s v="Mettick"/>
    <x v="2"/>
    <x v="128"/>
    <n v="15000"/>
    <n v="0"/>
    <x v="2"/>
    <n v="-1274.3999999999978"/>
  </r>
  <r>
    <x v="3"/>
    <x v="9"/>
    <s v="Emily"/>
    <s v="Whelan"/>
    <x v="2"/>
    <x v="129"/>
    <n v="15000"/>
    <n v="1535.3200000000002"/>
    <x v="1"/>
    <n v="353.20000000000073"/>
  </r>
  <r>
    <x v="3"/>
    <x v="6"/>
    <s v="Olivia"/>
    <s v="Cheung"/>
    <x v="2"/>
    <x v="130"/>
    <n v="15000"/>
    <n v="1899.45"/>
    <x v="0"/>
    <n v="3994.5"/>
  </r>
  <r>
    <x v="3"/>
    <x v="6"/>
    <s v="Olivia"/>
    <s v="Cheung"/>
    <x v="2"/>
    <x v="131"/>
    <n v="15000"/>
    <n v="2862.8799999999997"/>
    <x v="2"/>
    <n v="13628.799999999996"/>
  </r>
  <r>
    <x v="3"/>
    <x v="12"/>
    <s v="Josh"/>
    <s v="Sutherland"/>
    <x v="3"/>
    <x v="132"/>
    <n v="15000"/>
    <n v="0"/>
    <x v="1"/>
    <n v="-9303.6"/>
  </r>
  <r>
    <x v="3"/>
    <x v="10"/>
    <s v="Nina"/>
    <s v="McDonald"/>
    <x v="3"/>
    <x v="133"/>
    <n v="15000"/>
    <n v="0"/>
    <x v="1"/>
    <n v="-3283.5"/>
  </r>
  <r>
    <x v="3"/>
    <x v="13"/>
    <s v="Spencer"/>
    <s v="Cruz"/>
    <x v="3"/>
    <x v="134"/>
    <n v="15000"/>
    <n v="0"/>
    <x v="2"/>
    <n v="-584"/>
  </r>
  <r>
    <x v="3"/>
    <x v="10"/>
    <s v="Nina"/>
    <s v="McDonald"/>
    <x v="3"/>
    <x v="135"/>
    <n v="15000"/>
    <n v="1649.9400000000003"/>
    <x v="0"/>
    <n v="1499.4000000000015"/>
  </r>
  <r>
    <x v="3"/>
    <x v="12"/>
    <s v="Josh"/>
    <s v="Sutherland"/>
    <x v="3"/>
    <x v="136"/>
    <n v="15000"/>
    <n v="1696.8000000000002"/>
    <x v="2"/>
    <n v="1968"/>
  </r>
  <r>
    <x v="3"/>
    <x v="11"/>
    <s v="Ally"/>
    <s v="Bryant"/>
    <x v="3"/>
    <x v="137"/>
    <n v="15000"/>
    <n v="1799.3500000000001"/>
    <x v="1"/>
    <n v="2993.5"/>
  </r>
  <r>
    <x v="3"/>
    <x v="12"/>
    <s v="Josh"/>
    <s v="Sutherland"/>
    <x v="3"/>
    <x v="138"/>
    <n v="15000"/>
    <n v="1818.84"/>
    <x v="0"/>
    <n v="3188.3999999999978"/>
  </r>
  <r>
    <x v="4"/>
    <x v="3"/>
    <s v="Derek"/>
    <s v="Godwin"/>
    <x v="0"/>
    <x v="139"/>
    <n v="15000"/>
    <n v="0"/>
    <x v="0"/>
    <n v="-6313.4"/>
  </r>
  <r>
    <x v="4"/>
    <x v="0"/>
    <s v="Reza"/>
    <s v="Jafari"/>
    <x v="0"/>
    <x v="140"/>
    <n v="15000"/>
    <n v="0"/>
    <x v="2"/>
    <n v="-2577.7999999999993"/>
  </r>
  <r>
    <x v="4"/>
    <x v="14"/>
    <s v="Gordon"/>
    <s v="Beswick"/>
    <x v="0"/>
    <x v="141"/>
    <n v="15000"/>
    <n v="1512"/>
    <x v="0"/>
    <n v="120"/>
  </r>
  <r>
    <x v="4"/>
    <x v="3"/>
    <s v="Derek"/>
    <s v="Godwin"/>
    <x v="0"/>
    <x v="42"/>
    <n v="15000"/>
    <n v="1660.4400000000003"/>
    <x v="2"/>
    <n v="1604.4000000000015"/>
  </r>
  <r>
    <x v="4"/>
    <x v="0"/>
    <s v="Reza"/>
    <s v="Jafari"/>
    <x v="0"/>
    <x v="142"/>
    <n v="15000"/>
    <n v="1958.4"/>
    <x v="0"/>
    <n v="4584"/>
  </r>
  <r>
    <x v="4"/>
    <x v="2"/>
    <s v="Ashley"/>
    <s v="Almanza"/>
    <x v="0"/>
    <x v="143"/>
    <n v="15000"/>
    <n v="2654.66"/>
    <x v="0"/>
    <n v="11546.599999999999"/>
  </r>
  <r>
    <x v="4"/>
    <x v="2"/>
    <s v="Ashley"/>
    <s v="Almanza"/>
    <x v="0"/>
    <x v="144"/>
    <n v="15000"/>
    <n v="3120"/>
    <x v="0"/>
    <n v="16200"/>
  </r>
  <r>
    <x v="4"/>
    <x v="5"/>
    <s v="David"/>
    <s v="Wilkinson"/>
    <x v="1"/>
    <x v="145"/>
    <n v="15000"/>
    <n v="0"/>
    <x v="1"/>
    <n v="-5729.9"/>
  </r>
  <r>
    <x v="4"/>
    <x v="5"/>
    <s v="David"/>
    <s v="Wilkinson"/>
    <x v="1"/>
    <x v="146"/>
    <n v="15000"/>
    <n v="0"/>
    <x v="2"/>
    <n v="-3765"/>
  </r>
  <r>
    <x v="4"/>
    <x v="15"/>
    <s v="Sarah"/>
    <s v="Gibbs"/>
    <x v="1"/>
    <x v="147"/>
    <n v="15000"/>
    <n v="0"/>
    <x v="1"/>
    <n v="-2980.2000000000025"/>
  </r>
  <r>
    <x v="4"/>
    <x v="4"/>
    <s v="Chloe"/>
    <s v="Fusaro"/>
    <x v="1"/>
    <x v="72"/>
    <n v="15000"/>
    <n v="2793"/>
    <x v="0"/>
    <n v="12930"/>
  </r>
  <r>
    <x v="4"/>
    <x v="16"/>
    <s v="Cory"/>
    <s v="Goodwin"/>
    <x v="2"/>
    <x v="148"/>
    <n v="15000"/>
    <n v="0"/>
    <x v="1"/>
    <n v="-4052"/>
  </r>
  <r>
    <x v="4"/>
    <x v="7"/>
    <s v="Jason"/>
    <s v="Jackaki"/>
    <x v="2"/>
    <x v="149"/>
    <n v="15000"/>
    <n v="0"/>
    <x v="1"/>
    <n v="-1955.1000000000022"/>
  </r>
  <r>
    <x v="4"/>
    <x v="9"/>
    <s v="Emily"/>
    <s v="Whelan"/>
    <x v="2"/>
    <x v="150"/>
    <n v="15000"/>
    <n v="2861.6000000000004"/>
    <x v="2"/>
    <n v="13616"/>
  </r>
  <r>
    <x v="4"/>
    <x v="8"/>
    <s v="Annabel"/>
    <s v="Mettick"/>
    <x v="2"/>
    <x v="151"/>
    <n v="15000"/>
    <n v="3037.74"/>
    <x v="2"/>
    <n v="15377.399999999998"/>
  </r>
  <r>
    <x v="4"/>
    <x v="9"/>
    <s v="Emily"/>
    <s v="Whelan"/>
    <x v="2"/>
    <x v="152"/>
    <n v="15000"/>
    <n v="3535.1000000000004"/>
    <x v="0"/>
    <n v="20351"/>
  </r>
  <r>
    <x v="4"/>
    <x v="13"/>
    <s v="Spencer"/>
    <s v="Cruz"/>
    <x v="3"/>
    <x v="153"/>
    <n v="15000"/>
    <n v="0"/>
    <x v="1"/>
    <n v="-5995.2000000000007"/>
  </r>
  <r>
    <x v="4"/>
    <x v="12"/>
    <s v="Josh"/>
    <s v="Sutherland"/>
    <x v="3"/>
    <x v="154"/>
    <n v="15000"/>
    <n v="1882.6400000000003"/>
    <x v="2"/>
    <n v="3826.4000000000015"/>
  </r>
  <r>
    <x v="4"/>
    <x v="12"/>
    <s v="Josh"/>
    <s v="Sutherland"/>
    <x v="3"/>
    <x v="155"/>
    <n v="15000"/>
    <n v="1961.75"/>
    <x v="2"/>
    <n v="4617.5"/>
  </r>
  <r>
    <x v="4"/>
    <x v="12"/>
    <s v="Josh"/>
    <s v="Sutherland"/>
    <x v="3"/>
    <x v="156"/>
    <n v="15000"/>
    <n v="1983.6400000000003"/>
    <x v="1"/>
    <n v="4836.4000000000015"/>
  </r>
  <r>
    <x v="4"/>
    <x v="11"/>
    <s v="Ally"/>
    <s v="Bryant"/>
    <x v="3"/>
    <x v="157"/>
    <n v="15000"/>
    <n v="2071.7599999999998"/>
    <x v="0"/>
    <n v="5717.5999999999985"/>
  </r>
  <r>
    <x v="4"/>
    <x v="17"/>
    <s v="Tia"/>
    <s v="Cruise"/>
    <x v="3"/>
    <x v="158"/>
    <n v="15000"/>
    <n v="2336.4"/>
    <x v="0"/>
    <n v="8364"/>
  </r>
  <r>
    <x v="4"/>
    <x v="12"/>
    <s v="Josh"/>
    <s v="Sutherland"/>
    <x v="3"/>
    <x v="159"/>
    <n v="15000"/>
    <n v="2399.7600000000002"/>
    <x v="1"/>
    <n v="8997.6000000000022"/>
  </r>
  <r>
    <x v="4"/>
    <x v="13"/>
    <s v="Spencer"/>
    <s v="Cruz"/>
    <x v="3"/>
    <x v="160"/>
    <n v="15000"/>
    <n v="2791.64"/>
    <x v="2"/>
    <n v="12916.399999999998"/>
  </r>
  <r>
    <x v="4"/>
    <x v="13"/>
    <s v="Spencer"/>
    <s v="Cruz"/>
    <x v="3"/>
    <x v="161"/>
    <n v="15000"/>
    <n v="4224.91"/>
    <x v="0"/>
    <n v="27249.1"/>
  </r>
  <r>
    <x v="5"/>
    <x v="2"/>
    <s v="Ashley"/>
    <s v="Almanza"/>
    <x v="0"/>
    <x v="162"/>
    <n v="15000"/>
    <n v="0"/>
    <x v="1"/>
    <n v="-12929.7"/>
  </r>
  <r>
    <x v="5"/>
    <x v="0"/>
    <s v="Reza"/>
    <s v="Jafari"/>
    <x v="0"/>
    <x v="163"/>
    <n v="15000"/>
    <n v="0"/>
    <x v="0"/>
    <n v="-5501"/>
  </r>
  <r>
    <x v="5"/>
    <x v="0"/>
    <s v="Reza"/>
    <s v="Jafari"/>
    <x v="0"/>
    <x v="164"/>
    <n v="15000"/>
    <n v="1790.4700000000003"/>
    <x v="2"/>
    <n v="2904.7000000000007"/>
  </r>
  <r>
    <x v="5"/>
    <x v="0"/>
    <s v="Reza"/>
    <s v="Jafari"/>
    <x v="0"/>
    <x v="165"/>
    <n v="15000"/>
    <n v="1887.84"/>
    <x v="0"/>
    <n v="3878.3999999999978"/>
  </r>
  <r>
    <x v="5"/>
    <x v="0"/>
    <s v="Reza"/>
    <s v="Jafari"/>
    <x v="0"/>
    <x v="166"/>
    <n v="15000"/>
    <n v="2344.5"/>
    <x v="0"/>
    <n v="8445"/>
  </r>
  <r>
    <x v="5"/>
    <x v="0"/>
    <s v="Reza"/>
    <s v="Jafari"/>
    <x v="0"/>
    <x v="167"/>
    <n v="15000"/>
    <n v="3416.2000000000003"/>
    <x v="0"/>
    <n v="19162"/>
  </r>
  <r>
    <x v="5"/>
    <x v="19"/>
    <s v="Jonah"/>
    <s v="Seitz"/>
    <x v="1"/>
    <x v="168"/>
    <n v="15000"/>
    <n v="0"/>
    <x v="1"/>
    <n v="-7418.0000000000009"/>
  </r>
  <r>
    <x v="5"/>
    <x v="4"/>
    <s v="Chloe"/>
    <s v="Fusaro"/>
    <x v="1"/>
    <x v="169"/>
    <n v="15000"/>
    <n v="0"/>
    <x v="2"/>
    <n v="-6278.4"/>
  </r>
  <r>
    <x v="5"/>
    <x v="19"/>
    <s v="Jonah"/>
    <s v="Seitz"/>
    <x v="1"/>
    <x v="170"/>
    <n v="15000"/>
    <n v="0"/>
    <x v="0"/>
    <n v="-4500"/>
  </r>
  <r>
    <x v="5"/>
    <x v="5"/>
    <s v="David"/>
    <s v="Wilkinson"/>
    <x v="1"/>
    <x v="171"/>
    <n v="15000"/>
    <n v="0"/>
    <x v="2"/>
    <n v="-1533.0000000000018"/>
  </r>
  <r>
    <x v="5"/>
    <x v="19"/>
    <s v="Jonah"/>
    <s v="Seitz"/>
    <x v="1"/>
    <x v="172"/>
    <n v="15000"/>
    <n v="1603.68"/>
    <x v="0"/>
    <n v="1036.7999999999993"/>
  </r>
  <r>
    <x v="5"/>
    <x v="18"/>
    <s v="Charlotte"/>
    <s v="Edwards"/>
    <x v="1"/>
    <x v="173"/>
    <n v="15000"/>
    <n v="1684.68"/>
    <x v="0"/>
    <n v="1846.7999999999993"/>
  </r>
  <r>
    <x v="5"/>
    <x v="9"/>
    <s v="Emily"/>
    <s v="Whelan"/>
    <x v="2"/>
    <x v="174"/>
    <n v="15000"/>
    <n v="0"/>
    <x v="1"/>
    <n v="-8127.2000000000007"/>
  </r>
  <r>
    <x v="5"/>
    <x v="8"/>
    <s v="Annabel"/>
    <s v="Mettick"/>
    <x v="2"/>
    <x v="175"/>
    <n v="15000"/>
    <n v="0"/>
    <x v="2"/>
    <n v="-6173"/>
  </r>
  <r>
    <x v="5"/>
    <x v="16"/>
    <s v="Cory"/>
    <s v="Goodwin"/>
    <x v="2"/>
    <x v="176"/>
    <n v="15000"/>
    <n v="0"/>
    <x v="1"/>
    <n v="-5163.1999999999989"/>
  </r>
  <r>
    <x v="5"/>
    <x v="8"/>
    <s v="Annabel"/>
    <s v="Mettick"/>
    <x v="2"/>
    <x v="177"/>
    <n v="15000"/>
    <n v="0"/>
    <x v="1"/>
    <n v="-4968"/>
  </r>
  <r>
    <x v="5"/>
    <x v="8"/>
    <s v="Annabel"/>
    <s v="Mettick"/>
    <x v="2"/>
    <x v="178"/>
    <n v="15000"/>
    <n v="1595.36"/>
    <x v="0"/>
    <n v="953.59999999999854"/>
  </r>
  <r>
    <x v="5"/>
    <x v="9"/>
    <s v="Emily"/>
    <s v="Whelan"/>
    <x v="2"/>
    <x v="14"/>
    <n v="15000"/>
    <n v="2556"/>
    <x v="1"/>
    <n v="10560"/>
  </r>
  <r>
    <x v="5"/>
    <x v="8"/>
    <s v="Annabel"/>
    <s v="Mettick"/>
    <x v="2"/>
    <x v="179"/>
    <n v="15000"/>
    <n v="3569.5"/>
    <x v="0"/>
    <n v="20695"/>
  </r>
  <r>
    <x v="5"/>
    <x v="11"/>
    <s v="Ally"/>
    <s v="Bryant"/>
    <x v="3"/>
    <x v="180"/>
    <n v="15000"/>
    <n v="0"/>
    <x v="0"/>
    <n v="-5425.2000000000007"/>
  </r>
  <r>
    <x v="5"/>
    <x v="11"/>
    <s v="Ally"/>
    <s v="Bryant"/>
    <x v="3"/>
    <x v="181"/>
    <n v="15000"/>
    <n v="0"/>
    <x v="0"/>
    <n v="-698.39999999999964"/>
  </r>
  <r>
    <x v="5"/>
    <x v="17"/>
    <s v="Tia"/>
    <s v="Cruise"/>
    <x v="3"/>
    <x v="182"/>
    <n v="15000"/>
    <n v="1506.1200000000001"/>
    <x v="0"/>
    <n v="61.200000000000728"/>
  </r>
  <r>
    <x v="5"/>
    <x v="12"/>
    <s v="Josh"/>
    <s v="Sutherland"/>
    <x v="3"/>
    <x v="183"/>
    <n v="15000"/>
    <n v="1726.2"/>
    <x v="0"/>
    <n v="2262"/>
  </r>
  <r>
    <x v="5"/>
    <x v="13"/>
    <s v="Spencer"/>
    <s v="Cruz"/>
    <x v="3"/>
    <x v="184"/>
    <n v="15000"/>
    <n v="3719.25"/>
    <x v="2"/>
    <n v="22192.5"/>
  </r>
  <r>
    <x v="5"/>
    <x v="17"/>
    <s v="Tia"/>
    <s v="Cruise"/>
    <x v="3"/>
    <x v="185"/>
    <n v="15000"/>
    <n v="3965.3900000000003"/>
    <x v="2"/>
    <n v="24653.9"/>
  </r>
  <r>
    <x v="6"/>
    <x v="0"/>
    <s v="Reza"/>
    <s v="Jafari"/>
    <x v="0"/>
    <x v="186"/>
    <n v="15000"/>
    <n v="0"/>
    <x v="1"/>
    <n v="-11944.8"/>
  </r>
  <r>
    <x v="6"/>
    <x v="2"/>
    <s v="Ashley"/>
    <s v="Almanza"/>
    <x v="0"/>
    <x v="187"/>
    <n v="15000"/>
    <n v="0"/>
    <x v="2"/>
    <n v="-10156.599999999999"/>
  </r>
  <r>
    <x v="6"/>
    <x v="3"/>
    <s v="Derek"/>
    <s v="Godwin"/>
    <x v="0"/>
    <x v="188"/>
    <n v="15000"/>
    <n v="0"/>
    <x v="2"/>
    <n v="-9784.7999999999993"/>
  </r>
  <r>
    <x v="6"/>
    <x v="0"/>
    <s v="Reza"/>
    <s v="Jafari"/>
    <x v="0"/>
    <x v="189"/>
    <n v="15000"/>
    <n v="0"/>
    <x v="2"/>
    <n v="-7800.2999999999993"/>
  </r>
  <r>
    <x v="6"/>
    <x v="1"/>
    <s v="Bryan"/>
    <s v="Maldonado"/>
    <x v="0"/>
    <x v="190"/>
    <n v="15000"/>
    <n v="0"/>
    <x v="1"/>
    <n v="-330"/>
  </r>
  <r>
    <x v="6"/>
    <x v="2"/>
    <s v="Ashley"/>
    <s v="Almanza"/>
    <x v="0"/>
    <x v="191"/>
    <n v="15000"/>
    <n v="1661.4400000000003"/>
    <x v="1"/>
    <n v="1614.4000000000015"/>
  </r>
  <r>
    <x v="6"/>
    <x v="1"/>
    <s v="Bryan"/>
    <s v="Maldonado"/>
    <x v="0"/>
    <x v="192"/>
    <n v="15000"/>
    <n v="2007.67"/>
    <x v="2"/>
    <n v="5076.7000000000007"/>
  </r>
  <r>
    <x v="6"/>
    <x v="0"/>
    <s v="Reza"/>
    <s v="Jafari"/>
    <x v="0"/>
    <x v="193"/>
    <n v="15000"/>
    <n v="2148.2999999999997"/>
    <x v="2"/>
    <n v="6482.9999999999964"/>
  </r>
  <r>
    <x v="6"/>
    <x v="14"/>
    <s v="Gordon"/>
    <s v="Beswick"/>
    <x v="0"/>
    <x v="194"/>
    <n v="15000"/>
    <n v="3077.6800000000003"/>
    <x v="1"/>
    <n v="15776.8"/>
  </r>
  <r>
    <x v="6"/>
    <x v="5"/>
    <s v="David"/>
    <s v="Wilkinson"/>
    <x v="1"/>
    <x v="195"/>
    <n v="15000"/>
    <n v="1595.7200000000003"/>
    <x v="2"/>
    <n v="957.20000000000073"/>
  </r>
  <r>
    <x v="6"/>
    <x v="15"/>
    <s v="Sarah"/>
    <s v="Gibbs"/>
    <x v="1"/>
    <x v="196"/>
    <n v="15000"/>
    <n v="1649.2"/>
    <x v="1"/>
    <n v="1492"/>
  </r>
  <r>
    <x v="6"/>
    <x v="18"/>
    <s v="Charlotte"/>
    <s v="Edwards"/>
    <x v="1"/>
    <x v="197"/>
    <n v="15000"/>
    <n v="2129.5400000000004"/>
    <x v="1"/>
    <n v="6295.4000000000015"/>
  </r>
  <r>
    <x v="6"/>
    <x v="4"/>
    <s v="Chloe"/>
    <s v="Fusaro"/>
    <x v="1"/>
    <x v="198"/>
    <n v="15000"/>
    <n v="2551.8800000000006"/>
    <x v="1"/>
    <n v="10518.800000000003"/>
  </r>
  <r>
    <x v="6"/>
    <x v="4"/>
    <s v="Chloe"/>
    <s v="Fusaro"/>
    <x v="1"/>
    <x v="199"/>
    <n v="15000"/>
    <n v="2767.66"/>
    <x v="0"/>
    <n v="12676.599999999999"/>
  </r>
  <r>
    <x v="6"/>
    <x v="18"/>
    <s v="Charlotte"/>
    <s v="Edwards"/>
    <x v="1"/>
    <x v="200"/>
    <n v="15000"/>
    <n v="2839.5"/>
    <x v="2"/>
    <n v="13395"/>
  </r>
  <r>
    <x v="6"/>
    <x v="15"/>
    <s v="Sarah"/>
    <s v="Gibbs"/>
    <x v="1"/>
    <x v="201"/>
    <n v="15000"/>
    <n v="4182.6400000000003"/>
    <x v="2"/>
    <n v="26826.400000000001"/>
  </r>
  <r>
    <x v="6"/>
    <x v="15"/>
    <s v="Sarah"/>
    <s v="Gibbs"/>
    <x v="1"/>
    <x v="202"/>
    <n v="15000"/>
    <n v="4905.5999999999995"/>
    <x v="1"/>
    <n v="34055.999999999993"/>
  </r>
  <r>
    <x v="6"/>
    <x v="16"/>
    <s v="Cory"/>
    <s v="Goodwin"/>
    <x v="2"/>
    <x v="203"/>
    <n v="15000"/>
    <n v="0"/>
    <x v="0"/>
    <n v="-5594.7000000000007"/>
  </r>
  <r>
    <x v="6"/>
    <x v="9"/>
    <s v="Emily"/>
    <s v="Whelan"/>
    <x v="2"/>
    <x v="204"/>
    <n v="15000"/>
    <n v="0"/>
    <x v="2"/>
    <n v="-5295.8000000000011"/>
  </r>
  <r>
    <x v="6"/>
    <x v="16"/>
    <s v="Cory"/>
    <s v="Goodwin"/>
    <x v="2"/>
    <x v="205"/>
    <n v="15000"/>
    <n v="0"/>
    <x v="0"/>
    <n v="-1326"/>
  </r>
  <r>
    <x v="6"/>
    <x v="8"/>
    <s v="Annabel"/>
    <s v="Mettick"/>
    <x v="2"/>
    <x v="206"/>
    <n v="15000"/>
    <n v="2112.0400000000004"/>
    <x v="0"/>
    <n v="6120.4000000000015"/>
  </r>
  <r>
    <x v="6"/>
    <x v="8"/>
    <s v="Annabel"/>
    <s v="Mettick"/>
    <x v="2"/>
    <x v="159"/>
    <n v="15000"/>
    <n v="2399.7600000000002"/>
    <x v="1"/>
    <n v="8997.6000000000022"/>
  </r>
  <r>
    <x v="6"/>
    <x v="8"/>
    <s v="Annabel"/>
    <s v="Mettick"/>
    <x v="2"/>
    <x v="92"/>
    <n v="15000"/>
    <n v="3571.5400000000004"/>
    <x v="2"/>
    <n v="20715.400000000001"/>
  </r>
  <r>
    <x v="6"/>
    <x v="17"/>
    <s v="Tia"/>
    <s v="Cruise"/>
    <x v="3"/>
    <x v="207"/>
    <n v="15000"/>
    <n v="0"/>
    <x v="0"/>
    <n v="-11535"/>
  </r>
  <r>
    <x v="6"/>
    <x v="12"/>
    <s v="Josh"/>
    <s v="Sutherland"/>
    <x v="3"/>
    <x v="208"/>
    <n v="15000"/>
    <n v="0"/>
    <x v="0"/>
    <n v="-9667.2000000000007"/>
  </r>
  <r>
    <x v="6"/>
    <x v="11"/>
    <s v="Ally"/>
    <s v="Bryant"/>
    <x v="3"/>
    <x v="209"/>
    <n v="15000"/>
    <n v="0"/>
    <x v="2"/>
    <n v="-6934.4000000000005"/>
  </r>
  <r>
    <x v="6"/>
    <x v="11"/>
    <s v="Ally"/>
    <s v="Bryant"/>
    <x v="3"/>
    <x v="210"/>
    <n v="15000"/>
    <n v="0"/>
    <x v="2"/>
    <n v="-4932.7999999999993"/>
  </r>
  <r>
    <x v="6"/>
    <x v="11"/>
    <s v="Ally"/>
    <s v="Bryant"/>
    <x v="3"/>
    <x v="211"/>
    <n v="15000"/>
    <n v="0"/>
    <x v="2"/>
    <n v="-4351.0000000000018"/>
  </r>
  <r>
    <x v="6"/>
    <x v="12"/>
    <s v="Josh"/>
    <s v="Sutherland"/>
    <x v="3"/>
    <x v="212"/>
    <n v="15000"/>
    <n v="0"/>
    <x v="2"/>
    <n v="-4320.5999999999985"/>
  </r>
  <r>
    <x v="6"/>
    <x v="13"/>
    <s v="Spencer"/>
    <s v="Cruz"/>
    <x v="3"/>
    <x v="213"/>
    <n v="15000"/>
    <n v="0"/>
    <x v="1"/>
    <n v="-3844.5"/>
  </r>
  <r>
    <x v="6"/>
    <x v="11"/>
    <s v="Ally"/>
    <s v="Bryant"/>
    <x v="3"/>
    <x v="214"/>
    <n v="15000"/>
    <n v="0"/>
    <x v="1"/>
    <n v="-3457"/>
  </r>
  <r>
    <x v="6"/>
    <x v="11"/>
    <s v="Ally"/>
    <s v="Bryant"/>
    <x v="3"/>
    <x v="215"/>
    <n v="15000"/>
    <n v="1563.32"/>
    <x v="0"/>
    <n v="633.19999999999891"/>
  </r>
  <r>
    <x v="6"/>
    <x v="11"/>
    <s v="Ally"/>
    <s v="Bryant"/>
    <x v="3"/>
    <x v="216"/>
    <n v="15000"/>
    <n v="2086.8399999999997"/>
    <x v="0"/>
    <n v="5868.3999999999978"/>
  </r>
  <r>
    <x v="6"/>
    <x v="11"/>
    <s v="Ally"/>
    <s v="Bryant"/>
    <x v="3"/>
    <x v="217"/>
    <n v="15000"/>
    <n v="2439.5100000000002"/>
    <x v="1"/>
    <n v="9395.1000000000022"/>
  </r>
  <r>
    <x v="7"/>
    <x v="1"/>
    <s v="Bryan"/>
    <s v="Maldonado"/>
    <x v="0"/>
    <x v="218"/>
    <n v="15000"/>
    <n v="0"/>
    <x v="0"/>
    <n v="-6375"/>
  </r>
  <r>
    <x v="7"/>
    <x v="0"/>
    <s v="Reza"/>
    <s v="Jafari"/>
    <x v="0"/>
    <x v="219"/>
    <n v="15000"/>
    <n v="0"/>
    <x v="0"/>
    <n v="-5206"/>
  </r>
  <r>
    <x v="7"/>
    <x v="1"/>
    <s v="Bryan"/>
    <s v="Maldonado"/>
    <x v="0"/>
    <x v="220"/>
    <n v="15000"/>
    <n v="1632.16"/>
    <x v="1"/>
    <n v="1321.6000000000004"/>
  </r>
  <r>
    <x v="7"/>
    <x v="0"/>
    <s v="Reza"/>
    <s v="Jafari"/>
    <x v="0"/>
    <x v="221"/>
    <n v="15000"/>
    <n v="1967.88"/>
    <x v="0"/>
    <n v="4678.7999999999993"/>
  </r>
  <r>
    <x v="7"/>
    <x v="1"/>
    <s v="Bryan"/>
    <s v="Maldonado"/>
    <x v="0"/>
    <x v="222"/>
    <n v="15000"/>
    <n v="3369.4800000000005"/>
    <x v="0"/>
    <n v="18694.800000000003"/>
  </r>
  <r>
    <x v="7"/>
    <x v="3"/>
    <s v="Derek"/>
    <s v="Godwin"/>
    <x v="0"/>
    <x v="223"/>
    <n v="15000"/>
    <n v="3923.6000000000004"/>
    <x v="2"/>
    <n v="24236"/>
  </r>
  <r>
    <x v="7"/>
    <x v="0"/>
    <s v="Reza"/>
    <s v="Jafari"/>
    <x v="0"/>
    <x v="224"/>
    <n v="15000"/>
    <n v="4308.82"/>
    <x v="1"/>
    <n v="28088.199999999997"/>
  </r>
  <r>
    <x v="7"/>
    <x v="4"/>
    <s v="Chloe"/>
    <s v="Fusaro"/>
    <x v="1"/>
    <x v="225"/>
    <n v="15000"/>
    <n v="0"/>
    <x v="2"/>
    <n v="-8799"/>
  </r>
  <r>
    <x v="7"/>
    <x v="5"/>
    <s v="David"/>
    <s v="Wilkinson"/>
    <x v="1"/>
    <x v="226"/>
    <n v="15000"/>
    <n v="0"/>
    <x v="2"/>
    <n v="-8688.6"/>
  </r>
  <r>
    <x v="7"/>
    <x v="19"/>
    <s v="Jonah"/>
    <s v="Seitz"/>
    <x v="1"/>
    <x v="227"/>
    <n v="15000"/>
    <n v="0"/>
    <x v="1"/>
    <n v="-7710.4"/>
  </r>
  <r>
    <x v="7"/>
    <x v="19"/>
    <s v="Jonah"/>
    <s v="Seitz"/>
    <x v="1"/>
    <x v="228"/>
    <n v="15000"/>
    <n v="0"/>
    <x v="1"/>
    <n v="-6677.6"/>
  </r>
  <r>
    <x v="7"/>
    <x v="18"/>
    <s v="Charlotte"/>
    <s v="Edwards"/>
    <x v="1"/>
    <x v="229"/>
    <n v="15000"/>
    <n v="0"/>
    <x v="0"/>
    <n v="-6498.0999999999985"/>
  </r>
  <r>
    <x v="7"/>
    <x v="4"/>
    <s v="Chloe"/>
    <s v="Fusaro"/>
    <x v="1"/>
    <x v="230"/>
    <n v="15000"/>
    <n v="0"/>
    <x v="0"/>
    <n v="-5291.7000000000007"/>
  </r>
  <r>
    <x v="7"/>
    <x v="19"/>
    <s v="Jonah"/>
    <s v="Seitz"/>
    <x v="1"/>
    <x v="231"/>
    <n v="15000"/>
    <n v="0"/>
    <x v="0"/>
    <n v="-2055.6000000000022"/>
  </r>
  <r>
    <x v="7"/>
    <x v="4"/>
    <s v="Chloe"/>
    <s v="Fusaro"/>
    <x v="1"/>
    <x v="232"/>
    <n v="15000"/>
    <n v="0"/>
    <x v="0"/>
    <n v="-752"/>
  </r>
  <r>
    <x v="7"/>
    <x v="19"/>
    <s v="Jonah"/>
    <s v="Seitz"/>
    <x v="1"/>
    <x v="233"/>
    <n v="15000"/>
    <n v="1829.84"/>
    <x v="2"/>
    <n v="3298.3999999999978"/>
  </r>
  <r>
    <x v="7"/>
    <x v="19"/>
    <s v="Jonah"/>
    <s v="Seitz"/>
    <x v="1"/>
    <x v="234"/>
    <n v="15000"/>
    <n v="1883.84"/>
    <x v="2"/>
    <n v="3838.3999999999978"/>
  </r>
  <r>
    <x v="7"/>
    <x v="15"/>
    <s v="Sarah"/>
    <s v="Gibbs"/>
    <x v="1"/>
    <x v="235"/>
    <n v="15000"/>
    <n v="2446.96"/>
    <x v="0"/>
    <n v="9469.5999999999985"/>
  </r>
  <r>
    <x v="7"/>
    <x v="15"/>
    <s v="Sarah"/>
    <s v="Gibbs"/>
    <x v="1"/>
    <x v="236"/>
    <n v="15000"/>
    <n v="3105.34"/>
    <x v="1"/>
    <n v="16053.400000000001"/>
  </r>
  <r>
    <x v="7"/>
    <x v="8"/>
    <s v="Annabel"/>
    <s v="Mettick"/>
    <x v="2"/>
    <x v="237"/>
    <n v="15000"/>
    <n v="0"/>
    <x v="0"/>
    <n v="-11613.4"/>
  </r>
  <r>
    <x v="7"/>
    <x v="9"/>
    <s v="Emily"/>
    <s v="Whelan"/>
    <x v="2"/>
    <x v="238"/>
    <n v="15000"/>
    <n v="0"/>
    <x v="1"/>
    <n v="-10972"/>
  </r>
  <r>
    <x v="7"/>
    <x v="6"/>
    <s v="Olivia"/>
    <s v="Cheung"/>
    <x v="2"/>
    <x v="239"/>
    <n v="15000"/>
    <n v="0"/>
    <x v="0"/>
    <n v="-9467.2000000000007"/>
  </r>
  <r>
    <x v="7"/>
    <x v="8"/>
    <s v="Annabel"/>
    <s v="Mettick"/>
    <x v="2"/>
    <x v="240"/>
    <n v="15000"/>
    <n v="0"/>
    <x v="2"/>
    <n v="-4800"/>
  </r>
  <r>
    <x v="7"/>
    <x v="6"/>
    <s v="Olivia"/>
    <s v="Cheung"/>
    <x v="2"/>
    <x v="241"/>
    <n v="15000"/>
    <n v="0"/>
    <x v="2"/>
    <n v="-1077"/>
  </r>
  <r>
    <x v="7"/>
    <x v="9"/>
    <s v="Emily"/>
    <s v="Whelan"/>
    <x v="2"/>
    <x v="242"/>
    <n v="15000"/>
    <n v="1759.34"/>
    <x v="0"/>
    <n v="2593.3999999999978"/>
  </r>
  <r>
    <x v="7"/>
    <x v="16"/>
    <s v="Cory"/>
    <s v="Goodwin"/>
    <x v="2"/>
    <x v="243"/>
    <n v="15000"/>
    <n v="1766.6000000000001"/>
    <x v="1"/>
    <n v="2666"/>
  </r>
  <r>
    <x v="7"/>
    <x v="8"/>
    <s v="Annabel"/>
    <s v="Mettick"/>
    <x v="2"/>
    <x v="244"/>
    <n v="15000"/>
    <n v="2142"/>
    <x v="2"/>
    <n v="6420"/>
  </r>
  <r>
    <x v="7"/>
    <x v="6"/>
    <s v="Olivia"/>
    <s v="Cheung"/>
    <x v="2"/>
    <x v="245"/>
    <n v="15000"/>
    <n v="2408"/>
    <x v="1"/>
    <n v="9080"/>
  </r>
  <r>
    <x v="7"/>
    <x v="9"/>
    <s v="Emily"/>
    <s v="Whelan"/>
    <x v="2"/>
    <x v="246"/>
    <n v="15000"/>
    <n v="2753.1000000000004"/>
    <x v="2"/>
    <n v="12531"/>
  </r>
  <r>
    <x v="7"/>
    <x v="16"/>
    <s v="Cory"/>
    <s v="Goodwin"/>
    <x v="2"/>
    <x v="247"/>
    <n v="15000"/>
    <n v="3279.5700000000006"/>
    <x v="0"/>
    <n v="17795.700000000004"/>
  </r>
  <r>
    <x v="7"/>
    <x v="11"/>
    <s v="Ally"/>
    <s v="Bryant"/>
    <x v="3"/>
    <x v="248"/>
    <n v="15000"/>
    <n v="0"/>
    <x v="1"/>
    <n v="-11239.5"/>
  </r>
  <r>
    <x v="7"/>
    <x v="11"/>
    <s v="Ally"/>
    <s v="Bryant"/>
    <x v="3"/>
    <x v="249"/>
    <n v="15000"/>
    <n v="0"/>
    <x v="2"/>
    <n v="-10677.2"/>
  </r>
  <r>
    <x v="7"/>
    <x v="11"/>
    <s v="Ally"/>
    <s v="Bryant"/>
    <x v="3"/>
    <x v="250"/>
    <n v="15000"/>
    <n v="0"/>
    <x v="0"/>
    <n v="-5302.4"/>
  </r>
  <r>
    <x v="7"/>
    <x v="11"/>
    <s v="Ally"/>
    <s v="Bryant"/>
    <x v="3"/>
    <x v="251"/>
    <n v="15000"/>
    <n v="0"/>
    <x v="2"/>
    <n v="-4608.3000000000011"/>
  </r>
  <r>
    <x v="7"/>
    <x v="13"/>
    <s v="Spencer"/>
    <s v="Cruz"/>
    <x v="3"/>
    <x v="252"/>
    <n v="15000"/>
    <n v="1567.0200000000002"/>
    <x v="2"/>
    <n v="670.20000000000073"/>
  </r>
  <r>
    <x v="7"/>
    <x v="12"/>
    <s v="Josh"/>
    <s v="Sutherland"/>
    <x v="3"/>
    <x v="253"/>
    <n v="15000"/>
    <n v="2247.7900000000004"/>
    <x v="0"/>
    <n v="7477.9000000000015"/>
  </r>
  <r>
    <x v="7"/>
    <x v="12"/>
    <s v="Josh"/>
    <s v="Sutherland"/>
    <x v="3"/>
    <x v="254"/>
    <n v="15000"/>
    <n v="3608.81"/>
    <x v="2"/>
    <n v="21088.1"/>
  </r>
  <r>
    <x v="7"/>
    <x v="10"/>
    <s v="Nina"/>
    <s v="McDonald"/>
    <x v="3"/>
    <x v="255"/>
    <n v="15000"/>
    <n v="4338.8100000000004"/>
    <x v="0"/>
    <n v="28388.100000000006"/>
  </r>
  <r>
    <x v="8"/>
    <x v="2"/>
    <s v="Ashley"/>
    <s v="Almanza"/>
    <x v="0"/>
    <x v="256"/>
    <n v="15000"/>
    <n v="0"/>
    <x v="1"/>
    <n v="-9427.7000000000007"/>
  </r>
  <r>
    <x v="8"/>
    <x v="0"/>
    <s v="Reza"/>
    <s v="Jafari"/>
    <x v="0"/>
    <x v="257"/>
    <n v="15000"/>
    <n v="0"/>
    <x v="0"/>
    <n v="-7503.0000000000009"/>
  </r>
  <r>
    <x v="8"/>
    <x v="3"/>
    <s v="Derek"/>
    <s v="Godwin"/>
    <x v="0"/>
    <x v="258"/>
    <n v="15000"/>
    <n v="0"/>
    <x v="1"/>
    <n v="-5348.8000000000011"/>
  </r>
  <r>
    <x v="8"/>
    <x v="2"/>
    <s v="Ashley"/>
    <s v="Almanza"/>
    <x v="0"/>
    <x v="259"/>
    <n v="15000"/>
    <n v="0"/>
    <x v="2"/>
    <n v="-4507.8000000000029"/>
  </r>
  <r>
    <x v="8"/>
    <x v="2"/>
    <s v="Ashley"/>
    <s v="Almanza"/>
    <x v="0"/>
    <x v="260"/>
    <n v="15000"/>
    <n v="1839.67"/>
    <x v="1"/>
    <n v="3396.7000000000007"/>
  </r>
  <r>
    <x v="8"/>
    <x v="3"/>
    <s v="Derek"/>
    <s v="Godwin"/>
    <x v="0"/>
    <x v="261"/>
    <n v="15000"/>
    <n v="2384.96"/>
    <x v="1"/>
    <n v="8849.5999999999985"/>
  </r>
  <r>
    <x v="8"/>
    <x v="1"/>
    <s v="Bryan"/>
    <s v="Maldonado"/>
    <x v="0"/>
    <x v="262"/>
    <n v="15000"/>
    <n v="2388.2399999999998"/>
    <x v="2"/>
    <n v="8882.3999999999978"/>
  </r>
  <r>
    <x v="8"/>
    <x v="3"/>
    <s v="Derek"/>
    <s v="Godwin"/>
    <x v="0"/>
    <x v="263"/>
    <n v="15000"/>
    <n v="3404.1300000000006"/>
    <x v="2"/>
    <n v="19041.300000000003"/>
  </r>
  <r>
    <x v="8"/>
    <x v="19"/>
    <s v="Jonah"/>
    <s v="Seitz"/>
    <x v="1"/>
    <x v="264"/>
    <n v="15000"/>
    <n v="0"/>
    <x v="2"/>
    <n v="-11290"/>
  </r>
  <r>
    <x v="8"/>
    <x v="18"/>
    <s v="Charlotte"/>
    <s v="Edwards"/>
    <x v="1"/>
    <x v="265"/>
    <n v="15000"/>
    <n v="0"/>
    <x v="1"/>
    <n v="-8400"/>
  </r>
  <r>
    <x v="8"/>
    <x v="15"/>
    <s v="Sarah"/>
    <s v="Gibbs"/>
    <x v="1"/>
    <x v="266"/>
    <n v="15000"/>
    <n v="0"/>
    <x v="1"/>
    <n v="-6999"/>
  </r>
  <r>
    <x v="8"/>
    <x v="19"/>
    <s v="Jonah"/>
    <s v="Seitz"/>
    <x v="1"/>
    <x v="50"/>
    <n v="15000"/>
    <n v="0"/>
    <x v="0"/>
    <n v="-6228"/>
  </r>
  <r>
    <x v="8"/>
    <x v="19"/>
    <s v="Jonah"/>
    <s v="Seitz"/>
    <x v="1"/>
    <x v="267"/>
    <n v="15000"/>
    <n v="0"/>
    <x v="0"/>
    <n v="-910.80000000000109"/>
  </r>
  <r>
    <x v="8"/>
    <x v="4"/>
    <s v="Chloe"/>
    <s v="Fusaro"/>
    <x v="1"/>
    <x v="268"/>
    <n v="15000"/>
    <n v="1670.2400000000002"/>
    <x v="0"/>
    <n v="1702.4000000000015"/>
  </r>
  <r>
    <x v="8"/>
    <x v="4"/>
    <s v="Chloe"/>
    <s v="Fusaro"/>
    <x v="1"/>
    <x v="269"/>
    <n v="15000"/>
    <n v="2121.6"/>
    <x v="0"/>
    <n v="6216"/>
  </r>
  <r>
    <x v="8"/>
    <x v="18"/>
    <s v="Charlotte"/>
    <s v="Edwards"/>
    <x v="1"/>
    <x v="270"/>
    <n v="15000"/>
    <n v="2154.6"/>
    <x v="1"/>
    <n v="6546"/>
  </r>
  <r>
    <x v="8"/>
    <x v="18"/>
    <s v="Charlotte"/>
    <s v="Edwards"/>
    <x v="1"/>
    <x v="271"/>
    <n v="15000"/>
    <n v="3118.66"/>
    <x v="1"/>
    <n v="16186.599999999999"/>
  </r>
  <r>
    <x v="8"/>
    <x v="4"/>
    <s v="Chloe"/>
    <s v="Fusaro"/>
    <x v="1"/>
    <x v="272"/>
    <n v="15000"/>
    <n v="3199.92"/>
    <x v="0"/>
    <n v="16999.2"/>
  </r>
  <r>
    <x v="8"/>
    <x v="18"/>
    <s v="Charlotte"/>
    <s v="Edwards"/>
    <x v="1"/>
    <x v="273"/>
    <n v="15000"/>
    <n v="3752"/>
    <x v="0"/>
    <n v="22520"/>
  </r>
  <r>
    <x v="8"/>
    <x v="18"/>
    <s v="Charlotte"/>
    <s v="Edwards"/>
    <x v="1"/>
    <x v="274"/>
    <n v="15000"/>
    <n v="4121.53"/>
    <x v="2"/>
    <n v="26215.299999999996"/>
  </r>
  <r>
    <x v="8"/>
    <x v="9"/>
    <s v="Emily"/>
    <s v="Whelan"/>
    <x v="2"/>
    <x v="275"/>
    <n v="15000"/>
    <n v="0"/>
    <x v="2"/>
    <n v="-7992"/>
  </r>
  <r>
    <x v="8"/>
    <x v="6"/>
    <s v="Olivia"/>
    <s v="Cheung"/>
    <x v="2"/>
    <x v="276"/>
    <n v="15000"/>
    <n v="0"/>
    <x v="1"/>
    <n v="-6900.3000000000011"/>
  </r>
  <r>
    <x v="8"/>
    <x v="8"/>
    <s v="Annabel"/>
    <s v="Mettick"/>
    <x v="2"/>
    <x v="277"/>
    <n v="15000"/>
    <n v="0"/>
    <x v="0"/>
    <n v="-5160"/>
  </r>
  <r>
    <x v="8"/>
    <x v="7"/>
    <s v="Jason"/>
    <s v="Jackaki"/>
    <x v="2"/>
    <x v="278"/>
    <n v="15000"/>
    <n v="0"/>
    <x v="0"/>
    <n v="-4782"/>
  </r>
  <r>
    <x v="8"/>
    <x v="8"/>
    <s v="Annabel"/>
    <s v="Mettick"/>
    <x v="2"/>
    <x v="279"/>
    <n v="15000"/>
    <n v="0"/>
    <x v="1"/>
    <n v="-688.79999999999927"/>
  </r>
  <r>
    <x v="8"/>
    <x v="8"/>
    <s v="Annabel"/>
    <s v="Mettick"/>
    <x v="2"/>
    <x v="280"/>
    <n v="15000"/>
    <n v="0"/>
    <x v="0"/>
    <n v="-284.79999999999927"/>
  </r>
  <r>
    <x v="8"/>
    <x v="16"/>
    <s v="Cory"/>
    <s v="Goodwin"/>
    <x v="2"/>
    <x v="281"/>
    <n v="15000"/>
    <n v="1914.78"/>
    <x v="0"/>
    <n v="4147.7999999999993"/>
  </r>
  <r>
    <x v="8"/>
    <x v="8"/>
    <s v="Annabel"/>
    <s v="Mettick"/>
    <x v="2"/>
    <x v="282"/>
    <n v="15000"/>
    <n v="2076.0300000000002"/>
    <x v="0"/>
    <n v="5760.3000000000029"/>
  </r>
  <r>
    <x v="8"/>
    <x v="16"/>
    <s v="Cory"/>
    <s v="Goodwin"/>
    <x v="2"/>
    <x v="283"/>
    <n v="15000"/>
    <n v="2457.98"/>
    <x v="1"/>
    <n v="9579.7999999999993"/>
  </r>
  <r>
    <x v="8"/>
    <x v="16"/>
    <s v="Cory"/>
    <s v="Goodwin"/>
    <x v="2"/>
    <x v="284"/>
    <n v="15000"/>
    <n v="2594.6300000000006"/>
    <x v="2"/>
    <n v="10946.300000000003"/>
  </r>
  <r>
    <x v="8"/>
    <x v="6"/>
    <s v="Olivia"/>
    <s v="Cheung"/>
    <x v="2"/>
    <x v="285"/>
    <n v="15000"/>
    <n v="3036.7999999999997"/>
    <x v="0"/>
    <n v="15367.999999999996"/>
  </r>
  <r>
    <x v="8"/>
    <x v="9"/>
    <s v="Emily"/>
    <s v="Whelan"/>
    <x v="2"/>
    <x v="286"/>
    <n v="15000"/>
    <n v="3564"/>
    <x v="1"/>
    <n v="20640"/>
  </r>
  <r>
    <x v="8"/>
    <x v="17"/>
    <s v="Tia"/>
    <s v="Cruise"/>
    <x v="3"/>
    <x v="287"/>
    <n v="15000"/>
    <n v="0"/>
    <x v="1"/>
    <n v="-7286"/>
  </r>
  <r>
    <x v="8"/>
    <x v="10"/>
    <s v="Nina"/>
    <s v="McDonald"/>
    <x v="3"/>
    <x v="288"/>
    <n v="15000"/>
    <n v="1515.2399999999998"/>
    <x v="2"/>
    <n v="152.39999999999782"/>
  </r>
  <r>
    <x v="8"/>
    <x v="11"/>
    <s v="Ally"/>
    <s v="Bryant"/>
    <x v="3"/>
    <x v="289"/>
    <n v="15000"/>
    <n v="1636.3900000000003"/>
    <x v="1"/>
    <n v="1363.9000000000015"/>
  </r>
  <r>
    <x v="9"/>
    <x v="14"/>
    <s v="Gordon"/>
    <s v="Beswick"/>
    <x v="0"/>
    <x v="290"/>
    <n v="15000"/>
    <n v="0"/>
    <x v="1"/>
    <n v="-11756.4"/>
  </r>
  <r>
    <x v="9"/>
    <x v="0"/>
    <s v="Reza"/>
    <s v="Jafari"/>
    <x v="0"/>
    <x v="291"/>
    <n v="15000"/>
    <n v="0"/>
    <x v="0"/>
    <n v="-2366.4000000000015"/>
  </r>
  <r>
    <x v="9"/>
    <x v="14"/>
    <s v="Gordon"/>
    <s v="Beswick"/>
    <x v="0"/>
    <x v="292"/>
    <n v="15000"/>
    <n v="0"/>
    <x v="2"/>
    <n v="-2193.6000000000022"/>
  </r>
  <r>
    <x v="9"/>
    <x v="3"/>
    <s v="Derek"/>
    <s v="Godwin"/>
    <x v="0"/>
    <x v="293"/>
    <n v="15000"/>
    <n v="2003.12"/>
    <x v="2"/>
    <n v="5031.1999999999971"/>
  </r>
  <r>
    <x v="9"/>
    <x v="2"/>
    <s v="Ashley"/>
    <s v="Almanza"/>
    <x v="0"/>
    <x v="294"/>
    <n v="15000"/>
    <n v="2148.52"/>
    <x v="0"/>
    <n v="6485.2000000000007"/>
  </r>
  <r>
    <x v="9"/>
    <x v="1"/>
    <s v="Bryan"/>
    <s v="Maldonado"/>
    <x v="0"/>
    <x v="295"/>
    <n v="15000"/>
    <n v="2260.7200000000007"/>
    <x v="1"/>
    <n v="7607.2000000000044"/>
  </r>
  <r>
    <x v="9"/>
    <x v="4"/>
    <s v="Chloe"/>
    <s v="Fusaro"/>
    <x v="1"/>
    <x v="296"/>
    <n v="15000"/>
    <n v="0"/>
    <x v="0"/>
    <n v="-11964.9"/>
  </r>
  <r>
    <x v="9"/>
    <x v="18"/>
    <s v="Charlotte"/>
    <s v="Edwards"/>
    <x v="1"/>
    <x v="297"/>
    <n v="15000"/>
    <n v="0"/>
    <x v="0"/>
    <n v="-8312"/>
  </r>
  <r>
    <x v="9"/>
    <x v="4"/>
    <s v="Chloe"/>
    <s v="Fusaro"/>
    <x v="1"/>
    <x v="298"/>
    <n v="15000"/>
    <n v="0"/>
    <x v="2"/>
    <n v="-7975.8"/>
  </r>
  <r>
    <x v="9"/>
    <x v="18"/>
    <s v="Charlotte"/>
    <s v="Edwards"/>
    <x v="1"/>
    <x v="299"/>
    <n v="15000"/>
    <n v="0"/>
    <x v="1"/>
    <n v="-7860.9999999999991"/>
  </r>
  <r>
    <x v="9"/>
    <x v="19"/>
    <s v="Jonah"/>
    <s v="Seitz"/>
    <x v="1"/>
    <x v="148"/>
    <n v="15000"/>
    <n v="0"/>
    <x v="0"/>
    <n v="-4052"/>
  </r>
  <r>
    <x v="9"/>
    <x v="19"/>
    <s v="Jonah"/>
    <s v="Seitz"/>
    <x v="1"/>
    <x v="300"/>
    <n v="15000"/>
    <n v="0"/>
    <x v="1"/>
    <n v="-4011.1999999999989"/>
  </r>
  <r>
    <x v="9"/>
    <x v="19"/>
    <s v="Jonah"/>
    <s v="Seitz"/>
    <x v="1"/>
    <x v="301"/>
    <n v="15000"/>
    <n v="0"/>
    <x v="0"/>
    <n v="-2693.3999999999996"/>
  </r>
  <r>
    <x v="9"/>
    <x v="19"/>
    <s v="Jonah"/>
    <s v="Seitz"/>
    <x v="1"/>
    <x v="302"/>
    <n v="15000"/>
    <n v="1607.7"/>
    <x v="0"/>
    <n v="1077"/>
  </r>
  <r>
    <x v="9"/>
    <x v="5"/>
    <s v="David"/>
    <s v="Wilkinson"/>
    <x v="1"/>
    <x v="70"/>
    <n v="15000"/>
    <n v="1959.4"/>
    <x v="0"/>
    <n v="4594"/>
  </r>
  <r>
    <x v="9"/>
    <x v="4"/>
    <s v="Chloe"/>
    <s v="Fusaro"/>
    <x v="1"/>
    <x v="303"/>
    <n v="15000"/>
    <n v="1994.62"/>
    <x v="2"/>
    <n v="4946.1999999999971"/>
  </r>
  <r>
    <x v="9"/>
    <x v="15"/>
    <s v="Sarah"/>
    <s v="Gibbs"/>
    <x v="1"/>
    <x v="304"/>
    <n v="15000"/>
    <n v="2677.34"/>
    <x v="2"/>
    <n v="11773.400000000001"/>
  </r>
  <r>
    <x v="9"/>
    <x v="19"/>
    <s v="Jonah"/>
    <s v="Seitz"/>
    <x v="1"/>
    <x v="305"/>
    <n v="15000"/>
    <n v="2846.4900000000002"/>
    <x v="2"/>
    <n v="13464.900000000001"/>
  </r>
  <r>
    <x v="9"/>
    <x v="18"/>
    <s v="Charlotte"/>
    <s v="Edwards"/>
    <x v="1"/>
    <x v="306"/>
    <n v="15000"/>
    <n v="3754.4800000000005"/>
    <x v="1"/>
    <n v="22544.800000000003"/>
  </r>
  <r>
    <x v="9"/>
    <x v="19"/>
    <s v="Jonah"/>
    <s v="Seitz"/>
    <x v="1"/>
    <x v="307"/>
    <n v="15000"/>
    <n v="4022.4800000000005"/>
    <x v="1"/>
    <n v="25224.800000000003"/>
  </r>
  <r>
    <x v="9"/>
    <x v="5"/>
    <s v="David"/>
    <s v="Wilkinson"/>
    <x v="1"/>
    <x v="308"/>
    <n v="15000"/>
    <n v="4359.18"/>
    <x v="1"/>
    <n v="28591.800000000003"/>
  </r>
  <r>
    <x v="9"/>
    <x v="7"/>
    <s v="Jason"/>
    <s v="Jackaki"/>
    <x v="2"/>
    <x v="309"/>
    <n v="15000"/>
    <n v="0"/>
    <x v="0"/>
    <n v="-10798.4"/>
  </r>
  <r>
    <x v="9"/>
    <x v="6"/>
    <s v="Olivia"/>
    <s v="Cheung"/>
    <x v="2"/>
    <x v="310"/>
    <n v="15000"/>
    <n v="1526.28"/>
    <x v="2"/>
    <n v="262.79999999999927"/>
  </r>
  <r>
    <x v="9"/>
    <x v="16"/>
    <s v="Cory"/>
    <s v="Goodwin"/>
    <x v="2"/>
    <x v="311"/>
    <n v="15000"/>
    <n v="2079"/>
    <x v="0"/>
    <n v="5790"/>
  </r>
  <r>
    <x v="9"/>
    <x v="7"/>
    <s v="Jason"/>
    <s v="Jackaki"/>
    <x v="2"/>
    <x v="312"/>
    <n v="15000"/>
    <n v="2187.85"/>
    <x v="1"/>
    <n v="6878.5"/>
  </r>
  <r>
    <x v="9"/>
    <x v="16"/>
    <s v="Cory"/>
    <s v="Goodwin"/>
    <x v="2"/>
    <x v="313"/>
    <n v="15000"/>
    <n v="2213.6800000000003"/>
    <x v="1"/>
    <n v="7136.8000000000029"/>
  </r>
  <r>
    <x v="9"/>
    <x v="16"/>
    <s v="Cory"/>
    <s v="Goodwin"/>
    <x v="2"/>
    <x v="314"/>
    <n v="15000"/>
    <n v="2324.0400000000004"/>
    <x v="0"/>
    <n v="8240.4000000000015"/>
  </r>
  <r>
    <x v="9"/>
    <x v="7"/>
    <s v="Jason"/>
    <s v="Jackaki"/>
    <x v="2"/>
    <x v="315"/>
    <n v="15000"/>
    <n v="4198.96"/>
    <x v="1"/>
    <n v="26989.599999999999"/>
  </r>
  <r>
    <x v="9"/>
    <x v="10"/>
    <s v="Nina"/>
    <s v="McDonald"/>
    <x v="3"/>
    <x v="316"/>
    <n v="15000"/>
    <n v="0"/>
    <x v="1"/>
    <n v="-12002.8"/>
  </r>
  <r>
    <x v="9"/>
    <x v="17"/>
    <s v="Tia"/>
    <s v="Cruise"/>
    <x v="3"/>
    <x v="317"/>
    <n v="15000"/>
    <n v="0"/>
    <x v="0"/>
    <n v="-7804.0000000000009"/>
  </r>
  <r>
    <x v="9"/>
    <x v="12"/>
    <s v="Josh"/>
    <s v="Sutherland"/>
    <x v="3"/>
    <x v="318"/>
    <n v="15000"/>
    <n v="0"/>
    <x v="2"/>
    <n v="-4404.7999999999993"/>
  </r>
  <r>
    <x v="9"/>
    <x v="17"/>
    <s v="Tia"/>
    <s v="Cruise"/>
    <x v="3"/>
    <x v="319"/>
    <n v="15000"/>
    <n v="0"/>
    <x v="2"/>
    <n v="-4305.2999999999993"/>
  </r>
  <r>
    <x v="9"/>
    <x v="12"/>
    <s v="Josh"/>
    <s v="Sutherland"/>
    <x v="3"/>
    <x v="320"/>
    <n v="15000"/>
    <n v="0"/>
    <x v="2"/>
    <n v="-764.60000000000036"/>
  </r>
  <r>
    <x v="9"/>
    <x v="12"/>
    <s v="Josh"/>
    <s v="Sutherland"/>
    <x v="3"/>
    <x v="321"/>
    <n v="15000"/>
    <n v="3653.02"/>
    <x v="0"/>
    <n v="21530.199999999997"/>
  </r>
  <r>
    <x v="9"/>
    <x v="13"/>
    <s v="Spencer"/>
    <s v="Cruz"/>
    <x v="3"/>
    <x v="322"/>
    <n v="15000"/>
    <n v="3689.62"/>
    <x v="2"/>
    <n v="21896.199999999997"/>
  </r>
  <r>
    <x v="9"/>
    <x v="10"/>
    <s v="Nina"/>
    <s v="McDonald"/>
    <x v="3"/>
    <x v="323"/>
    <n v="15000"/>
    <n v="4142.07"/>
    <x v="1"/>
    <n v="26420.699999999997"/>
  </r>
  <r>
    <x v="10"/>
    <x v="3"/>
    <s v="Derek"/>
    <s v="Godwin"/>
    <x v="0"/>
    <x v="324"/>
    <n v="15000"/>
    <n v="0"/>
    <x v="0"/>
    <n v="-9870"/>
  </r>
  <r>
    <x v="10"/>
    <x v="2"/>
    <s v="Ashley"/>
    <s v="Almanza"/>
    <x v="0"/>
    <x v="325"/>
    <n v="15000"/>
    <n v="0"/>
    <x v="1"/>
    <n v="-6189.1"/>
  </r>
  <r>
    <x v="10"/>
    <x v="14"/>
    <s v="Gordon"/>
    <s v="Beswick"/>
    <x v="0"/>
    <x v="326"/>
    <n v="15000"/>
    <n v="1660.6000000000001"/>
    <x v="1"/>
    <n v="1606"/>
  </r>
  <r>
    <x v="10"/>
    <x v="3"/>
    <s v="Derek"/>
    <s v="Godwin"/>
    <x v="0"/>
    <x v="327"/>
    <n v="15000"/>
    <n v="1776.6000000000001"/>
    <x v="1"/>
    <n v="2766"/>
  </r>
  <r>
    <x v="10"/>
    <x v="0"/>
    <s v="Reza"/>
    <s v="Jafari"/>
    <x v="0"/>
    <x v="328"/>
    <n v="15000"/>
    <n v="2091.6"/>
    <x v="1"/>
    <n v="5916"/>
  </r>
  <r>
    <x v="10"/>
    <x v="0"/>
    <s v="Reza"/>
    <s v="Jafari"/>
    <x v="0"/>
    <x v="329"/>
    <n v="15000"/>
    <n v="2239.65"/>
    <x v="2"/>
    <n v="7396.5"/>
  </r>
  <r>
    <x v="10"/>
    <x v="3"/>
    <s v="Derek"/>
    <s v="Godwin"/>
    <x v="0"/>
    <x v="330"/>
    <n v="15000"/>
    <n v="2563.3500000000004"/>
    <x v="0"/>
    <n v="10633.5"/>
  </r>
  <r>
    <x v="10"/>
    <x v="0"/>
    <s v="Reza"/>
    <s v="Jafari"/>
    <x v="0"/>
    <x v="331"/>
    <n v="15000"/>
    <n v="3737.4399999999996"/>
    <x v="2"/>
    <n v="22374.399999999994"/>
  </r>
  <r>
    <x v="10"/>
    <x v="15"/>
    <s v="Sarah"/>
    <s v="Gibbs"/>
    <x v="1"/>
    <x v="332"/>
    <n v="15000"/>
    <n v="0"/>
    <x v="0"/>
    <n v="-5707.5"/>
  </r>
  <r>
    <x v="10"/>
    <x v="5"/>
    <s v="David"/>
    <s v="Wilkinson"/>
    <x v="1"/>
    <x v="333"/>
    <n v="15000"/>
    <n v="2876.16"/>
    <x v="2"/>
    <n v="13761.599999999999"/>
  </r>
  <r>
    <x v="10"/>
    <x v="19"/>
    <s v="Jonah"/>
    <s v="Seitz"/>
    <x v="1"/>
    <x v="334"/>
    <n v="15000"/>
    <n v="4193.28"/>
    <x v="1"/>
    <n v="26932.799999999996"/>
  </r>
  <r>
    <x v="10"/>
    <x v="4"/>
    <s v="Chloe"/>
    <s v="Fusaro"/>
    <x v="1"/>
    <x v="335"/>
    <n v="15000"/>
    <n v="4242.7"/>
    <x v="0"/>
    <n v="27427"/>
  </r>
  <r>
    <x v="10"/>
    <x v="15"/>
    <s v="Sarah"/>
    <s v="Gibbs"/>
    <x v="1"/>
    <x v="336"/>
    <n v="15000"/>
    <n v="4751.04"/>
    <x v="0"/>
    <n v="32510.400000000001"/>
  </r>
  <r>
    <x v="10"/>
    <x v="8"/>
    <s v="Annabel"/>
    <s v="Mettick"/>
    <x v="2"/>
    <x v="337"/>
    <n v="15000"/>
    <n v="0"/>
    <x v="2"/>
    <n v="-5994"/>
  </r>
  <r>
    <x v="10"/>
    <x v="7"/>
    <s v="Jason"/>
    <s v="Jackaki"/>
    <x v="2"/>
    <x v="338"/>
    <n v="15000"/>
    <n v="0"/>
    <x v="1"/>
    <n v="-4426.5"/>
  </r>
  <r>
    <x v="10"/>
    <x v="9"/>
    <s v="Emily"/>
    <s v="Whelan"/>
    <x v="2"/>
    <x v="339"/>
    <n v="15000"/>
    <n v="0"/>
    <x v="0"/>
    <n v="-1770"/>
  </r>
  <r>
    <x v="10"/>
    <x v="6"/>
    <s v="Olivia"/>
    <s v="Cheung"/>
    <x v="2"/>
    <x v="340"/>
    <n v="15000"/>
    <n v="1540.3600000000004"/>
    <x v="0"/>
    <n v="403.60000000000218"/>
  </r>
  <r>
    <x v="10"/>
    <x v="8"/>
    <s v="Annabel"/>
    <s v="Mettick"/>
    <x v="2"/>
    <x v="341"/>
    <n v="15000"/>
    <n v="1639.4399999999998"/>
    <x v="0"/>
    <n v="1394.3999999999978"/>
  </r>
  <r>
    <x v="10"/>
    <x v="8"/>
    <s v="Annabel"/>
    <s v="Mettick"/>
    <x v="2"/>
    <x v="326"/>
    <n v="15000"/>
    <n v="1660.6000000000001"/>
    <x v="2"/>
    <n v="1606"/>
  </r>
  <r>
    <x v="10"/>
    <x v="6"/>
    <s v="Olivia"/>
    <s v="Cheung"/>
    <x v="2"/>
    <x v="342"/>
    <n v="15000"/>
    <n v="1845.26"/>
    <x v="2"/>
    <n v="3452.5999999999985"/>
  </r>
  <r>
    <x v="10"/>
    <x v="7"/>
    <s v="Jason"/>
    <s v="Jackaki"/>
    <x v="2"/>
    <x v="343"/>
    <n v="15000"/>
    <n v="2006.25"/>
    <x v="1"/>
    <n v="5062.5"/>
  </r>
  <r>
    <x v="10"/>
    <x v="16"/>
    <s v="Cory"/>
    <s v="Goodwin"/>
    <x v="2"/>
    <x v="344"/>
    <n v="15000"/>
    <n v="2290.0499999999997"/>
    <x v="1"/>
    <n v="7900.4999999999964"/>
  </r>
  <r>
    <x v="10"/>
    <x v="16"/>
    <s v="Cory"/>
    <s v="Goodwin"/>
    <x v="2"/>
    <x v="345"/>
    <n v="15000"/>
    <n v="2305.7999999999997"/>
    <x v="2"/>
    <n v="8057.9999999999964"/>
  </r>
  <r>
    <x v="10"/>
    <x v="8"/>
    <s v="Annabel"/>
    <s v="Mettick"/>
    <x v="2"/>
    <x v="346"/>
    <n v="15000"/>
    <n v="3756"/>
    <x v="2"/>
    <n v="22560"/>
  </r>
  <r>
    <x v="10"/>
    <x v="7"/>
    <s v="Jason"/>
    <s v="Jackaki"/>
    <x v="2"/>
    <x v="347"/>
    <n v="15000"/>
    <n v="3857"/>
    <x v="1"/>
    <n v="23570"/>
  </r>
  <r>
    <x v="10"/>
    <x v="6"/>
    <s v="Olivia"/>
    <s v="Cheung"/>
    <x v="2"/>
    <x v="348"/>
    <n v="15000"/>
    <n v="3919.96"/>
    <x v="2"/>
    <n v="24199.599999999999"/>
  </r>
  <r>
    <x v="10"/>
    <x v="12"/>
    <s v="Josh"/>
    <s v="Sutherland"/>
    <x v="3"/>
    <x v="349"/>
    <n v="15000"/>
    <n v="0"/>
    <x v="0"/>
    <n v="-8100"/>
  </r>
  <r>
    <x v="10"/>
    <x v="13"/>
    <s v="Spencer"/>
    <s v="Cruz"/>
    <x v="3"/>
    <x v="350"/>
    <n v="15000"/>
    <n v="0"/>
    <x v="2"/>
    <n v="-5317"/>
  </r>
  <r>
    <x v="10"/>
    <x v="11"/>
    <s v="Ally"/>
    <s v="Bryant"/>
    <x v="3"/>
    <x v="351"/>
    <n v="15000"/>
    <n v="0"/>
    <x v="1"/>
    <n v="-697.10000000000036"/>
  </r>
  <r>
    <x v="10"/>
    <x v="10"/>
    <s v="Nina"/>
    <s v="McDonald"/>
    <x v="3"/>
    <x v="352"/>
    <n v="15000"/>
    <n v="1680.6400000000003"/>
    <x v="1"/>
    <n v="1806.4000000000015"/>
  </r>
  <r>
    <x v="10"/>
    <x v="17"/>
    <s v="Tia"/>
    <s v="Cruise"/>
    <x v="3"/>
    <x v="353"/>
    <n v="15000"/>
    <n v="2079.7200000000007"/>
    <x v="0"/>
    <n v="5797.2000000000044"/>
  </r>
  <r>
    <x v="10"/>
    <x v="13"/>
    <s v="Spencer"/>
    <s v="Cruz"/>
    <x v="3"/>
    <x v="354"/>
    <n v="15000"/>
    <n v="2686.6000000000004"/>
    <x v="2"/>
    <n v="11866"/>
  </r>
  <r>
    <x v="11"/>
    <x v="3"/>
    <s v="Derek"/>
    <s v="Godwin"/>
    <x v="0"/>
    <x v="355"/>
    <n v="15000"/>
    <n v="0"/>
    <x v="1"/>
    <n v="-11182"/>
  </r>
  <r>
    <x v="11"/>
    <x v="0"/>
    <s v="Reza"/>
    <s v="Jafari"/>
    <x v="0"/>
    <x v="356"/>
    <n v="15000"/>
    <n v="0"/>
    <x v="0"/>
    <n v="-6316.8000000000011"/>
  </r>
  <r>
    <x v="11"/>
    <x v="2"/>
    <s v="Ashley"/>
    <s v="Almanza"/>
    <x v="0"/>
    <x v="357"/>
    <n v="15000"/>
    <n v="0"/>
    <x v="2"/>
    <n v="-3790"/>
  </r>
  <r>
    <x v="11"/>
    <x v="14"/>
    <s v="Gordon"/>
    <s v="Beswick"/>
    <x v="0"/>
    <x v="358"/>
    <n v="15000"/>
    <n v="0"/>
    <x v="2"/>
    <n v="-2234.7999999999993"/>
  </r>
  <r>
    <x v="11"/>
    <x v="3"/>
    <s v="Derek"/>
    <s v="Godwin"/>
    <x v="0"/>
    <x v="359"/>
    <n v="15000"/>
    <n v="1592.1999999999998"/>
    <x v="2"/>
    <n v="921.99999999999818"/>
  </r>
  <r>
    <x v="11"/>
    <x v="14"/>
    <s v="Gordon"/>
    <s v="Beswick"/>
    <x v="0"/>
    <x v="360"/>
    <n v="15000"/>
    <n v="3197.08"/>
    <x v="1"/>
    <n v="16970.8"/>
  </r>
  <r>
    <x v="11"/>
    <x v="2"/>
    <s v="Ashley"/>
    <s v="Almanza"/>
    <x v="0"/>
    <x v="361"/>
    <n v="15000"/>
    <n v="4152"/>
    <x v="1"/>
    <n v="26520"/>
  </r>
  <r>
    <x v="11"/>
    <x v="2"/>
    <s v="Ashley"/>
    <s v="Almanza"/>
    <x v="0"/>
    <x v="362"/>
    <n v="15000"/>
    <n v="4580.0999999999995"/>
    <x v="0"/>
    <n v="30800.999999999993"/>
  </r>
  <r>
    <x v="11"/>
    <x v="5"/>
    <s v="David"/>
    <s v="Wilkinson"/>
    <x v="1"/>
    <x v="363"/>
    <n v="15000"/>
    <n v="0"/>
    <x v="1"/>
    <n v="-7278.4000000000005"/>
  </r>
  <r>
    <x v="11"/>
    <x v="19"/>
    <s v="Jonah"/>
    <s v="Seitz"/>
    <x v="1"/>
    <x v="364"/>
    <n v="15000"/>
    <n v="0"/>
    <x v="1"/>
    <n v="-6074.2999999999993"/>
  </r>
  <r>
    <x v="11"/>
    <x v="19"/>
    <s v="Jonah"/>
    <s v="Seitz"/>
    <x v="1"/>
    <x v="365"/>
    <n v="15000"/>
    <n v="1580.2600000000002"/>
    <x v="2"/>
    <n v="802.60000000000036"/>
  </r>
  <r>
    <x v="11"/>
    <x v="15"/>
    <s v="Sarah"/>
    <s v="Gibbs"/>
    <x v="1"/>
    <x v="366"/>
    <n v="15000"/>
    <n v="2110.33"/>
    <x v="2"/>
    <n v="6103.2999999999993"/>
  </r>
  <r>
    <x v="11"/>
    <x v="15"/>
    <s v="Sarah"/>
    <s v="Gibbs"/>
    <x v="1"/>
    <x v="367"/>
    <n v="15000"/>
    <n v="2235.11"/>
    <x v="2"/>
    <n v="7351.1000000000022"/>
  </r>
  <r>
    <x v="11"/>
    <x v="19"/>
    <s v="Jonah"/>
    <s v="Seitz"/>
    <x v="1"/>
    <x v="368"/>
    <n v="15000"/>
    <n v="4397.4000000000005"/>
    <x v="1"/>
    <n v="28974"/>
  </r>
  <r>
    <x v="11"/>
    <x v="8"/>
    <s v="Annabel"/>
    <s v="Mettick"/>
    <x v="2"/>
    <x v="369"/>
    <n v="15000"/>
    <n v="0"/>
    <x v="1"/>
    <n v="-6917.2000000000007"/>
  </r>
  <r>
    <x v="11"/>
    <x v="7"/>
    <s v="Jason"/>
    <s v="Jackaki"/>
    <x v="2"/>
    <x v="370"/>
    <n v="15000"/>
    <n v="0"/>
    <x v="2"/>
    <n v="-5173.6000000000004"/>
  </r>
  <r>
    <x v="11"/>
    <x v="16"/>
    <s v="Cory"/>
    <s v="Goodwin"/>
    <x v="2"/>
    <x v="371"/>
    <n v="15000"/>
    <n v="0"/>
    <x v="0"/>
    <n v="-2672"/>
  </r>
  <r>
    <x v="11"/>
    <x v="8"/>
    <s v="Annabel"/>
    <s v="Mettick"/>
    <x v="2"/>
    <x v="372"/>
    <n v="15000"/>
    <n v="2454.4"/>
    <x v="0"/>
    <n v="9544"/>
  </r>
  <r>
    <x v="11"/>
    <x v="6"/>
    <s v="Olivia"/>
    <s v="Cheung"/>
    <x v="2"/>
    <x v="373"/>
    <n v="15000"/>
    <n v="2735.0400000000004"/>
    <x v="2"/>
    <n v="12350.400000000001"/>
  </r>
  <r>
    <x v="11"/>
    <x v="9"/>
    <s v="Emily"/>
    <s v="Whelan"/>
    <x v="2"/>
    <x v="374"/>
    <n v="15000"/>
    <n v="2884.5"/>
    <x v="0"/>
    <n v="13845"/>
  </r>
  <r>
    <x v="11"/>
    <x v="6"/>
    <s v="Olivia"/>
    <s v="Cheung"/>
    <x v="2"/>
    <x v="375"/>
    <n v="15000"/>
    <n v="4359.3599999999997"/>
    <x v="0"/>
    <n v="28593.599999999999"/>
  </r>
  <r>
    <x v="11"/>
    <x v="13"/>
    <s v="Spencer"/>
    <s v="Cruz"/>
    <x v="3"/>
    <x v="376"/>
    <n v="15000"/>
    <n v="0"/>
    <x v="0"/>
    <n v="-7990.7999999999993"/>
  </r>
  <r>
    <x v="11"/>
    <x v="12"/>
    <s v="Josh"/>
    <s v="Sutherland"/>
    <x v="3"/>
    <x v="377"/>
    <n v="15000"/>
    <n v="0"/>
    <x v="1"/>
    <n v="-7911.1"/>
  </r>
  <r>
    <x v="11"/>
    <x v="13"/>
    <s v="Spencer"/>
    <s v="Cruz"/>
    <x v="3"/>
    <x v="378"/>
    <n v="15000"/>
    <n v="0"/>
    <x v="1"/>
    <n v="-6904.5"/>
  </r>
  <r>
    <x v="11"/>
    <x v="10"/>
    <s v="Nina"/>
    <s v="McDonald"/>
    <x v="3"/>
    <x v="379"/>
    <n v="15000"/>
    <n v="0"/>
    <x v="1"/>
    <n v="-608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7A426E-570B-4477-A28D-AC04915679D2}" name="PivotTable1" cacheId="1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2:C6" firstHeaderRow="0" firstDataRow="1" firstDataCol="1"/>
  <pivotFields count="9">
    <pivotField numFmtId="17" showAll="0"/>
    <pivotField showAll="0"/>
    <pivotField showAll="0"/>
    <pivotField showAll="0"/>
    <pivotField axis="axisRow" showAll="0">
      <items count="5">
        <item x="0"/>
        <item x="1"/>
        <item x="2"/>
        <item x="3"/>
        <item t="default"/>
      </items>
    </pivotField>
    <pivotField dataField="1" showAll="0"/>
    <pivotField showAll="0"/>
    <pivotField dataField="1" showAll="0"/>
    <pivotField showAll="0"/>
  </pivotFields>
  <rowFields count="1">
    <field x="4"/>
  </rowFields>
  <rowItems count="4">
    <i>
      <x/>
    </i>
    <i>
      <x v="1"/>
    </i>
    <i>
      <x v="2"/>
    </i>
    <i>
      <x v="3"/>
    </i>
  </rowItems>
  <colFields count="1">
    <field x="-2"/>
  </colFields>
  <colItems count="2">
    <i>
      <x/>
    </i>
    <i i="1">
      <x v="1"/>
    </i>
  </colItems>
  <dataFields count="2">
    <dataField name="Sales" fld="5" baseField="0" baseItem="0"/>
    <dataField name="Comission" fld="7" baseField="4" baseItem="0"/>
  </dataFields>
  <formats count="1">
    <format dxfId="7">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2A2F78-9706-4545-9C6D-AE7BCAADC343}" name="PivotTable4"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6" firstHeaderRow="1" firstDataRow="1" firstDataCol="1" rowPageCount="1" colPageCount="1"/>
  <pivotFields count="11">
    <pivotField numFmtId="166"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21">
        <item x="11"/>
        <item x="8"/>
        <item x="2"/>
        <item x="1"/>
        <item x="18"/>
        <item x="4"/>
        <item x="16"/>
        <item x="5"/>
        <item x="3"/>
        <item x="9"/>
        <item x="14"/>
        <item x="7"/>
        <item x="19"/>
        <item x="12"/>
        <item x="10"/>
        <item x="6"/>
        <item x="0"/>
        <item x="15"/>
        <item x="13"/>
        <item x="17"/>
        <item t="default"/>
      </items>
    </pivotField>
    <pivotField showAll="0"/>
    <pivotField showAll="0"/>
    <pivotField showAll="0">
      <items count="5">
        <item x="0"/>
        <item x="1"/>
        <item x="2"/>
        <item x="3"/>
        <item t="default"/>
      </items>
    </pivotField>
    <pivotField dataField="1" numFmtId="44" showAll="0">
      <items count="381">
        <item x="162"/>
        <item x="62"/>
        <item x="0"/>
        <item x="316"/>
        <item x="15"/>
        <item x="63"/>
        <item x="296"/>
        <item x="186"/>
        <item x="290"/>
        <item x="237"/>
        <item x="207"/>
        <item x="46"/>
        <item x="264"/>
        <item x="248"/>
        <item x="355"/>
        <item x="238"/>
        <item x="309"/>
        <item x="249"/>
        <item x="55"/>
        <item x="187"/>
        <item x="324"/>
        <item x="188"/>
        <item x="64"/>
        <item x="208"/>
        <item x="239"/>
        <item x="256"/>
        <item x="132"/>
        <item x="225"/>
        <item x="47"/>
        <item x="226"/>
        <item x="83"/>
        <item x="265"/>
        <item x="297"/>
        <item x="93"/>
        <item x="56"/>
        <item x="1"/>
        <item x="48"/>
        <item x="174"/>
        <item x="349"/>
        <item x="21"/>
        <item x="126"/>
        <item x="275"/>
        <item x="376"/>
        <item x="298"/>
        <item x="109"/>
        <item x="377"/>
        <item x="299"/>
        <item x="317"/>
        <item x="189"/>
        <item x="16"/>
        <item x="227"/>
        <item x="57"/>
        <item x="58"/>
        <item x="75"/>
        <item x="257"/>
        <item x="168"/>
        <item x="22"/>
        <item x="23"/>
        <item x="287"/>
        <item x="34"/>
        <item x="363"/>
        <item x="94"/>
        <item x="266"/>
        <item x="209"/>
        <item x="369"/>
        <item x="378"/>
        <item x="276"/>
        <item x="2"/>
        <item x="76"/>
        <item x="228"/>
        <item x="229"/>
        <item x="116"/>
        <item x="49"/>
        <item x="218"/>
        <item x="356"/>
        <item x="139"/>
        <item x="95"/>
        <item x="169"/>
        <item x="50"/>
        <item x="325"/>
        <item x="175"/>
        <item x="379"/>
        <item x="364"/>
        <item x="153"/>
        <item x="337"/>
        <item x="3"/>
        <item x="24"/>
        <item x="96"/>
        <item x="145"/>
        <item x="332"/>
        <item x="203"/>
        <item x="163"/>
        <item x="180"/>
        <item x="127"/>
        <item x="258"/>
        <item x="350"/>
        <item x="250"/>
        <item x="204"/>
        <item x="230"/>
        <item x="219"/>
        <item x="370"/>
        <item x="176"/>
        <item x="277"/>
        <item x="25"/>
        <item x="177"/>
        <item x="210"/>
        <item x="97"/>
        <item x="26"/>
        <item x="240"/>
        <item x="278"/>
        <item x="251"/>
        <item x="98"/>
        <item x="259"/>
        <item x="170"/>
        <item x="338"/>
        <item x="318"/>
        <item x="211"/>
        <item x="212"/>
        <item x="319"/>
        <item x="77"/>
        <item x="17"/>
        <item x="148"/>
        <item x="300"/>
        <item x="213"/>
        <item x="84"/>
        <item x="357"/>
        <item x="146"/>
        <item x="85"/>
        <item x="214"/>
        <item x="86"/>
        <item x="99"/>
        <item x="35"/>
        <item x="133"/>
        <item x="110"/>
        <item x="147"/>
        <item x="4"/>
        <item x="78"/>
        <item x="87"/>
        <item x="301"/>
        <item x="371"/>
        <item x="140"/>
        <item x="291"/>
        <item x="358"/>
        <item x="292"/>
        <item x="231"/>
        <item x="149"/>
        <item x="339"/>
        <item x="88"/>
        <item x="10"/>
        <item x="171"/>
        <item x="41"/>
        <item x="205"/>
        <item x="128"/>
        <item x="65"/>
        <item x="241"/>
        <item x="66"/>
        <item x="267"/>
        <item x="320"/>
        <item x="232"/>
        <item x="117"/>
        <item x="181"/>
        <item x="351"/>
        <item x="279"/>
        <item x="100"/>
        <item x="79"/>
        <item x="134"/>
        <item x="67"/>
        <item x="18"/>
        <item x="190"/>
        <item x="280"/>
        <item x="5"/>
        <item x="182"/>
        <item x="141"/>
        <item x="288"/>
        <item x="80"/>
        <item x="310"/>
        <item x="6"/>
        <item x="129"/>
        <item x="340"/>
        <item x="215"/>
        <item x="252"/>
        <item x="365"/>
        <item x="111"/>
        <item x="359"/>
        <item x="178"/>
        <item x="195"/>
        <item x="172"/>
        <item x="68"/>
        <item x="302"/>
        <item x="220"/>
        <item x="289"/>
        <item x="27"/>
        <item x="341"/>
        <item x="196"/>
        <item x="135"/>
        <item x="42"/>
        <item x="326"/>
        <item x="191"/>
        <item x="268"/>
        <item x="352"/>
        <item x="69"/>
        <item x="173"/>
        <item x="136"/>
        <item x="118"/>
        <item x="183"/>
        <item x="51"/>
        <item x="81"/>
        <item x="7"/>
        <item x="242"/>
        <item x="243"/>
        <item x="59"/>
        <item x="327"/>
        <item x="112"/>
        <item x="164"/>
        <item x="137"/>
        <item x="138"/>
        <item x="233"/>
        <item x="260"/>
        <item x="342"/>
        <item x="154"/>
        <item x="234"/>
        <item x="165"/>
        <item x="19"/>
        <item x="130"/>
        <item x="119"/>
        <item x="28"/>
        <item x="281"/>
        <item x="120"/>
        <item x="36"/>
        <item x="29"/>
        <item x="142"/>
        <item x="70"/>
        <item x="155"/>
        <item x="221"/>
        <item x="156"/>
        <item x="303"/>
        <item x="293"/>
        <item x="343"/>
        <item x="192"/>
        <item x="101"/>
        <item x="8"/>
        <item x="11"/>
        <item x="157"/>
        <item x="282"/>
        <item x="311"/>
        <item x="353"/>
        <item x="216"/>
        <item x="12"/>
        <item x="328"/>
        <item x="366"/>
        <item x="206"/>
        <item x="102"/>
        <item x="37"/>
        <item x="269"/>
        <item x="197"/>
        <item x="244"/>
        <item x="52"/>
        <item x="193"/>
        <item x="294"/>
        <item x="270"/>
        <item x="71"/>
        <item x="312"/>
        <item x="313"/>
        <item x="43"/>
        <item x="367"/>
        <item x="329"/>
        <item x="253"/>
        <item x="295"/>
        <item x="344"/>
        <item x="89"/>
        <item x="345"/>
        <item x="13"/>
        <item x="314"/>
        <item x="158"/>
        <item x="166"/>
        <item x="261"/>
        <item x="262"/>
        <item x="159"/>
        <item x="245"/>
        <item x="44"/>
        <item x="20"/>
        <item x="217"/>
        <item x="235"/>
        <item x="372"/>
        <item x="283"/>
        <item x="103"/>
        <item x="198"/>
        <item x="14"/>
        <item x="330"/>
        <item x="284"/>
        <item x="90"/>
        <item x="143"/>
        <item x="53"/>
        <item x="304"/>
        <item x="354"/>
        <item x="373"/>
        <item x="246"/>
        <item x="104"/>
        <item x="199"/>
        <item x="160"/>
        <item x="72"/>
        <item x="105"/>
        <item x="91"/>
        <item x="200"/>
        <item x="60"/>
        <item x="305"/>
        <item x="150"/>
        <item x="131"/>
        <item x="333"/>
        <item x="374"/>
        <item x="38"/>
        <item x="39"/>
        <item x="285"/>
        <item x="151"/>
        <item x="194"/>
        <item x="236"/>
        <item x="30"/>
        <item x="271"/>
        <item x="144"/>
        <item x="106"/>
        <item x="360"/>
        <item x="272"/>
        <item x="121"/>
        <item x="122"/>
        <item x="247"/>
        <item x="54"/>
        <item x="222"/>
        <item x="263"/>
        <item x="167"/>
        <item x="45"/>
        <item x="123"/>
        <item x="152"/>
        <item x="286"/>
        <item x="107"/>
        <item x="9"/>
        <item x="179"/>
        <item x="92"/>
        <item x="124"/>
        <item x="254"/>
        <item x="31"/>
        <item x="321"/>
        <item x="113"/>
        <item x="322"/>
        <item x="108"/>
        <item x="184"/>
        <item x="331"/>
        <item x="273"/>
        <item x="306"/>
        <item x="346"/>
        <item x="114"/>
        <item x="347"/>
        <item x="73"/>
        <item x="32"/>
        <item x="348"/>
        <item x="223"/>
        <item x="185"/>
        <item x="307"/>
        <item x="82"/>
        <item x="274"/>
        <item x="323"/>
        <item x="61"/>
        <item x="361"/>
        <item x="201"/>
        <item x="334"/>
        <item x="315"/>
        <item x="161"/>
        <item x="335"/>
        <item x="125"/>
        <item x="224"/>
        <item x="40"/>
        <item x="255"/>
        <item x="308"/>
        <item x="375"/>
        <item x="368"/>
        <item x="74"/>
        <item x="362"/>
        <item x="33"/>
        <item x="336"/>
        <item x="202"/>
        <item x="115"/>
        <item t="default"/>
      </items>
    </pivotField>
    <pivotField showAll="0"/>
    <pivotField numFmtId="44" showAll="0"/>
    <pivotField axis="axisPage" multipleItemSelectionAllowed="1" showAll="0">
      <items count="4">
        <item x="0"/>
        <item x="1"/>
        <item x="2"/>
        <item t="default"/>
      </items>
    </pivotField>
    <pivotField numFmtId="165"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13">
    <i>
      <x v="1"/>
    </i>
    <i>
      <x v="2"/>
    </i>
    <i>
      <x v="3"/>
    </i>
    <i>
      <x v="4"/>
    </i>
    <i>
      <x v="5"/>
    </i>
    <i>
      <x v="6"/>
    </i>
    <i>
      <x v="7"/>
    </i>
    <i>
      <x v="8"/>
    </i>
    <i>
      <x v="9"/>
    </i>
    <i>
      <x v="10"/>
    </i>
    <i>
      <x v="11"/>
    </i>
    <i>
      <x v="12"/>
    </i>
    <i t="grand">
      <x/>
    </i>
  </rowItems>
  <colItems count="1">
    <i/>
  </colItems>
  <pageFields count="1">
    <pageField fld="8" hier="-1"/>
  </pageFields>
  <dataFields count="1">
    <dataField name="Sum of Sales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1904EB-AC25-449D-B2F2-8EE6AF8B721B}" autoFormatId="16" applyNumberFormats="0" applyBorderFormats="0" applyFontFormats="0" applyPatternFormats="0" applyAlignmentFormats="0" applyWidthHeightFormats="0">
  <queryTableRefresh nextId="4" unboundColumnsRight="1">
    <queryTableFields count="2">
      <queryTableField id="2" name="Name,Payroll Code" tableColumnId="2"/>
      <queryTableField id="3" dataBound="0"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27165A78-7ED4-4A7F-8856-BD7423B81E22}" sourceName="Employee">
  <pivotTables>
    <pivotTable tabId="9" name="PivotTable4"/>
  </pivotTables>
  <data>
    <tabular pivotCacheId="1756519328">
      <items count="20">
        <i x="11" s="1"/>
        <i x="8" s="1"/>
        <i x="2" s="1"/>
        <i x="1" s="1"/>
        <i x="18" s="1"/>
        <i x="4" s="1"/>
        <i x="16" s="1"/>
        <i x="5" s="1"/>
        <i x="3" s="1"/>
        <i x="9" s="1"/>
        <i x="14" s="1"/>
        <i x="7" s="1"/>
        <i x="19" s="1"/>
        <i x="12" s="1"/>
        <i x="10" s="1"/>
        <i x="6" s="1"/>
        <i x="0" s="1"/>
        <i x="15" s="1"/>
        <i x="13"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Area" xr10:uid="{4BFBAFD4-2D2F-4B88-86B1-4DAD5A5A061B}" sourceName="Sales Area">
  <pivotTables>
    <pivotTable tabId="9" name="PivotTable4"/>
  </pivotTables>
  <data>
    <tabular pivotCacheId="1756519328">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97745966-7F67-4E21-A500-38B66744AFAE}" cache="Slicer_Employee" caption="Employee" style="SlicerStyleDark1" rowHeight="241300"/>
  <slicer name="Sales Area" xr10:uid="{B12F051D-0F09-4200-8ED8-622D60B90941}" cache="Slicer_Sales_Area" caption="Sales Area" style="SlicerStyleDark6"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888D30-2192-4661-9BB3-4B64F07CAE6C}" name="Sales_Data" displayName="Sales_Data" ref="A1:J391" totalsRowCount="1">
  <autoFilter ref="A1:J390" xr:uid="{B8888D30-2192-4661-9BB3-4B64F07CAE6C}"/>
  <tableColumns count="10">
    <tableColumn id="1" xr3:uid="{74EF0545-2BBE-483E-9428-82415141FC7A}" name="Month" dataDxfId="9"/>
    <tableColumn id="2" xr3:uid="{9529399E-A04F-43A4-964F-EC4872DD9356}" name="Employee"/>
    <tableColumn id="3" xr3:uid="{6B2793B6-D4C9-4696-B95F-C19794EF3CF0}" name="First Name"/>
    <tableColumn id="4" xr3:uid="{8F907766-715C-4DDB-BB26-5F66E23DE746}" name="Last Name"/>
    <tableColumn id="5" xr3:uid="{69BB3E48-BB77-4421-A221-EF246AFC9D7C}" name="Sales Area"/>
    <tableColumn id="6" xr3:uid="{A97C2D11-5604-443B-A6DB-D493B20A267D}" name="Sales Amount" totalsRowFunction="custom" dataCellStyle="Currency" totalsRowCellStyle="Currency">
      <totalsRowFormula>SUM(F2:F390)</totalsRowFormula>
    </tableColumn>
    <tableColumn id="7" xr3:uid="{4AB5A8C7-090A-4090-8556-2EB6CFB2EBCF}" name="Target"/>
    <tableColumn id="8" xr3:uid="{45B38399-5818-4224-8E3E-E7770DE00BBB}" name="Commission" totalsRowFunction="sum" dataCellStyle="Currency" totalsRowCellStyle="Currency">
      <calculatedColumnFormula>IF(F2&gt;=G2,Sales_Data[[#This Row],[Sales Amount]]*$L$1,0)</calculatedColumnFormula>
    </tableColumn>
    <tableColumn id="9" xr3:uid="{FBF3DFA4-0D91-4214-87B6-C040F86D6213}" name="Payment Type"/>
    <tableColumn id="10" xr3:uid="{9EC2E6BC-B4F9-4FB7-9F45-FB3059B3D929}" name="Over/Under" totalsRowFunction="sum" dataDxfId="8" dataCellStyle="Currency" totalsRowCellStyle="Currency">
      <calculatedColumnFormula>Sales_Data[[#This Row],[Sales Amount]]-Sales_Data[[#This Row],[Target]]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6B8485-4547-418C-AD70-76E364F8B648}" name="IXFFC4XeTOSxRQuF3gzkbw_9e632780cfc14f169d6f88877bdb2de1_New_Staff" displayName="IXFFC4XeTOSxRQuF3gzkbw_9e632780cfc14f169d6f88877bdb2de1_New_Staff" ref="A1:B21" tableType="queryTable" totalsRowShown="0">
  <autoFilter ref="A1:B21" xr:uid="{626B8485-4547-418C-AD70-76E364F8B648}"/>
  <tableColumns count="2">
    <tableColumn id="2" xr3:uid="{D0811151-3480-4EAC-A6DF-B1645E10540D}" uniqueName="2" name="Name" queryTableFieldId="2" dataDxfId="6"/>
    <tableColumn id="3" xr3:uid="{D37A1D7B-4017-4CE3-8B4E-37767DD36F63}" uniqueName="3" name="Payroll Code" queryTableFieldId="3"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A913B-0E75-4992-8429-2B0ACB118284}">
  <sheetPr>
    <tabColor theme="9" tint="-0.249977111117893"/>
    <pageSetUpPr autoPageBreaks="0"/>
  </sheetPr>
  <dimension ref="B3:E15"/>
  <sheetViews>
    <sheetView workbookViewId="0">
      <selection activeCell="C15" sqref="C15"/>
    </sheetView>
  </sheetViews>
  <sheetFormatPr defaultRowHeight="15" x14ac:dyDescent="0.25"/>
  <cols>
    <col min="2" max="2" width="11.42578125" customWidth="1"/>
    <col min="3" max="3" width="14.7109375" customWidth="1"/>
  </cols>
  <sheetData>
    <row r="3" spans="2:5" ht="15.75" thickBot="1" x14ac:dyDescent="0.3"/>
    <row r="4" spans="2:5" ht="45" customHeight="1" thickTop="1" thickBot="1" x14ac:dyDescent="0.3">
      <c r="B4" s="21" t="s">
        <v>99</v>
      </c>
      <c r="C4" s="21"/>
      <c r="D4" s="21"/>
      <c r="E4" s="21"/>
    </row>
    <row r="5" spans="2:5" ht="15.75" thickTop="1" x14ac:dyDescent="0.25"/>
    <row r="7" spans="2:5" ht="22.5" customHeight="1" x14ac:dyDescent="0.25">
      <c r="B7" s="19" t="s">
        <v>100</v>
      </c>
    </row>
    <row r="8" spans="2:5" x14ac:dyDescent="0.25">
      <c r="C8" s="20" t="s">
        <v>101</v>
      </c>
    </row>
    <row r="9" spans="2:5" x14ac:dyDescent="0.25">
      <c r="C9" t="s">
        <v>102</v>
      </c>
      <c r="D9" s="20" t="s">
        <v>33</v>
      </c>
    </row>
    <row r="10" spans="2:5" x14ac:dyDescent="0.25">
      <c r="D10" s="20" t="s">
        <v>26</v>
      </c>
    </row>
    <row r="11" spans="2:5" x14ac:dyDescent="0.25">
      <c r="D11" s="20" t="s">
        <v>10</v>
      </c>
    </row>
    <row r="12" spans="2:5" x14ac:dyDescent="0.25">
      <c r="D12" s="20" t="s">
        <v>22</v>
      </c>
    </row>
    <row r="13" spans="2:5" x14ac:dyDescent="0.25">
      <c r="C13" s="20" t="s">
        <v>103</v>
      </c>
    </row>
    <row r="14" spans="2:5" x14ac:dyDescent="0.25">
      <c r="C14" s="20" t="s">
        <v>104</v>
      </c>
    </row>
    <row r="15" spans="2:5" x14ac:dyDescent="0.25">
      <c r="C15" s="20" t="s">
        <v>105</v>
      </c>
    </row>
  </sheetData>
  <mergeCells count="1">
    <mergeCell ref="B4:E4"/>
  </mergeCells>
  <hyperlinks>
    <hyperlink ref="C8" location="'All Sales'!C8" display="All Sales" xr:uid="{93C1B69C-0B1C-4E30-BB0C-4B028544F269}"/>
    <hyperlink ref="D9" location="North!D9" display="North" xr:uid="{B40E9D4D-9FDD-4BBE-B445-554630B9D412}"/>
    <hyperlink ref="D10" location="South!D10" display="South" xr:uid="{877C4010-180A-48BD-A3C9-20929596FF4E}"/>
    <hyperlink ref="D11" location="East!D11" display="East" xr:uid="{716DAFC9-8AE8-4712-A8FA-A84B78540620}"/>
    <hyperlink ref="D12" location="West!D12" display="West" xr:uid="{54BF564B-A264-4DB9-A80D-87021CA1696F}"/>
    <hyperlink ref="C13" location="Chart!C13" display="Chart" xr:uid="{0D333633-625F-441A-B9C2-FC57EE6CB1E3}"/>
    <hyperlink ref="C14" location="'Sales Analysis'!C14" display="Sales Analysis" xr:uid="{78438604-2681-4403-9817-2D08CAFF0FE2}"/>
    <hyperlink ref="C15" location="'New Staff'!C15" display="New Staff" xr:uid="{1A23B6FE-A748-4BC7-9077-5229B381E93B}"/>
  </hyperlinks>
  <pageMargins left="0.7" right="0.7" top="0.75" bottom="0.75" header="0.3" footer="0.3"/>
  <pageSetup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E845B-E8F5-4870-A3E9-406AF22A699A}">
  <sheetPr>
    <tabColor theme="9" tint="-0.249977111117893"/>
    <pageSetUpPr autoPageBreaks="0"/>
  </sheetPr>
  <dimension ref="A1:N390"/>
  <sheetViews>
    <sheetView workbookViewId="0">
      <selection activeCell="M9" sqref="M9"/>
    </sheetView>
  </sheetViews>
  <sheetFormatPr defaultRowHeight="15" x14ac:dyDescent="0.25"/>
  <cols>
    <col min="1" max="1" width="9.42578125" bestFit="1" customWidth="1"/>
    <col min="2" max="2" width="17.42578125" bestFit="1" customWidth="1"/>
    <col min="3" max="3" width="14.28515625" bestFit="1" customWidth="1"/>
    <col min="4" max="4" width="13.85546875" bestFit="1" customWidth="1"/>
    <col min="5" max="5" width="13.7109375" bestFit="1" customWidth="1"/>
    <col min="6" max="6" width="18" bestFit="1" customWidth="1"/>
    <col min="7" max="7" width="8.85546875" bestFit="1" customWidth="1"/>
    <col min="8" max="8" width="16" bestFit="1" customWidth="1"/>
    <col min="9" max="9" width="18.5703125" bestFit="1" customWidth="1"/>
    <col min="10" max="10" width="7.85546875" customWidth="1"/>
    <col min="11" max="11" width="17.140625" customWidth="1"/>
    <col min="12" max="12" width="6.28515625" bestFit="1" customWidth="1"/>
  </cols>
  <sheetData>
    <row r="1" spans="1:14" s="3" customFormat="1" ht="35.25" customHeight="1" thickBot="1" x14ac:dyDescent="0.3">
      <c r="A1" s="4" t="s">
        <v>0</v>
      </c>
      <c r="B1" s="4" t="s">
        <v>1</v>
      </c>
      <c r="C1" s="4" t="s">
        <v>2</v>
      </c>
      <c r="D1" s="4" t="s">
        <v>3</v>
      </c>
      <c r="E1" s="4" t="s">
        <v>4</v>
      </c>
      <c r="F1" s="4" t="s">
        <v>5</v>
      </c>
      <c r="G1" s="4" t="s">
        <v>75</v>
      </c>
      <c r="H1" s="4" t="s">
        <v>76</v>
      </c>
      <c r="I1" s="4" t="s">
        <v>6</v>
      </c>
      <c r="J1" s="4"/>
      <c r="K1" s="4" t="s">
        <v>76</v>
      </c>
      <c r="L1" s="5">
        <v>0.1</v>
      </c>
      <c r="M1" s="2"/>
    </row>
    <row r="2" spans="1:14" ht="15.75" thickTop="1" x14ac:dyDescent="0.25">
      <c r="A2" s="1">
        <v>44197</v>
      </c>
      <c r="B2" t="s">
        <v>16</v>
      </c>
      <c r="C2" t="s">
        <v>17</v>
      </c>
      <c r="D2" t="s">
        <v>18</v>
      </c>
      <c r="E2" t="s">
        <v>10</v>
      </c>
      <c r="F2">
        <v>2954.7</v>
      </c>
      <c r="G2">
        <v>15000</v>
      </c>
      <c r="H2">
        <f>IF(F2&gt;=G2,F2*$L$1,0)</f>
        <v>0</v>
      </c>
      <c r="I2" t="s">
        <v>15</v>
      </c>
    </row>
    <row r="3" spans="1:14" x14ac:dyDescent="0.25">
      <c r="A3" s="1">
        <v>44197</v>
      </c>
      <c r="B3" t="s">
        <v>68</v>
      </c>
      <c r="C3" t="s">
        <v>69</v>
      </c>
      <c r="D3" t="s">
        <v>70</v>
      </c>
      <c r="E3" t="s">
        <v>10</v>
      </c>
      <c r="F3">
        <v>6796.7999999999993</v>
      </c>
      <c r="G3">
        <v>15000</v>
      </c>
      <c r="H3">
        <f t="shared" ref="H3:H66" si="0">IF(F3&gt;=G3,F3*$L$1,0)</f>
        <v>0</v>
      </c>
      <c r="I3" t="s">
        <v>11</v>
      </c>
      <c r="N3" s="20"/>
    </row>
    <row r="4" spans="1:14" x14ac:dyDescent="0.25">
      <c r="A4" s="1">
        <v>44197</v>
      </c>
      <c r="B4" t="s">
        <v>68</v>
      </c>
      <c r="C4" t="s">
        <v>69</v>
      </c>
      <c r="D4" t="s">
        <v>70</v>
      </c>
      <c r="E4" t="s">
        <v>10</v>
      </c>
      <c r="F4">
        <v>8188</v>
      </c>
      <c r="G4">
        <v>15000</v>
      </c>
      <c r="H4">
        <f t="shared" si="0"/>
        <v>0</v>
      </c>
      <c r="I4" t="s">
        <v>43</v>
      </c>
    </row>
    <row r="5" spans="1:14" x14ac:dyDescent="0.25">
      <c r="A5" s="1">
        <v>44197</v>
      </c>
      <c r="B5" t="s">
        <v>16</v>
      </c>
      <c r="C5" t="s">
        <v>17</v>
      </c>
      <c r="D5" t="s">
        <v>18</v>
      </c>
      <c r="E5" t="s">
        <v>10</v>
      </c>
      <c r="F5">
        <v>9058.4</v>
      </c>
      <c r="G5">
        <v>15000</v>
      </c>
      <c r="H5">
        <f t="shared" si="0"/>
        <v>0</v>
      </c>
      <c r="I5" t="s">
        <v>11</v>
      </c>
    </row>
    <row r="6" spans="1:14" x14ac:dyDescent="0.25">
      <c r="A6" s="1">
        <v>44197</v>
      </c>
      <c r="B6" t="s">
        <v>68</v>
      </c>
      <c r="C6" t="s">
        <v>69</v>
      </c>
      <c r="D6" t="s">
        <v>70</v>
      </c>
      <c r="E6" t="s">
        <v>10</v>
      </c>
      <c r="F6">
        <v>12096</v>
      </c>
      <c r="G6">
        <v>15000</v>
      </c>
      <c r="H6">
        <f t="shared" si="0"/>
        <v>0</v>
      </c>
      <c r="I6" t="s">
        <v>43</v>
      </c>
    </row>
    <row r="7" spans="1:14" x14ac:dyDescent="0.25">
      <c r="A7" s="1">
        <v>44197</v>
      </c>
      <c r="B7" t="s">
        <v>7</v>
      </c>
      <c r="C7" t="s">
        <v>8</v>
      </c>
      <c r="D7" t="s">
        <v>9</v>
      </c>
      <c r="E7" t="s">
        <v>10</v>
      </c>
      <c r="F7">
        <v>15029</v>
      </c>
      <c r="G7">
        <v>15000</v>
      </c>
      <c r="H7">
        <f t="shared" si="0"/>
        <v>1502.9</v>
      </c>
      <c r="I7" t="s">
        <v>15</v>
      </c>
      <c r="J7" s="20" t="s">
        <v>106</v>
      </c>
    </row>
    <row r="8" spans="1:14" x14ac:dyDescent="0.25">
      <c r="A8" s="1">
        <v>44197</v>
      </c>
      <c r="B8" t="s">
        <v>7</v>
      </c>
      <c r="C8" t="s">
        <v>8</v>
      </c>
      <c r="D8" t="s">
        <v>9</v>
      </c>
      <c r="E8" t="s">
        <v>10</v>
      </c>
      <c r="F8">
        <v>15264</v>
      </c>
      <c r="G8">
        <v>15000</v>
      </c>
      <c r="H8">
        <f t="shared" si="0"/>
        <v>1526.4</v>
      </c>
      <c r="I8" t="s">
        <v>15</v>
      </c>
    </row>
    <row r="9" spans="1:14" x14ac:dyDescent="0.25">
      <c r="A9" s="1">
        <v>44197</v>
      </c>
      <c r="B9" t="s">
        <v>7</v>
      </c>
      <c r="C9" t="s">
        <v>8</v>
      </c>
      <c r="D9" t="s">
        <v>9</v>
      </c>
      <c r="E9" t="s">
        <v>10</v>
      </c>
      <c r="F9">
        <v>17353.599999999999</v>
      </c>
      <c r="G9">
        <v>15000</v>
      </c>
      <c r="H9">
        <f t="shared" si="0"/>
        <v>1735.36</v>
      </c>
      <c r="I9" t="s">
        <v>11</v>
      </c>
    </row>
    <row r="10" spans="1:14" x14ac:dyDescent="0.25">
      <c r="A10" s="1">
        <v>44197</v>
      </c>
      <c r="B10" t="s">
        <v>12</v>
      </c>
      <c r="C10" t="s">
        <v>13</v>
      </c>
      <c r="D10" t="s">
        <v>14</v>
      </c>
      <c r="E10" t="s">
        <v>10</v>
      </c>
      <c r="F10">
        <v>20140</v>
      </c>
      <c r="G10">
        <v>15000</v>
      </c>
      <c r="H10">
        <f t="shared" si="0"/>
        <v>2014</v>
      </c>
      <c r="I10" t="s">
        <v>43</v>
      </c>
    </row>
    <row r="11" spans="1:14" x14ac:dyDescent="0.25">
      <c r="A11" s="1">
        <v>44197</v>
      </c>
      <c r="B11" t="s">
        <v>12</v>
      </c>
      <c r="C11" t="s">
        <v>13</v>
      </c>
      <c r="D11" t="s">
        <v>14</v>
      </c>
      <c r="E11" t="s">
        <v>10</v>
      </c>
      <c r="F11">
        <v>35649</v>
      </c>
      <c r="G11">
        <v>15000</v>
      </c>
      <c r="H11">
        <f t="shared" si="0"/>
        <v>3564.9</v>
      </c>
      <c r="I11" t="s">
        <v>11</v>
      </c>
    </row>
    <row r="12" spans="1:14" x14ac:dyDescent="0.25">
      <c r="A12" s="1">
        <v>44197</v>
      </c>
      <c r="B12" t="s">
        <v>30</v>
      </c>
      <c r="C12" t="s">
        <v>31</v>
      </c>
      <c r="D12" t="s">
        <v>32</v>
      </c>
      <c r="E12" t="s">
        <v>33</v>
      </c>
      <c r="F12">
        <v>13310.4</v>
      </c>
      <c r="G12">
        <v>15000</v>
      </c>
      <c r="H12">
        <f t="shared" si="0"/>
        <v>0</v>
      </c>
      <c r="I12" t="s">
        <v>11</v>
      </c>
    </row>
    <row r="13" spans="1:14" x14ac:dyDescent="0.25">
      <c r="A13" s="1">
        <v>44197</v>
      </c>
      <c r="B13" t="s">
        <v>59</v>
      </c>
      <c r="C13" t="s">
        <v>60</v>
      </c>
      <c r="D13" t="s">
        <v>61</v>
      </c>
      <c r="E13" t="s">
        <v>33</v>
      </c>
      <c r="F13">
        <v>20366.100000000002</v>
      </c>
      <c r="G13">
        <v>15000</v>
      </c>
      <c r="H13">
        <f t="shared" si="0"/>
        <v>2036.6100000000004</v>
      </c>
      <c r="I13" t="s">
        <v>43</v>
      </c>
    </row>
    <row r="14" spans="1:14" x14ac:dyDescent="0.25">
      <c r="A14" s="1">
        <v>44197</v>
      </c>
      <c r="B14" t="s">
        <v>59</v>
      </c>
      <c r="C14" t="s">
        <v>60</v>
      </c>
      <c r="D14" t="s">
        <v>61</v>
      </c>
      <c r="E14" t="s">
        <v>33</v>
      </c>
      <c r="F14">
        <v>20880</v>
      </c>
      <c r="G14">
        <v>15000</v>
      </c>
      <c r="H14">
        <f t="shared" si="0"/>
        <v>2088</v>
      </c>
      <c r="I14" t="s">
        <v>11</v>
      </c>
    </row>
    <row r="15" spans="1:14" x14ac:dyDescent="0.25">
      <c r="A15" s="1">
        <v>44197</v>
      </c>
      <c r="B15" t="s">
        <v>30</v>
      </c>
      <c r="C15" t="s">
        <v>31</v>
      </c>
      <c r="D15" t="s">
        <v>32</v>
      </c>
      <c r="E15" t="s">
        <v>33</v>
      </c>
      <c r="F15">
        <v>23076.199999999997</v>
      </c>
      <c r="G15">
        <v>15000</v>
      </c>
      <c r="H15">
        <f t="shared" si="0"/>
        <v>2307.62</v>
      </c>
      <c r="I15" t="s">
        <v>11</v>
      </c>
    </row>
    <row r="16" spans="1:14" x14ac:dyDescent="0.25">
      <c r="A16" s="1">
        <v>44197</v>
      </c>
      <c r="B16" t="s">
        <v>30</v>
      </c>
      <c r="C16" t="s">
        <v>31</v>
      </c>
      <c r="D16" t="s">
        <v>32</v>
      </c>
      <c r="E16" t="s">
        <v>33</v>
      </c>
      <c r="F16">
        <v>25560</v>
      </c>
      <c r="G16">
        <v>15000</v>
      </c>
      <c r="H16">
        <f t="shared" si="0"/>
        <v>2556</v>
      </c>
      <c r="I16" t="s">
        <v>11</v>
      </c>
    </row>
    <row r="17" spans="1:9" x14ac:dyDescent="0.25">
      <c r="A17" s="1">
        <v>44197</v>
      </c>
      <c r="B17" t="s">
        <v>23</v>
      </c>
      <c r="C17" t="s">
        <v>24</v>
      </c>
      <c r="D17" t="s">
        <v>25</v>
      </c>
      <c r="E17" t="s">
        <v>26</v>
      </c>
      <c r="F17">
        <v>3008.3999999999996</v>
      </c>
      <c r="G17">
        <v>15000</v>
      </c>
      <c r="H17">
        <f t="shared" si="0"/>
        <v>0</v>
      </c>
      <c r="I17" t="s">
        <v>15</v>
      </c>
    </row>
    <row r="18" spans="1:9" x14ac:dyDescent="0.25">
      <c r="A18" s="1">
        <v>44197</v>
      </c>
      <c r="B18" t="s">
        <v>50</v>
      </c>
      <c r="C18" t="s">
        <v>51</v>
      </c>
      <c r="D18" t="s">
        <v>52</v>
      </c>
      <c r="E18" t="s">
        <v>26</v>
      </c>
      <c r="F18">
        <v>7221.5999999999995</v>
      </c>
      <c r="G18">
        <v>15000</v>
      </c>
      <c r="H18">
        <f t="shared" si="0"/>
        <v>0</v>
      </c>
      <c r="I18" t="s">
        <v>43</v>
      </c>
    </row>
    <row r="19" spans="1:9" x14ac:dyDescent="0.25">
      <c r="A19" s="1">
        <v>44197</v>
      </c>
      <c r="B19" t="s">
        <v>23</v>
      </c>
      <c r="C19" t="s">
        <v>24</v>
      </c>
      <c r="D19" t="s">
        <v>25</v>
      </c>
      <c r="E19" t="s">
        <v>26</v>
      </c>
      <c r="F19">
        <v>10903.199999999999</v>
      </c>
      <c r="G19">
        <v>15000</v>
      </c>
      <c r="H19">
        <f t="shared" si="0"/>
        <v>0</v>
      </c>
      <c r="I19" t="s">
        <v>15</v>
      </c>
    </row>
    <row r="20" spans="1:9" x14ac:dyDescent="0.25">
      <c r="A20" s="1">
        <v>44197</v>
      </c>
      <c r="B20" t="s">
        <v>34</v>
      </c>
      <c r="C20" t="s">
        <v>35</v>
      </c>
      <c r="D20" t="s">
        <v>36</v>
      </c>
      <c r="E20" t="s">
        <v>26</v>
      </c>
      <c r="F20">
        <v>14616</v>
      </c>
      <c r="G20">
        <v>15000</v>
      </c>
      <c r="H20">
        <f t="shared" si="0"/>
        <v>0</v>
      </c>
      <c r="I20" t="s">
        <v>15</v>
      </c>
    </row>
    <row r="21" spans="1:9" x14ac:dyDescent="0.25">
      <c r="A21" s="1">
        <v>44197</v>
      </c>
      <c r="B21" t="s">
        <v>47</v>
      </c>
      <c r="C21" t="s">
        <v>48</v>
      </c>
      <c r="D21" t="s">
        <v>49</v>
      </c>
      <c r="E21" t="s">
        <v>26</v>
      </c>
      <c r="F21">
        <v>18885.900000000001</v>
      </c>
      <c r="G21">
        <v>15000</v>
      </c>
      <c r="H21">
        <f t="shared" si="0"/>
        <v>1888.5900000000001</v>
      </c>
      <c r="I21" t="s">
        <v>43</v>
      </c>
    </row>
    <row r="22" spans="1:9" x14ac:dyDescent="0.25">
      <c r="A22" s="1">
        <v>44197</v>
      </c>
      <c r="B22" t="s">
        <v>47</v>
      </c>
      <c r="C22" t="s">
        <v>48</v>
      </c>
      <c r="D22" t="s">
        <v>49</v>
      </c>
      <c r="E22" t="s">
        <v>26</v>
      </c>
      <c r="F22">
        <v>24236</v>
      </c>
      <c r="G22">
        <v>15000</v>
      </c>
      <c r="H22">
        <f t="shared" si="0"/>
        <v>2423.6</v>
      </c>
      <c r="I22" t="s">
        <v>11</v>
      </c>
    </row>
    <row r="23" spans="1:9" x14ac:dyDescent="0.25">
      <c r="A23" s="1">
        <v>44197</v>
      </c>
      <c r="B23" t="s">
        <v>19</v>
      </c>
      <c r="C23" t="s">
        <v>20</v>
      </c>
      <c r="D23" t="s">
        <v>21</v>
      </c>
      <c r="E23" t="s">
        <v>22</v>
      </c>
      <c r="F23">
        <v>6945.4</v>
      </c>
      <c r="G23">
        <v>15000</v>
      </c>
      <c r="H23">
        <f t="shared" si="0"/>
        <v>0</v>
      </c>
      <c r="I23" t="s">
        <v>43</v>
      </c>
    </row>
    <row r="24" spans="1:9" x14ac:dyDescent="0.25">
      <c r="A24" s="1">
        <v>44197</v>
      </c>
      <c r="B24" t="s">
        <v>19</v>
      </c>
      <c r="C24" t="s">
        <v>20</v>
      </c>
      <c r="D24" t="s">
        <v>21</v>
      </c>
      <c r="E24" t="s">
        <v>22</v>
      </c>
      <c r="F24">
        <v>7658.2000000000007</v>
      </c>
      <c r="G24">
        <v>15000</v>
      </c>
      <c r="H24">
        <f t="shared" si="0"/>
        <v>0</v>
      </c>
      <c r="I24" t="s">
        <v>43</v>
      </c>
    </row>
    <row r="25" spans="1:9" x14ac:dyDescent="0.25">
      <c r="A25" s="1">
        <v>44197</v>
      </c>
      <c r="B25" t="s">
        <v>44</v>
      </c>
      <c r="C25" t="s">
        <v>45</v>
      </c>
      <c r="D25" t="s">
        <v>46</v>
      </c>
      <c r="E25" t="s">
        <v>22</v>
      </c>
      <c r="F25">
        <v>7658.5999999999985</v>
      </c>
      <c r="G25">
        <v>15000</v>
      </c>
      <c r="H25">
        <f t="shared" si="0"/>
        <v>0</v>
      </c>
      <c r="I25" t="s">
        <v>15</v>
      </c>
    </row>
    <row r="26" spans="1:9" x14ac:dyDescent="0.25">
      <c r="A26" s="1">
        <v>44197</v>
      </c>
      <c r="B26" t="s">
        <v>53</v>
      </c>
      <c r="C26" t="s">
        <v>54</v>
      </c>
      <c r="D26" t="s">
        <v>55</v>
      </c>
      <c r="E26" t="s">
        <v>22</v>
      </c>
      <c r="F26">
        <v>9098.6</v>
      </c>
      <c r="G26">
        <v>15000</v>
      </c>
      <c r="H26">
        <f t="shared" si="0"/>
        <v>0</v>
      </c>
      <c r="I26" t="s">
        <v>43</v>
      </c>
    </row>
    <row r="27" spans="1:9" x14ac:dyDescent="0.25">
      <c r="A27" s="1">
        <v>44197</v>
      </c>
      <c r="B27" t="s">
        <v>19</v>
      </c>
      <c r="C27" t="s">
        <v>20</v>
      </c>
      <c r="D27" t="s">
        <v>21</v>
      </c>
      <c r="E27" t="s">
        <v>22</v>
      </c>
      <c r="F27">
        <v>10019.199999999999</v>
      </c>
      <c r="G27">
        <v>15000</v>
      </c>
      <c r="H27">
        <f t="shared" si="0"/>
        <v>0</v>
      </c>
      <c r="I27" t="s">
        <v>43</v>
      </c>
    </row>
    <row r="28" spans="1:9" x14ac:dyDescent="0.25">
      <c r="A28" s="1">
        <v>44197</v>
      </c>
      <c r="B28" t="s">
        <v>44</v>
      </c>
      <c r="C28" t="s">
        <v>45</v>
      </c>
      <c r="D28" t="s">
        <v>46</v>
      </c>
      <c r="E28" t="s">
        <v>22</v>
      </c>
      <c r="F28">
        <v>10176</v>
      </c>
      <c r="G28">
        <v>15000</v>
      </c>
      <c r="H28">
        <f t="shared" si="0"/>
        <v>0</v>
      </c>
      <c r="I28" t="s">
        <v>15</v>
      </c>
    </row>
    <row r="29" spans="1:9" x14ac:dyDescent="0.25">
      <c r="A29" s="1">
        <v>44197</v>
      </c>
      <c r="B29" t="s">
        <v>53</v>
      </c>
      <c r="C29" t="s">
        <v>54</v>
      </c>
      <c r="D29" t="s">
        <v>55</v>
      </c>
      <c r="E29" t="s">
        <v>22</v>
      </c>
      <c r="F29">
        <v>16385.600000000002</v>
      </c>
      <c r="G29">
        <v>15000</v>
      </c>
      <c r="H29">
        <f t="shared" si="0"/>
        <v>1638.5600000000004</v>
      </c>
      <c r="I29" t="s">
        <v>11</v>
      </c>
    </row>
    <row r="30" spans="1:9" x14ac:dyDescent="0.25">
      <c r="A30" s="1">
        <v>44197</v>
      </c>
      <c r="B30" t="s">
        <v>44</v>
      </c>
      <c r="C30" t="s">
        <v>45</v>
      </c>
      <c r="D30" t="s">
        <v>46</v>
      </c>
      <c r="E30" t="s">
        <v>22</v>
      </c>
      <c r="F30">
        <v>19108</v>
      </c>
      <c r="G30">
        <v>15000</v>
      </c>
      <c r="H30">
        <f t="shared" si="0"/>
        <v>1910.8000000000002</v>
      </c>
      <c r="I30" t="s">
        <v>15</v>
      </c>
    </row>
    <row r="31" spans="1:9" x14ac:dyDescent="0.25">
      <c r="A31" s="1">
        <v>44197</v>
      </c>
      <c r="B31" t="s">
        <v>19</v>
      </c>
      <c r="C31" t="s">
        <v>20</v>
      </c>
      <c r="D31" t="s">
        <v>21</v>
      </c>
      <c r="E31" t="s">
        <v>22</v>
      </c>
      <c r="F31">
        <v>19456</v>
      </c>
      <c r="G31">
        <v>15000</v>
      </c>
      <c r="H31">
        <f t="shared" si="0"/>
        <v>1945.6000000000001</v>
      </c>
      <c r="I31" t="s">
        <v>11</v>
      </c>
    </row>
    <row r="32" spans="1:9" x14ac:dyDescent="0.25">
      <c r="A32" s="1">
        <v>44197</v>
      </c>
      <c r="B32" t="s">
        <v>65</v>
      </c>
      <c r="C32" t="s">
        <v>66</v>
      </c>
      <c r="D32" t="s">
        <v>67</v>
      </c>
      <c r="E32" t="s">
        <v>22</v>
      </c>
      <c r="F32">
        <v>31127.199999999997</v>
      </c>
      <c r="G32">
        <v>15000</v>
      </c>
      <c r="H32">
        <f t="shared" si="0"/>
        <v>3112.72</v>
      </c>
      <c r="I32" t="s">
        <v>43</v>
      </c>
    </row>
    <row r="33" spans="1:9" x14ac:dyDescent="0.25">
      <c r="A33" s="1">
        <v>44197</v>
      </c>
      <c r="B33" t="s">
        <v>65</v>
      </c>
      <c r="C33" t="s">
        <v>66</v>
      </c>
      <c r="D33" t="s">
        <v>67</v>
      </c>
      <c r="E33" t="s">
        <v>22</v>
      </c>
      <c r="F33">
        <v>36372.1</v>
      </c>
      <c r="G33">
        <v>15000</v>
      </c>
      <c r="H33">
        <f t="shared" si="0"/>
        <v>3637.21</v>
      </c>
      <c r="I33" t="s">
        <v>11</v>
      </c>
    </row>
    <row r="34" spans="1:9" x14ac:dyDescent="0.25">
      <c r="A34" s="1">
        <v>44197</v>
      </c>
      <c r="B34" t="s">
        <v>44</v>
      </c>
      <c r="C34" t="s">
        <v>45</v>
      </c>
      <c r="D34" t="s">
        <v>46</v>
      </c>
      <c r="E34" t="s">
        <v>22</v>
      </c>
      <c r="F34">
        <v>39186</v>
      </c>
      <c r="G34">
        <v>15000</v>
      </c>
      <c r="H34">
        <f t="shared" si="0"/>
        <v>3918.6000000000004</v>
      </c>
      <c r="I34" t="s">
        <v>15</v>
      </c>
    </row>
    <row r="35" spans="1:9" x14ac:dyDescent="0.25">
      <c r="A35" s="1">
        <v>44197</v>
      </c>
      <c r="B35" t="s">
        <v>65</v>
      </c>
      <c r="C35" t="s">
        <v>66</v>
      </c>
      <c r="D35" t="s">
        <v>67</v>
      </c>
      <c r="E35" t="s">
        <v>22</v>
      </c>
      <c r="F35">
        <v>46715.999999999993</v>
      </c>
      <c r="G35">
        <v>15000</v>
      </c>
      <c r="H35">
        <f t="shared" si="0"/>
        <v>4671.5999999999995</v>
      </c>
      <c r="I35" t="s">
        <v>11</v>
      </c>
    </row>
    <row r="36" spans="1:9" x14ac:dyDescent="0.25">
      <c r="A36" s="1">
        <v>44228</v>
      </c>
      <c r="B36" t="s">
        <v>27</v>
      </c>
      <c r="C36" t="s">
        <v>28</v>
      </c>
      <c r="D36" t="s">
        <v>29</v>
      </c>
      <c r="E36" t="s">
        <v>10</v>
      </c>
      <c r="F36">
        <v>7717.5</v>
      </c>
      <c r="G36">
        <v>15000</v>
      </c>
      <c r="H36">
        <f t="shared" si="0"/>
        <v>0</v>
      </c>
      <c r="I36" t="s">
        <v>43</v>
      </c>
    </row>
    <row r="37" spans="1:9" x14ac:dyDescent="0.25">
      <c r="A37" s="1">
        <v>44228</v>
      </c>
      <c r="B37" t="s">
        <v>27</v>
      </c>
      <c r="C37" t="s">
        <v>28</v>
      </c>
      <c r="D37" t="s">
        <v>29</v>
      </c>
      <c r="E37" t="s">
        <v>10</v>
      </c>
      <c r="F37">
        <v>11617.6</v>
      </c>
      <c r="G37">
        <v>15000</v>
      </c>
      <c r="H37">
        <f t="shared" si="0"/>
        <v>0</v>
      </c>
      <c r="I37" t="s">
        <v>15</v>
      </c>
    </row>
    <row r="38" spans="1:9" x14ac:dyDescent="0.25">
      <c r="A38" s="1">
        <v>44228</v>
      </c>
      <c r="B38" t="s">
        <v>12</v>
      </c>
      <c r="C38" t="s">
        <v>13</v>
      </c>
      <c r="D38" t="s">
        <v>14</v>
      </c>
      <c r="E38" t="s">
        <v>10</v>
      </c>
      <c r="F38">
        <v>19431</v>
      </c>
      <c r="G38">
        <v>15000</v>
      </c>
      <c r="H38">
        <f t="shared" si="0"/>
        <v>1943.1000000000001</v>
      </c>
      <c r="I38" t="s">
        <v>15</v>
      </c>
    </row>
    <row r="39" spans="1:9" x14ac:dyDescent="0.25">
      <c r="A39" s="1">
        <v>44228</v>
      </c>
      <c r="B39" t="s">
        <v>7</v>
      </c>
      <c r="C39" t="s">
        <v>8</v>
      </c>
      <c r="D39" t="s">
        <v>9</v>
      </c>
      <c r="E39" t="s">
        <v>10</v>
      </c>
      <c r="F39">
        <v>21169.599999999999</v>
      </c>
      <c r="G39">
        <v>15000</v>
      </c>
      <c r="H39">
        <f t="shared" si="0"/>
        <v>2116.96</v>
      </c>
      <c r="I39" t="s">
        <v>15</v>
      </c>
    </row>
    <row r="40" spans="1:9" x14ac:dyDescent="0.25">
      <c r="A40" s="1">
        <v>44228</v>
      </c>
      <c r="B40" t="s">
        <v>16</v>
      </c>
      <c r="C40" t="s">
        <v>17</v>
      </c>
      <c r="D40" t="s">
        <v>18</v>
      </c>
      <c r="E40" t="s">
        <v>10</v>
      </c>
      <c r="F40">
        <v>29158.400000000001</v>
      </c>
      <c r="G40">
        <v>15000</v>
      </c>
      <c r="H40">
        <f t="shared" si="0"/>
        <v>2915.84</v>
      </c>
      <c r="I40" t="s">
        <v>15</v>
      </c>
    </row>
    <row r="41" spans="1:9" x14ac:dyDescent="0.25">
      <c r="A41" s="1">
        <v>44228</v>
      </c>
      <c r="B41" t="s">
        <v>12</v>
      </c>
      <c r="C41" t="s">
        <v>13</v>
      </c>
      <c r="D41" t="s">
        <v>14</v>
      </c>
      <c r="E41" t="s">
        <v>10</v>
      </c>
      <c r="F41">
        <v>30305</v>
      </c>
      <c r="G41">
        <v>15000</v>
      </c>
      <c r="H41">
        <f t="shared" si="0"/>
        <v>3030.5</v>
      </c>
      <c r="I41" t="s">
        <v>11</v>
      </c>
    </row>
    <row r="42" spans="1:9" x14ac:dyDescent="0.25">
      <c r="A42" s="1">
        <v>44228</v>
      </c>
      <c r="B42" t="s">
        <v>27</v>
      </c>
      <c r="C42" t="s">
        <v>28</v>
      </c>
      <c r="D42" t="s">
        <v>29</v>
      </c>
      <c r="E42" t="s">
        <v>10</v>
      </c>
      <c r="F42">
        <v>43184.399999999994</v>
      </c>
      <c r="G42">
        <v>15000</v>
      </c>
      <c r="H42">
        <f t="shared" si="0"/>
        <v>4318.4399999999996</v>
      </c>
      <c r="I42" t="s">
        <v>43</v>
      </c>
    </row>
    <row r="43" spans="1:9" x14ac:dyDescent="0.25">
      <c r="A43" s="1">
        <v>44228</v>
      </c>
      <c r="B43" t="s">
        <v>59</v>
      </c>
      <c r="C43" t="s">
        <v>60</v>
      </c>
      <c r="D43" t="s">
        <v>61</v>
      </c>
      <c r="E43" t="s">
        <v>33</v>
      </c>
      <c r="F43">
        <v>13479.400000000001</v>
      </c>
      <c r="G43">
        <v>15000</v>
      </c>
      <c r="H43">
        <f t="shared" si="0"/>
        <v>0</v>
      </c>
      <c r="I43" t="s">
        <v>43</v>
      </c>
    </row>
    <row r="44" spans="1:9" x14ac:dyDescent="0.25">
      <c r="A44" s="1">
        <v>44228</v>
      </c>
      <c r="B44" t="s">
        <v>30</v>
      </c>
      <c r="C44" t="s">
        <v>31</v>
      </c>
      <c r="D44" t="s">
        <v>32</v>
      </c>
      <c r="E44" t="s">
        <v>33</v>
      </c>
      <c r="F44">
        <v>16604.400000000001</v>
      </c>
      <c r="G44">
        <v>15000</v>
      </c>
      <c r="H44">
        <f t="shared" si="0"/>
        <v>1660.4400000000003</v>
      </c>
      <c r="I44" t="s">
        <v>15</v>
      </c>
    </row>
    <row r="45" spans="1:9" x14ac:dyDescent="0.25">
      <c r="A45" s="1">
        <v>44228</v>
      </c>
      <c r="B45" t="s">
        <v>71</v>
      </c>
      <c r="C45" t="s">
        <v>72</v>
      </c>
      <c r="D45" t="s">
        <v>73</v>
      </c>
      <c r="E45" t="s">
        <v>33</v>
      </c>
      <c r="F45">
        <v>22176</v>
      </c>
      <c r="G45">
        <v>15000</v>
      </c>
      <c r="H45">
        <f t="shared" si="0"/>
        <v>2217.6</v>
      </c>
      <c r="I45" t="s">
        <v>15</v>
      </c>
    </row>
    <row r="46" spans="1:9" x14ac:dyDescent="0.25">
      <c r="A46" s="1">
        <v>44228</v>
      </c>
      <c r="B46" t="s">
        <v>59</v>
      </c>
      <c r="C46" t="s">
        <v>60</v>
      </c>
      <c r="D46" t="s">
        <v>61</v>
      </c>
      <c r="E46" t="s">
        <v>33</v>
      </c>
      <c r="F46">
        <v>24131.000000000004</v>
      </c>
      <c r="G46">
        <v>15000</v>
      </c>
      <c r="H46">
        <f t="shared" si="0"/>
        <v>2413.1000000000004</v>
      </c>
      <c r="I46" t="s">
        <v>15</v>
      </c>
    </row>
    <row r="47" spans="1:9" x14ac:dyDescent="0.25">
      <c r="A47" s="1">
        <v>44228</v>
      </c>
      <c r="B47" t="s">
        <v>30</v>
      </c>
      <c r="C47" t="s">
        <v>31</v>
      </c>
      <c r="D47" t="s">
        <v>32</v>
      </c>
      <c r="E47" t="s">
        <v>33</v>
      </c>
      <c r="F47">
        <v>34353.5</v>
      </c>
      <c r="G47">
        <v>15000</v>
      </c>
      <c r="H47">
        <f t="shared" si="0"/>
        <v>3435.3500000000004</v>
      </c>
      <c r="I47" t="s">
        <v>15</v>
      </c>
    </row>
    <row r="48" spans="1:9" x14ac:dyDescent="0.25">
      <c r="A48" s="1">
        <v>44228</v>
      </c>
      <c r="B48" t="s">
        <v>34</v>
      </c>
      <c r="C48" t="s">
        <v>35</v>
      </c>
      <c r="D48" t="s">
        <v>36</v>
      </c>
      <c r="E48" t="s">
        <v>26</v>
      </c>
      <c r="F48">
        <v>3596</v>
      </c>
      <c r="G48">
        <v>15000</v>
      </c>
      <c r="H48">
        <f t="shared" si="0"/>
        <v>0</v>
      </c>
      <c r="I48" t="s">
        <v>15</v>
      </c>
    </row>
    <row r="49" spans="1:9" x14ac:dyDescent="0.25">
      <c r="A49" s="1">
        <v>44228</v>
      </c>
      <c r="B49" t="s">
        <v>56</v>
      </c>
      <c r="C49" t="s">
        <v>57</v>
      </c>
      <c r="D49" t="s">
        <v>58</v>
      </c>
      <c r="E49" t="s">
        <v>26</v>
      </c>
      <c r="F49">
        <v>6300</v>
      </c>
      <c r="G49">
        <v>15000</v>
      </c>
      <c r="H49">
        <f t="shared" si="0"/>
        <v>0</v>
      </c>
      <c r="I49" t="s">
        <v>43</v>
      </c>
    </row>
    <row r="50" spans="1:9" x14ac:dyDescent="0.25">
      <c r="A50" s="1">
        <v>44228</v>
      </c>
      <c r="B50" t="s">
        <v>34</v>
      </c>
      <c r="C50" t="s">
        <v>35</v>
      </c>
      <c r="D50" t="s">
        <v>36</v>
      </c>
      <c r="E50" t="s">
        <v>26</v>
      </c>
      <c r="F50">
        <v>6804</v>
      </c>
      <c r="G50">
        <v>15000</v>
      </c>
      <c r="H50">
        <f t="shared" si="0"/>
        <v>0</v>
      </c>
      <c r="I50" t="s">
        <v>11</v>
      </c>
    </row>
    <row r="51" spans="1:9" x14ac:dyDescent="0.25">
      <c r="A51" s="1">
        <v>44228</v>
      </c>
      <c r="B51" t="s">
        <v>50</v>
      </c>
      <c r="C51" t="s">
        <v>51</v>
      </c>
      <c r="D51" t="s">
        <v>52</v>
      </c>
      <c r="E51" t="s">
        <v>26</v>
      </c>
      <c r="F51">
        <v>8524.4000000000015</v>
      </c>
      <c r="G51">
        <v>15000</v>
      </c>
      <c r="H51">
        <f t="shared" si="0"/>
        <v>0</v>
      </c>
      <c r="I51" t="s">
        <v>43</v>
      </c>
    </row>
    <row r="52" spans="1:9" x14ac:dyDescent="0.25">
      <c r="A52" s="1">
        <v>44228</v>
      </c>
      <c r="B52" t="s">
        <v>34</v>
      </c>
      <c r="C52" t="s">
        <v>35</v>
      </c>
      <c r="D52" t="s">
        <v>36</v>
      </c>
      <c r="E52" t="s">
        <v>26</v>
      </c>
      <c r="F52">
        <v>8772</v>
      </c>
      <c r="G52">
        <v>15000</v>
      </c>
      <c r="H52">
        <f t="shared" si="0"/>
        <v>0</v>
      </c>
      <c r="I52" t="s">
        <v>43</v>
      </c>
    </row>
    <row r="53" spans="1:9" x14ac:dyDescent="0.25">
      <c r="A53" s="1">
        <v>44228</v>
      </c>
      <c r="B53" t="s">
        <v>34</v>
      </c>
      <c r="C53" t="s">
        <v>35</v>
      </c>
      <c r="D53" t="s">
        <v>36</v>
      </c>
      <c r="E53" t="s">
        <v>26</v>
      </c>
      <c r="F53">
        <v>17328.300000000003</v>
      </c>
      <c r="G53">
        <v>15000</v>
      </c>
      <c r="H53">
        <f t="shared" si="0"/>
        <v>1732.8300000000004</v>
      </c>
      <c r="I53" t="s">
        <v>43</v>
      </c>
    </row>
    <row r="54" spans="1:9" x14ac:dyDescent="0.25">
      <c r="A54" s="1">
        <v>44228</v>
      </c>
      <c r="B54" t="s">
        <v>56</v>
      </c>
      <c r="C54" t="s">
        <v>57</v>
      </c>
      <c r="D54" t="s">
        <v>58</v>
      </c>
      <c r="E54" t="s">
        <v>26</v>
      </c>
      <c r="F54">
        <v>21438.899999999998</v>
      </c>
      <c r="G54">
        <v>15000</v>
      </c>
      <c r="H54">
        <f t="shared" si="0"/>
        <v>2143.89</v>
      </c>
      <c r="I54" t="s">
        <v>11</v>
      </c>
    </row>
    <row r="55" spans="1:9" x14ac:dyDescent="0.25">
      <c r="A55" s="1">
        <v>44228</v>
      </c>
      <c r="B55" t="s">
        <v>50</v>
      </c>
      <c r="C55" t="s">
        <v>51</v>
      </c>
      <c r="D55" t="s">
        <v>52</v>
      </c>
      <c r="E55" t="s">
        <v>26</v>
      </c>
      <c r="F55">
        <v>26556.799999999999</v>
      </c>
      <c r="G55">
        <v>15000</v>
      </c>
      <c r="H55">
        <f t="shared" si="0"/>
        <v>2655.6800000000003</v>
      </c>
      <c r="I55" t="s">
        <v>15</v>
      </c>
    </row>
    <row r="56" spans="1:9" x14ac:dyDescent="0.25">
      <c r="A56" s="1">
        <v>44228</v>
      </c>
      <c r="B56" t="s">
        <v>50</v>
      </c>
      <c r="C56" t="s">
        <v>51</v>
      </c>
      <c r="D56" t="s">
        <v>52</v>
      </c>
      <c r="E56" t="s">
        <v>26</v>
      </c>
      <c r="F56">
        <v>33132.600000000006</v>
      </c>
      <c r="G56">
        <v>15000</v>
      </c>
      <c r="H56">
        <f t="shared" si="0"/>
        <v>3313.2600000000007</v>
      </c>
      <c r="I56" t="s">
        <v>43</v>
      </c>
    </row>
    <row r="57" spans="1:9" x14ac:dyDescent="0.25">
      <c r="A57" s="1">
        <v>44228</v>
      </c>
      <c r="B57" t="s">
        <v>19</v>
      </c>
      <c r="C57" t="s">
        <v>20</v>
      </c>
      <c r="D57" t="s">
        <v>21</v>
      </c>
      <c r="E57" t="s">
        <v>22</v>
      </c>
      <c r="F57">
        <v>4531</v>
      </c>
      <c r="G57">
        <v>15000</v>
      </c>
      <c r="H57">
        <f t="shared" si="0"/>
        <v>0</v>
      </c>
      <c r="I57" t="s">
        <v>43</v>
      </c>
    </row>
    <row r="58" spans="1:9" x14ac:dyDescent="0.25">
      <c r="A58" s="1">
        <v>44228</v>
      </c>
      <c r="B58" t="s">
        <v>37</v>
      </c>
      <c r="C58" t="s">
        <v>38</v>
      </c>
      <c r="D58" t="s">
        <v>39</v>
      </c>
      <c r="E58" t="s">
        <v>22</v>
      </c>
      <c r="F58">
        <v>6751.7999999999993</v>
      </c>
      <c r="G58">
        <v>15000</v>
      </c>
      <c r="H58">
        <f t="shared" si="0"/>
        <v>0</v>
      </c>
      <c r="I58" t="s">
        <v>15</v>
      </c>
    </row>
    <row r="59" spans="1:9" x14ac:dyDescent="0.25">
      <c r="A59" s="1">
        <v>44228</v>
      </c>
      <c r="B59" t="s">
        <v>19</v>
      </c>
      <c r="C59" t="s">
        <v>20</v>
      </c>
      <c r="D59" t="s">
        <v>21</v>
      </c>
      <c r="E59" t="s">
        <v>22</v>
      </c>
      <c r="F59">
        <v>7343.2000000000007</v>
      </c>
      <c r="G59">
        <v>15000</v>
      </c>
      <c r="H59">
        <f t="shared" si="0"/>
        <v>0</v>
      </c>
      <c r="I59" t="s">
        <v>15</v>
      </c>
    </row>
    <row r="60" spans="1:9" x14ac:dyDescent="0.25">
      <c r="A60" s="1">
        <v>44228</v>
      </c>
      <c r="B60" t="s">
        <v>19</v>
      </c>
      <c r="C60" t="s">
        <v>20</v>
      </c>
      <c r="D60" t="s">
        <v>21</v>
      </c>
      <c r="E60" t="s">
        <v>22</v>
      </c>
      <c r="F60">
        <v>7356.5999999999995</v>
      </c>
      <c r="G60">
        <v>15000</v>
      </c>
      <c r="H60">
        <f t="shared" si="0"/>
        <v>0</v>
      </c>
      <c r="I60" t="s">
        <v>11</v>
      </c>
    </row>
    <row r="61" spans="1:9" x14ac:dyDescent="0.25">
      <c r="A61" s="1">
        <v>44228</v>
      </c>
      <c r="B61" t="s">
        <v>37</v>
      </c>
      <c r="C61" t="s">
        <v>38</v>
      </c>
      <c r="D61" t="s">
        <v>39</v>
      </c>
      <c r="E61" t="s">
        <v>22</v>
      </c>
      <c r="F61">
        <v>17748</v>
      </c>
      <c r="G61">
        <v>15000</v>
      </c>
      <c r="H61">
        <f t="shared" si="0"/>
        <v>1774.8000000000002</v>
      </c>
      <c r="I61" t="s">
        <v>11</v>
      </c>
    </row>
    <row r="62" spans="1:9" x14ac:dyDescent="0.25">
      <c r="A62" s="1">
        <v>44228</v>
      </c>
      <c r="B62" t="s">
        <v>19</v>
      </c>
      <c r="C62" t="s">
        <v>20</v>
      </c>
      <c r="D62" t="s">
        <v>21</v>
      </c>
      <c r="E62" t="s">
        <v>22</v>
      </c>
      <c r="F62">
        <v>28395.5</v>
      </c>
      <c r="G62">
        <v>15000</v>
      </c>
      <c r="H62">
        <f t="shared" si="0"/>
        <v>2839.55</v>
      </c>
      <c r="I62" t="s">
        <v>43</v>
      </c>
    </row>
    <row r="63" spans="1:9" x14ac:dyDescent="0.25">
      <c r="A63" s="1">
        <v>44228</v>
      </c>
      <c r="B63" t="s">
        <v>44</v>
      </c>
      <c r="C63" t="s">
        <v>45</v>
      </c>
      <c r="D63" t="s">
        <v>46</v>
      </c>
      <c r="E63" t="s">
        <v>22</v>
      </c>
      <c r="F63">
        <v>41429.5</v>
      </c>
      <c r="G63">
        <v>15000</v>
      </c>
      <c r="H63">
        <f t="shared" si="0"/>
        <v>4142.95</v>
      </c>
      <c r="I63" t="s">
        <v>15</v>
      </c>
    </row>
    <row r="64" spans="1:9" x14ac:dyDescent="0.25">
      <c r="A64" s="1">
        <v>44256</v>
      </c>
      <c r="B64" t="s">
        <v>12</v>
      </c>
      <c r="C64" t="s">
        <v>13</v>
      </c>
      <c r="D64" t="s">
        <v>14</v>
      </c>
      <c r="E64" t="s">
        <v>10</v>
      </c>
      <c r="F64">
        <v>2311.5</v>
      </c>
      <c r="G64">
        <v>15000</v>
      </c>
      <c r="H64">
        <f t="shared" si="0"/>
        <v>0</v>
      </c>
      <c r="I64" t="s">
        <v>15</v>
      </c>
    </row>
    <row r="65" spans="1:9" x14ac:dyDescent="0.25">
      <c r="A65" s="1">
        <v>44256</v>
      </c>
      <c r="B65" t="s">
        <v>27</v>
      </c>
      <c r="C65" t="s">
        <v>28</v>
      </c>
      <c r="D65" t="s">
        <v>29</v>
      </c>
      <c r="E65" t="s">
        <v>10</v>
      </c>
      <c r="F65">
        <v>3013.5</v>
      </c>
      <c r="G65">
        <v>15000</v>
      </c>
      <c r="H65">
        <f t="shared" si="0"/>
        <v>0</v>
      </c>
      <c r="I65" t="s">
        <v>15</v>
      </c>
    </row>
    <row r="66" spans="1:9" x14ac:dyDescent="0.25">
      <c r="A66" s="1">
        <v>44256</v>
      </c>
      <c r="B66" t="s">
        <v>27</v>
      </c>
      <c r="C66" t="s">
        <v>28</v>
      </c>
      <c r="D66" t="s">
        <v>29</v>
      </c>
      <c r="E66" t="s">
        <v>10</v>
      </c>
      <c r="F66">
        <v>5287.5</v>
      </c>
      <c r="G66">
        <v>15000</v>
      </c>
      <c r="H66">
        <f t="shared" si="0"/>
        <v>0</v>
      </c>
      <c r="I66" t="s">
        <v>15</v>
      </c>
    </row>
    <row r="67" spans="1:9" x14ac:dyDescent="0.25">
      <c r="A67" s="1">
        <v>44256</v>
      </c>
      <c r="B67" t="s">
        <v>16</v>
      </c>
      <c r="C67" t="s">
        <v>17</v>
      </c>
      <c r="D67" t="s">
        <v>18</v>
      </c>
      <c r="E67" t="s">
        <v>10</v>
      </c>
      <c r="F67">
        <v>13797</v>
      </c>
      <c r="G67">
        <v>15000</v>
      </c>
      <c r="H67">
        <f t="shared" ref="H67:H130" si="1">IF(F67&gt;=G67,F67*$L$1,0)</f>
        <v>0</v>
      </c>
      <c r="I67" t="s">
        <v>11</v>
      </c>
    </row>
    <row r="68" spans="1:9" x14ac:dyDescent="0.25">
      <c r="A68" s="1">
        <v>44256</v>
      </c>
      <c r="B68" t="s">
        <v>68</v>
      </c>
      <c r="C68" t="s">
        <v>69</v>
      </c>
      <c r="D68" t="s">
        <v>70</v>
      </c>
      <c r="E68" t="s">
        <v>10</v>
      </c>
      <c r="F68">
        <v>14063</v>
      </c>
      <c r="G68">
        <v>15000</v>
      </c>
      <c r="H68">
        <f t="shared" si="1"/>
        <v>0</v>
      </c>
      <c r="I68" t="s">
        <v>15</v>
      </c>
    </row>
    <row r="69" spans="1:9" x14ac:dyDescent="0.25">
      <c r="A69" s="1">
        <v>44256</v>
      </c>
      <c r="B69" t="s">
        <v>16</v>
      </c>
      <c r="C69" t="s">
        <v>17</v>
      </c>
      <c r="D69" t="s">
        <v>18</v>
      </c>
      <c r="E69" t="s">
        <v>10</v>
      </c>
      <c r="F69">
        <v>14608.300000000001</v>
      </c>
      <c r="G69">
        <v>15000</v>
      </c>
      <c r="H69">
        <f t="shared" si="1"/>
        <v>0</v>
      </c>
      <c r="I69" t="s">
        <v>11</v>
      </c>
    </row>
    <row r="70" spans="1:9" x14ac:dyDescent="0.25">
      <c r="A70" s="1">
        <v>44256</v>
      </c>
      <c r="B70" t="s">
        <v>27</v>
      </c>
      <c r="C70" t="s">
        <v>28</v>
      </c>
      <c r="D70" t="s">
        <v>29</v>
      </c>
      <c r="E70" t="s">
        <v>10</v>
      </c>
      <c r="F70">
        <v>16063.199999999999</v>
      </c>
      <c r="G70">
        <v>15000</v>
      </c>
      <c r="H70">
        <f t="shared" si="1"/>
        <v>1606.32</v>
      </c>
      <c r="I70" t="s">
        <v>15</v>
      </c>
    </row>
    <row r="71" spans="1:9" x14ac:dyDescent="0.25">
      <c r="A71" s="1">
        <v>44256</v>
      </c>
      <c r="B71" t="s">
        <v>12</v>
      </c>
      <c r="C71" t="s">
        <v>13</v>
      </c>
      <c r="D71" t="s">
        <v>14</v>
      </c>
      <c r="E71" t="s">
        <v>10</v>
      </c>
      <c r="F71">
        <v>16836</v>
      </c>
      <c r="G71">
        <v>15000</v>
      </c>
      <c r="H71">
        <f t="shared" si="1"/>
        <v>1683.6000000000001</v>
      </c>
      <c r="I71" t="s">
        <v>11</v>
      </c>
    </row>
    <row r="72" spans="1:9" x14ac:dyDescent="0.25">
      <c r="A72" s="1">
        <v>44256</v>
      </c>
      <c r="B72" t="s">
        <v>27</v>
      </c>
      <c r="C72" t="s">
        <v>28</v>
      </c>
      <c r="D72" t="s">
        <v>29</v>
      </c>
      <c r="E72" t="s">
        <v>10</v>
      </c>
      <c r="F72">
        <v>19594</v>
      </c>
      <c r="G72">
        <v>15000</v>
      </c>
      <c r="H72">
        <f t="shared" si="1"/>
        <v>1959.4</v>
      </c>
      <c r="I72" t="s">
        <v>43</v>
      </c>
    </row>
    <row r="73" spans="1:9" x14ac:dyDescent="0.25">
      <c r="A73" s="1">
        <v>44256</v>
      </c>
      <c r="B73" t="s">
        <v>12</v>
      </c>
      <c r="C73" t="s">
        <v>13</v>
      </c>
      <c r="D73" t="s">
        <v>14</v>
      </c>
      <c r="E73" t="s">
        <v>10</v>
      </c>
      <c r="F73">
        <v>21654.400000000001</v>
      </c>
      <c r="G73">
        <v>15000</v>
      </c>
      <c r="H73">
        <f t="shared" si="1"/>
        <v>2165.44</v>
      </c>
      <c r="I73" t="s">
        <v>15</v>
      </c>
    </row>
    <row r="74" spans="1:9" x14ac:dyDescent="0.25">
      <c r="A74" s="1">
        <v>44256</v>
      </c>
      <c r="B74" t="s">
        <v>68</v>
      </c>
      <c r="C74" t="s">
        <v>69</v>
      </c>
      <c r="D74" t="s">
        <v>70</v>
      </c>
      <c r="E74" t="s">
        <v>10</v>
      </c>
      <c r="F74">
        <v>27930</v>
      </c>
      <c r="G74">
        <v>15000</v>
      </c>
      <c r="H74">
        <f t="shared" si="1"/>
        <v>2793</v>
      </c>
      <c r="I74" t="s">
        <v>11</v>
      </c>
    </row>
    <row r="75" spans="1:9" x14ac:dyDescent="0.25">
      <c r="A75" s="1">
        <v>44256</v>
      </c>
      <c r="B75" t="s">
        <v>7</v>
      </c>
      <c r="C75" t="s">
        <v>8</v>
      </c>
      <c r="D75" t="s">
        <v>9</v>
      </c>
      <c r="E75" t="s">
        <v>10</v>
      </c>
      <c r="F75">
        <v>39065.899999999994</v>
      </c>
      <c r="G75">
        <v>15000</v>
      </c>
      <c r="H75">
        <f t="shared" si="1"/>
        <v>3906.5899999999997</v>
      </c>
      <c r="I75" t="s">
        <v>15</v>
      </c>
    </row>
    <row r="76" spans="1:9" x14ac:dyDescent="0.25">
      <c r="A76" s="1">
        <v>44256</v>
      </c>
      <c r="B76" t="s">
        <v>27</v>
      </c>
      <c r="C76" t="s">
        <v>28</v>
      </c>
      <c r="D76" t="s">
        <v>29</v>
      </c>
      <c r="E76" t="s">
        <v>10</v>
      </c>
      <c r="F76">
        <v>44422</v>
      </c>
      <c r="G76">
        <v>15000</v>
      </c>
      <c r="H76">
        <f t="shared" si="1"/>
        <v>4442.2</v>
      </c>
      <c r="I76" t="s">
        <v>43</v>
      </c>
    </row>
    <row r="77" spans="1:9" x14ac:dyDescent="0.25">
      <c r="A77" s="1">
        <v>44256</v>
      </c>
      <c r="B77" t="s">
        <v>62</v>
      </c>
      <c r="C77" t="s">
        <v>63</v>
      </c>
      <c r="D77" t="s">
        <v>64</v>
      </c>
      <c r="E77" t="s">
        <v>33</v>
      </c>
      <c r="F77">
        <v>7416.9</v>
      </c>
      <c r="G77">
        <v>15000</v>
      </c>
      <c r="H77">
        <f t="shared" si="1"/>
        <v>0</v>
      </c>
      <c r="I77" t="s">
        <v>43</v>
      </c>
    </row>
    <row r="78" spans="1:9" x14ac:dyDescent="0.25">
      <c r="A78" s="1">
        <v>44256</v>
      </c>
      <c r="B78" t="s">
        <v>40</v>
      </c>
      <c r="C78" t="s">
        <v>41</v>
      </c>
      <c r="D78" t="s">
        <v>42</v>
      </c>
      <c r="E78" t="s">
        <v>33</v>
      </c>
      <c r="F78">
        <v>8284.5</v>
      </c>
      <c r="G78">
        <v>15000</v>
      </c>
      <c r="H78">
        <f t="shared" si="1"/>
        <v>0</v>
      </c>
      <c r="I78" t="s">
        <v>15</v>
      </c>
    </row>
    <row r="79" spans="1:9" x14ac:dyDescent="0.25">
      <c r="A79" s="1">
        <v>44256</v>
      </c>
      <c r="B79" t="s">
        <v>30</v>
      </c>
      <c r="C79" t="s">
        <v>31</v>
      </c>
      <c r="D79" t="s">
        <v>32</v>
      </c>
      <c r="E79" t="s">
        <v>33</v>
      </c>
      <c r="F79">
        <v>10758.7</v>
      </c>
      <c r="G79">
        <v>15000</v>
      </c>
      <c r="H79">
        <f t="shared" si="1"/>
        <v>0</v>
      </c>
      <c r="I79" t="s">
        <v>15</v>
      </c>
    </row>
    <row r="80" spans="1:9" x14ac:dyDescent="0.25">
      <c r="A80" s="1">
        <v>44256</v>
      </c>
      <c r="B80" t="s">
        <v>59</v>
      </c>
      <c r="C80" t="s">
        <v>60</v>
      </c>
      <c r="D80" t="s">
        <v>61</v>
      </c>
      <c r="E80" t="s">
        <v>33</v>
      </c>
      <c r="F80">
        <v>12124.2</v>
      </c>
      <c r="G80">
        <v>15000</v>
      </c>
      <c r="H80">
        <f t="shared" si="1"/>
        <v>0</v>
      </c>
      <c r="I80" t="s">
        <v>43</v>
      </c>
    </row>
    <row r="81" spans="1:9" x14ac:dyDescent="0.25">
      <c r="A81" s="1">
        <v>44256</v>
      </c>
      <c r="B81" t="s">
        <v>62</v>
      </c>
      <c r="C81" t="s">
        <v>63</v>
      </c>
      <c r="D81" t="s">
        <v>64</v>
      </c>
      <c r="E81" t="s">
        <v>33</v>
      </c>
      <c r="F81">
        <v>14391.999999999998</v>
      </c>
      <c r="G81">
        <v>15000</v>
      </c>
      <c r="H81">
        <f t="shared" si="1"/>
        <v>0</v>
      </c>
      <c r="I81" t="s">
        <v>11</v>
      </c>
    </row>
    <row r="82" spans="1:9" x14ac:dyDescent="0.25">
      <c r="A82" s="1">
        <v>44256</v>
      </c>
      <c r="B82" t="s">
        <v>40</v>
      </c>
      <c r="C82" t="s">
        <v>41</v>
      </c>
      <c r="D82" t="s">
        <v>42</v>
      </c>
      <c r="E82" t="s">
        <v>33</v>
      </c>
      <c r="F82">
        <v>15246</v>
      </c>
      <c r="G82">
        <v>15000</v>
      </c>
      <c r="H82">
        <f t="shared" si="1"/>
        <v>1524.6000000000001</v>
      </c>
      <c r="I82" t="s">
        <v>11</v>
      </c>
    </row>
    <row r="83" spans="1:9" x14ac:dyDescent="0.25">
      <c r="A83" s="1">
        <v>44256</v>
      </c>
      <c r="B83" t="s">
        <v>62</v>
      </c>
      <c r="C83" t="s">
        <v>63</v>
      </c>
      <c r="D83" t="s">
        <v>64</v>
      </c>
      <c r="E83" t="s">
        <v>33</v>
      </c>
      <c r="F83">
        <v>17335.2</v>
      </c>
      <c r="G83">
        <v>15000</v>
      </c>
      <c r="H83">
        <f t="shared" si="1"/>
        <v>1733.5200000000002</v>
      </c>
      <c r="I83" t="s">
        <v>43</v>
      </c>
    </row>
    <row r="84" spans="1:9" x14ac:dyDescent="0.25">
      <c r="A84" s="1">
        <v>44256</v>
      </c>
      <c r="B84" t="s">
        <v>40</v>
      </c>
      <c r="C84" t="s">
        <v>41</v>
      </c>
      <c r="D84" t="s">
        <v>42</v>
      </c>
      <c r="E84" t="s">
        <v>33</v>
      </c>
      <c r="F84">
        <v>40831</v>
      </c>
      <c r="G84">
        <v>15000</v>
      </c>
      <c r="H84">
        <f t="shared" si="1"/>
        <v>4083.1000000000004</v>
      </c>
      <c r="I84" t="s">
        <v>11</v>
      </c>
    </row>
    <row r="85" spans="1:9" x14ac:dyDescent="0.25">
      <c r="A85" s="1">
        <v>44256</v>
      </c>
      <c r="B85" t="s">
        <v>34</v>
      </c>
      <c r="C85" t="s">
        <v>35</v>
      </c>
      <c r="D85" t="s">
        <v>36</v>
      </c>
      <c r="E85" t="s">
        <v>26</v>
      </c>
      <c r="F85">
        <v>6544.8</v>
      </c>
      <c r="G85">
        <v>15000</v>
      </c>
      <c r="H85">
        <f t="shared" si="1"/>
        <v>0</v>
      </c>
      <c r="I85" t="s">
        <v>11</v>
      </c>
    </row>
    <row r="86" spans="1:9" x14ac:dyDescent="0.25">
      <c r="A86" s="1">
        <v>44256</v>
      </c>
      <c r="B86" t="s">
        <v>50</v>
      </c>
      <c r="C86" t="s">
        <v>51</v>
      </c>
      <c r="D86" t="s">
        <v>52</v>
      </c>
      <c r="E86" t="s">
        <v>26</v>
      </c>
      <c r="F86">
        <v>11166.300000000001</v>
      </c>
      <c r="G86">
        <v>15000</v>
      </c>
      <c r="H86">
        <f t="shared" si="1"/>
        <v>0</v>
      </c>
      <c r="I86" t="s">
        <v>15</v>
      </c>
    </row>
    <row r="87" spans="1:9" x14ac:dyDescent="0.25">
      <c r="A87" s="1">
        <v>44256</v>
      </c>
      <c r="B87" t="s">
        <v>34</v>
      </c>
      <c r="C87" t="s">
        <v>35</v>
      </c>
      <c r="D87" t="s">
        <v>36</v>
      </c>
      <c r="E87" t="s">
        <v>26</v>
      </c>
      <c r="F87">
        <v>11403</v>
      </c>
      <c r="G87">
        <v>15000</v>
      </c>
      <c r="H87">
        <f t="shared" si="1"/>
        <v>0</v>
      </c>
      <c r="I87" t="s">
        <v>15</v>
      </c>
    </row>
    <row r="88" spans="1:9" x14ac:dyDescent="0.25">
      <c r="A88" s="1">
        <v>44256</v>
      </c>
      <c r="B88" t="s">
        <v>34</v>
      </c>
      <c r="C88" t="s">
        <v>35</v>
      </c>
      <c r="D88" t="s">
        <v>36</v>
      </c>
      <c r="E88" t="s">
        <v>26</v>
      </c>
      <c r="F88">
        <v>11554.400000000001</v>
      </c>
      <c r="G88">
        <v>15000</v>
      </c>
      <c r="H88">
        <f t="shared" si="1"/>
        <v>0</v>
      </c>
      <c r="I88" t="s">
        <v>15</v>
      </c>
    </row>
    <row r="89" spans="1:9" x14ac:dyDescent="0.25">
      <c r="A89" s="1">
        <v>44256</v>
      </c>
      <c r="B89" t="s">
        <v>23</v>
      </c>
      <c r="C89" t="s">
        <v>24</v>
      </c>
      <c r="D89" t="s">
        <v>25</v>
      </c>
      <c r="E89" t="s">
        <v>26</v>
      </c>
      <c r="F89">
        <v>12143.999999999998</v>
      </c>
      <c r="G89">
        <v>15000</v>
      </c>
      <c r="H89">
        <f t="shared" si="1"/>
        <v>0</v>
      </c>
      <c r="I89" t="s">
        <v>15</v>
      </c>
    </row>
    <row r="90" spans="1:9" x14ac:dyDescent="0.25">
      <c r="A90" s="1">
        <v>44256</v>
      </c>
      <c r="B90" t="s">
        <v>23</v>
      </c>
      <c r="C90" t="s">
        <v>24</v>
      </c>
      <c r="D90" t="s">
        <v>25</v>
      </c>
      <c r="E90" t="s">
        <v>26</v>
      </c>
      <c r="F90">
        <v>13244.7</v>
      </c>
      <c r="G90">
        <v>15000</v>
      </c>
      <c r="H90">
        <f t="shared" si="1"/>
        <v>0</v>
      </c>
      <c r="I90" t="s">
        <v>11</v>
      </c>
    </row>
    <row r="91" spans="1:9" x14ac:dyDescent="0.25">
      <c r="A91" s="1">
        <v>44256</v>
      </c>
      <c r="B91" t="s">
        <v>47</v>
      </c>
      <c r="C91" t="s">
        <v>48</v>
      </c>
      <c r="D91" t="s">
        <v>49</v>
      </c>
      <c r="E91" t="s">
        <v>26</v>
      </c>
      <c r="F91">
        <v>23014.400000000001</v>
      </c>
      <c r="G91">
        <v>15000</v>
      </c>
      <c r="H91">
        <f t="shared" si="1"/>
        <v>2301.44</v>
      </c>
      <c r="I91" t="s">
        <v>11</v>
      </c>
    </row>
    <row r="92" spans="1:9" x14ac:dyDescent="0.25">
      <c r="A92" s="1">
        <v>44256</v>
      </c>
      <c r="B92" t="s">
        <v>23</v>
      </c>
      <c r="C92" t="s">
        <v>24</v>
      </c>
      <c r="D92" t="s">
        <v>25</v>
      </c>
      <c r="E92" t="s">
        <v>26</v>
      </c>
      <c r="F92">
        <v>26200</v>
      </c>
      <c r="G92">
        <v>15000</v>
      </c>
      <c r="H92">
        <f t="shared" si="1"/>
        <v>2620</v>
      </c>
      <c r="I92" t="s">
        <v>15</v>
      </c>
    </row>
    <row r="93" spans="1:9" x14ac:dyDescent="0.25">
      <c r="A93" s="1">
        <v>44256</v>
      </c>
      <c r="B93" t="s">
        <v>50</v>
      </c>
      <c r="C93" t="s">
        <v>51</v>
      </c>
      <c r="D93" t="s">
        <v>52</v>
      </c>
      <c r="E93" t="s">
        <v>26</v>
      </c>
      <c r="F93">
        <v>28286.399999999998</v>
      </c>
      <c r="G93">
        <v>15000</v>
      </c>
      <c r="H93">
        <f t="shared" si="1"/>
        <v>2828.64</v>
      </c>
      <c r="I93" t="s">
        <v>11</v>
      </c>
    </row>
    <row r="94" spans="1:9" x14ac:dyDescent="0.25">
      <c r="A94" s="1">
        <v>44256</v>
      </c>
      <c r="B94" t="s">
        <v>23</v>
      </c>
      <c r="C94" t="s">
        <v>24</v>
      </c>
      <c r="D94" t="s">
        <v>25</v>
      </c>
      <c r="E94" t="s">
        <v>26</v>
      </c>
      <c r="F94">
        <v>35715.4</v>
      </c>
      <c r="G94">
        <v>15000</v>
      </c>
      <c r="H94">
        <f t="shared" si="1"/>
        <v>3571.5400000000004</v>
      </c>
      <c r="I94" t="s">
        <v>15</v>
      </c>
    </row>
    <row r="95" spans="1:9" x14ac:dyDescent="0.25">
      <c r="A95" s="1">
        <v>44256</v>
      </c>
      <c r="B95" t="s">
        <v>65</v>
      </c>
      <c r="C95" t="s">
        <v>66</v>
      </c>
      <c r="D95" t="s">
        <v>67</v>
      </c>
      <c r="E95" t="s">
        <v>22</v>
      </c>
      <c r="F95">
        <v>6708.9</v>
      </c>
      <c r="G95">
        <v>15000</v>
      </c>
      <c r="H95">
        <f t="shared" si="1"/>
        <v>0</v>
      </c>
      <c r="I95" t="s">
        <v>43</v>
      </c>
    </row>
    <row r="96" spans="1:9" x14ac:dyDescent="0.25">
      <c r="A96" s="1">
        <v>44256</v>
      </c>
      <c r="B96" t="s">
        <v>53</v>
      </c>
      <c r="C96" t="s">
        <v>54</v>
      </c>
      <c r="D96" t="s">
        <v>55</v>
      </c>
      <c r="E96" t="s">
        <v>22</v>
      </c>
      <c r="F96">
        <v>7982.7</v>
      </c>
      <c r="G96">
        <v>15000</v>
      </c>
      <c r="H96">
        <f t="shared" si="1"/>
        <v>0</v>
      </c>
      <c r="I96" t="s">
        <v>43</v>
      </c>
    </row>
    <row r="97" spans="1:9" x14ac:dyDescent="0.25">
      <c r="A97" s="1">
        <v>44256</v>
      </c>
      <c r="B97" t="s">
        <v>44</v>
      </c>
      <c r="C97" t="s">
        <v>45</v>
      </c>
      <c r="D97" t="s">
        <v>46</v>
      </c>
      <c r="E97" t="s">
        <v>22</v>
      </c>
      <c r="F97">
        <v>8694</v>
      </c>
      <c r="G97">
        <v>15000</v>
      </c>
      <c r="H97">
        <f t="shared" si="1"/>
        <v>0</v>
      </c>
      <c r="I97" t="s">
        <v>11</v>
      </c>
    </row>
    <row r="98" spans="1:9" x14ac:dyDescent="0.25">
      <c r="A98" s="1">
        <v>44256</v>
      </c>
      <c r="B98" t="s">
        <v>44</v>
      </c>
      <c r="C98" t="s">
        <v>45</v>
      </c>
      <c r="D98" t="s">
        <v>46</v>
      </c>
      <c r="E98" t="s">
        <v>22</v>
      </c>
      <c r="F98">
        <v>9116</v>
      </c>
      <c r="G98">
        <v>15000</v>
      </c>
      <c r="H98">
        <f t="shared" si="1"/>
        <v>0</v>
      </c>
      <c r="I98" t="s">
        <v>11</v>
      </c>
    </row>
    <row r="99" spans="1:9" x14ac:dyDescent="0.25">
      <c r="A99" s="1">
        <v>44256</v>
      </c>
      <c r="B99" t="s">
        <v>53</v>
      </c>
      <c r="C99" t="s">
        <v>54</v>
      </c>
      <c r="D99" t="s">
        <v>55</v>
      </c>
      <c r="E99" t="s">
        <v>22</v>
      </c>
      <c r="F99">
        <v>10110.299999999999</v>
      </c>
      <c r="G99">
        <v>15000</v>
      </c>
      <c r="H99">
        <f t="shared" si="1"/>
        <v>0</v>
      </c>
      <c r="I99" t="s">
        <v>11</v>
      </c>
    </row>
    <row r="100" spans="1:9" x14ac:dyDescent="0.25">
      <c r="A100" s="1">
        <v>44256</v>
      </c>
      <c r="B100" t="s">
        <v>19</v>
      </c>
      <c r="C100" t="s">
        <v>20</v>
      </c>
      <c r="D100" t="s">
        <v>21</v>
      </c>
      <c r="E100" t="s">
        <v>22</v>
      </c>
      <c r="F100">
        <v>10451.199999999999</v>
      </c>
      <c r="G100">
        <v>15000</v>
      </c>
      <c r="H100">
        <f t="shared" si="1"/>
        <v>0</v>
      </c>
      <c r="I100" t="s">
        <v>11</v>
      </c>
    </row>
    <row r="101" spans="1:9" x14ac:dyDescent="0.25">
      <c r="A101" s="1">
        <v>44256</v>
      </c>
      <c r="B101" t="s">
        <v>19</v>
      </c>
      <c r="C101" t="s">
        <v>20</v>
      </c>
      <c r="D101" t="s">
        <v>21</v>
      </c>
      <c r="E101" t="s">
        <v>22</v>
      </c>
      <c r="F101">
        <v>11580.4</v>
      </c>
      <c r="G101">
        <v>15000</v>
      </c>
      <c r="H101">
        <f t="shared" si="1"/>
        <v>0</v>
      </c>
      <c r="I101" t="s">
        <v>15</v>
      </c>
    </row>
    <row r="102" spans="1:9" x14ac:dyDescent="0.25">
      <c r="A102" s="1">
        <v>44256</v>
      </c>
      <c r="B102" t="s">
        <v>44</v>
      </c>
      <c r="C102" t="s">
        <v>45</v>
      </c>
      <c r="D102" t="s">
        <v>46</v>
      </c>
      <c r="E102" t="s">
        <v>22</v>
      </c>
      <c r="F102">
        <v>14329.5</v>
      </c>
      <c r="G102">
        <v>15000</v>
      </c>
      <c r="H102">
        <f t="shared" si="1"/>
        <v>0</v>
      </c>
      <c r="I102" t="s">
        <v>11</v>
      </c>
    </row>
    <row r="103" spans="1:9" x14ac:dyDescent="0.25">
      <c r="A103" s="1">
        <v>44256</v>
      </c>
      <c r="B103" t="s">
        <v>44</v>
      </c>
      <c r="C103" t="s">
        <v>45</v>
      </c>
      <c r="D103" t="s">
        <v>46</v>
      </c>
      <c r="E103" t="s">
        <v>22</v>
      </c>
      <c r="F103">
        <v>20128</v>
      </c>
      <c r="G103">
        <v>15000</v>
      </c>
      <c r="H103">
        <f t="shared" si="1"/>
        <v>2012.8000000000002</v>
      </c>
      <c r="I103" t="s">
        <v>43</v>
      </c>
    </row>
    <row r="104" spans="1:9" x14ac:dyDescent="0.25">
      <c r="A104" s="1">
        <v>44256</v>
      </c>
      <c r="B104" t="s">
        <v>65</v>
      </c>
      <c r="C104" t="s">
        <v>66</v>
      </c>
      <c r="D104" t="s">
        <v>67</v>
      </c>
      <c r="E104" t="s">
        <v>22</v>
      </c>
      <c r="F104">
        <v>21167.999999999996</v>
      </c>
      <c r="G104">
        <v>15000</v>
      </c>
      <c r="H104">
        <f t="shared" si="1"/>
        <v>2116.7999999999997</v>
      </c>
      <c r="I104" t="s">
        <v>11</v>
      </c>
    </row>
    <row r="105" spans="1:9" x14ac:dyDescent="0.25">
      <c r="A105" s="1">
        <v>44256</v>
      </c>
      <c r="B105" t="s">
        <v>37</v>
      </c>
      <c r="C105" t="s">
        <v>38</v>
      </c>
      <c r="D105" t="s">
        <v>39</v>
      </c>
      <c r="E105" t="s">
        <v>22</v>
      </c>
      <c r="F105">
        <v>25102.399999999998</v>
      </c>
      <c r="G105">
        <v>15000</v>
      </c>
      <c r="H105">
        <f t="shared" si="1"/>
        <v>2510.2399999999998</v>
      </c>
      <c r="I105" t="s">
        <v>15</v>
      </c>
    </row>
    <row r="106" spans="1:9" x14ac:dyDescent="0.25">
      <c r="A106" s="1">
        <v>44256</v>
      </c>
      <c r="B106" t="s">
        <v>37</v>
      </c>
      <c r="C106" t="s">
        <v>38</v>
      </c>
      <c r="D106" t="s">
        <v>39</v>
      </c>
      <c r="E106" t="s">
        <v>22</v>
      </c>
      <c r="F106">
        <v>27670.9</v>
      </c>
      <c r="G106">
        <v>15000</v>
      </c>
      <c r="H106">
        <f t="shared" si="1"/>
        <v>2767.09</v>
      </c>
      <c r="I106" t="s">
        <v>43</v>
      </c>
    </row>
    <row r="107" spans="1:9" x14ac:dyDescent="0.25">
      <c r="A107" s="1">
        <v>44256</v>
      </c>
      <c r="B107" t="s">
        <v>37</v>
      </c>
      <c r="C107" t="s">
        <v>38</v>
      </c>
      <c r="D107" t="s">
        <v>39</v>
      </c>
      <c r="E107" t="s">
        <v>22</v>
      </c>
      <c r="F107">
        <v>27956.799999999999</v>
      </c>
      <c r="G107">
        <v>15000</v>
      </c>
      <c r="H107">
        <f t="shared" si="1"/>
        <v>2795.6800000000003</v>
      </c>
      <c r="I107" t="s">
        <v>15</v>
      </c>
    </row>
    <row r="108" spans="1:9" x14ac:dyDescent="0.25">
      <c r="A108" s="1">
        <v>44256</v>
      </c>
      <c r="B108" t="s">
        <v>44</v>
      </c>
      <c r="C108" t="s">
        <v>45</v>
      </c>
      <c r="D108" t="s">
        <v>46</v>
      </c>
      <c r="E108" t="s">
        <v>22</v>
      </c>
      <c r="F108">
        <v>31407</v>
      </c>
      <c r="G108">
        <v>15000</v>
      </c>
      <c r="H108">
        <f t="shared" si="1"/>
        <v>3140.7000000000003</v>
      </c>
      <c r="I108" t="s">
        <v>15</v>
      </c>
    </row>
    <row r="109" spans="1:9" x14ac:dyDescent="0.25">
      <c r="A109" s="1">
        <v>44256</v>
      </c>
      <c r="B109" t="s">
        <v>53</v>
      </c>
      <c r="C109" t="s">
        <v>54</v>
      </c>
      <c r="D109" t="s">
        <v>55</v>
      </c>
      <c r="E109" t="s">
        <v>22</v>
      </c>
      <c r="F109">
        <v>35647.5</v>
      </c>
      <c r="G109">
        <v>15000</v>
      </c>
      <c r="H109">
        <f t="shared" si="1"/>
        <v>3564.75</v>
      </c>
      <c r="I109" t="s">
        <v>43</v>
      </c>
    </row>
    <row r="110" spans="1:9" x14ac:dyDescent="0.25">
      <c r="A110" s="1">
        <v>44256</v>
      </c>
      <c r="B110" t="s">
        <v>53</v>
      </c>
      <c r="C110" t="s">
        <v>54</v>
      </c>
      <c r="D110" t="s">
        <v>55</v>
      </c>
      <c r="E110" t="s">
        <v>22</v>
      </c>
      <c r="F110">
        <v>36907.200000000004</v>
      </c>
      <c r="G110">
        <v>15000</v>
      </c>
      <c r="H110">
        <f t="shared" si="1"/>
        <v>3690.7200000000007</v>
      </c>
      <c r="I110" t="s">
        <v>15</v>
      </c>
    </row>
    <row r="111" spans="1:9" x14ac:dyDescent="0.25">
      <c r="A111" s="1">
        <v>44287</v>
      </c>
      <c r="B111" t="s">
        <v>68</v>
      </c>
      <c r="C111" t="s">
        <v>69</v>
      </c>
      <c r="D111" t="s">
        <v>70</v>
      </c>
      <c r="E111" t="s">
        <v>10</v>
      </c>
      <c r="F111">
        <v>7029.9</v>
      </c>
      <c r="G111">
        <v>15000</v>
      </c>
      <c r="H111">
        <f t="shared" si="1"/>
        <v>0</v>
      </c>
      <c r="I111" t="s">
        <v>43</v>
      </c>
    </row>
    <row r="112" spans="1:9" x14ac:dyDescent="0.25">
      <c r="A112" s="1">
        <v>44287</v>
      </c>
      <c r="B112" t="s">
        <v>68</v>
      </c>
      <c r="C112" t="s">
        <v>69</v>
      </c>
      <c r="D112" t="s">
        <v>70</v>
      </c>
      <c r="E112" t="s">
        <v>10</v>
      </c>
      <c r="F112">
        <v>11914.400000000001</v>
      </c>
      <c r="G112">
        <v>15000</v>
      </c>
      <c r="H112">
        <f t="shared" si="1"/>
        <v>0</v>
      </c>
      <c r="I112" t="s">
        <v>15</v>
      </c>
    </row>
    <row r="113" spans="1:9" x14ac:dyDescent="0.25">
      <c r="A113" s="1">
        <v>44287</v>
      </c>
      <c r="B113" t="s">
        <v>7</v>
      </c>
      <c r="C113" t="s">
        <v>8</v>
      </c>
      <c r="D113" t="s">
        <v>9</v>
      </c>
      <c r="E113" t="s">
        <v>10</v>
      </c>
      <c r="F113">
        <v>15919.7</v>
      </c>
      <c r="G113">
        <v>15000</v>
      </c>
      <c r="H113">
        <f t="shared" si="1"/>
        <v>1591.9700000000003</v>
      </c>
      <c r="I113" t="s">
        <v>11</v>
      </c>
    </row>
    <row r="114" spans="1:9" x14ac:dyDescent="0.25">
      <c r="A114" s="1">
        <v>44287</v>
      </c>
      <c r="B114" t="s">
        <v>16</v>
      </c>
      <c r="C114" t="s">
        <v>17</v>
      </c>
      <c r="D114" t="s">
        <v>18</v>
      </c>
      <c r="E114" t="s">
        <v>10</v>
      </c>
      <c r="F114">
        <v>17776</v>
      </c>
      <c r="G114">
        <v>15000</v>
      </c>
      <c r="H114">
        <f t="shared" si="1"/>
        <v>1777.6000000000001</v>
      </c>
      <c r="I114" t="s">
        <v>43</v>
      </c>
    </row>
    <row r="115" spans="1:9" x14ac:dyDescent="0.25">
      <c r="A115" s="1">
        <v>44287</v>
      </c>
      <c r="B115" t="s">
        <v>27</v>
      </c>
      <c r="C115" t="s">
        <v>28</v>
      </c>
      <c r="D115" t="s">
        <v>29</v>
      </c>
      <c r="E115" t="s">
        <v>10</v>
      </c>
      <c r="F115">
        <v>36666</v>
      </c>
      <c r="G115">
        <v>15000</v>
      </c>
      <c r="H115">
        <f t="shared" si="1"/>
        <v>3666.6000000000004</v>
      </c>
      <c r="I115" t="s">
        <v>15</v>
      </c>
    </row>
    <row r="116" spans="1:9" x14ac:dyDescent="0.25">
      <c r="A116" s="1">
        <v>44287</v>
      </c>
      <c r="B116" t="s">
        <v>16</v>
      </c>
      <c r="C116" t="s">
        <v>17</v>
      </c>
      <c r="D116" t="s">
        <v>18</v>
      </c>
      <c r="E116" t="s">
        <v>10</v>
      </c>
      <c r="F116">
        <v>38227.699999999997</v>
      </c>
      <c r="G116">
        <v>15000</v>
      </c>
      <c r="H116">
        <f t="shared" si="1"/>
        <v>3822.77</v>
      </c>
      <c r="I116" t="s">
        <v>11</v>
      </c>
    </row>
    <row r="117" spans="1:9" x14ac:dyDescent="0.25">
      <c r="A117" s="1">
        <v>44287</v>
      </c>
      <c r="B117" t="s">
        <v>16</v>
      </c>
      <c r="C117" t="s">
        <v>17</v>
      </c>
      <c r="D117" t="s">
        <v>18</v>
      </c>
      <c r="E117" t="s">
        <v>10</v>
      </c>
      <c r="F117">
        <v>51531.199999999997</v>
      </c>
      <c r="G117">
        <v>15000</v>
      </c>
      <c r="H117">
        <f t="shared" si="1"/>
        <v>5153.12</v>
      </c>
      <c r="I117" t="s">
        <v>43</v>
      </c>
    </row>
    <row r="118" spans="1:9" x14ac:dyDescent="0.25">
      <c r="A118" s="1">
        <v>44287</v>
      </c>
      <c r="B118" t="s">
        <v>30</v>
      </c>
      <c r="C118" t="s">
        <v>31</v>
      </c>
      <c r="D118" t="s">
        <v>32</v>
      </c>
      <c r="E118" t="s">
        <v>33</v>
      </c>
      <c r="F118">
        <v>8520</v>
      </c>
      <c r="G118">
        <v>15000</v>
      </c>
      <c r="H118">
        <f t="shared" si="1"/>
        <v>0</v>
      </c>
      <c r="I118" t="s">
        <v>43</v>
      </c>
    </row>
    <row r="119" spans="1:9" x14ac:dyDescent="0.25">
      <c r="A119" s="1">
        <v>44287</v>
      </c>
      <c r="B119" t="s">
        <v>62</v>
      </c>
      <c r="C119" t="s">
        <v>63</v>
      </c>
      <c r="D119" t="s">
        <v>64</v>
      </c>
      <c r="E119" t="s">
        <v>33</v>
      </c>
      <c r="F119">
        <v>14301.599999999999</v>
      </c>
      <c r="G119">
        <v>15000</v>
      </c>
      <c r="H119">
        <f t="shared" si="1"/>
        <v>0</v>
      </c>
      <c r="I119" t="s">
        <v>43</v>
      </c>
    </row>
    <row r="120" spans="1:9" x14ac:dyDescent="0.25">
      <c r="A120" s="1">
        <v>44287</v>
      </c>
      <c r="B120" t="s">
        <v>62</v>
      </c>
      <c r="C120" t="s">
        <v>63</v>
      </c>
      <c r="D120" t="s">
        <v>64</v>
      </c>
      <c r="E120" t="s">
        <v>33</v>
      </c>
      <c r="F120">
        <v>17204.399999999998</v>
      </c>
      <c r="G120">
        <v>15000</v>
      </c>
      <c r="H120">
        <f t="shared" si="1"/>
        <v>1720.4399999999998</v>
      </c>
      <c r="I120" t="s">
        <v>11</v>
      </c>
    </row>
    <row r="121" spans="1:9" x14ac:dyDescent="0.25">
      <c r="A121" s="1">
        <v>44287</v>
      </c>
      <c r="B121" t="s">
        <v>40</v>
      </c>
      <c r="C121" t="s">
        <v>41</v>
      </c>
      <c r="D121" t="s">
        <v>42</v>
      </c>
      <c r="E121" t="s">
        <v>33</v>
      </c>
      <c r="F121">
        <v>19080</v>
      </c>
      <c r="G121">
        <v>15000</v>
      </c>
      <c r="H121">
        <f t="shared" si="1"/>
        <v>1908</v>
      </c>
      <c r="I121" t="s">
        <v>15</v>
      </c>
    </row>
    <row r="122" spans="1:9" x14ac:dyDescent="0.25">
      <c r="A122" s="1">
        <v>44287</v>
      </c>
      <c r="B122" t="s">
        <v>30</v>
      </c>
      <c r="C122" t="s">
        <v>31</v>
      </c>
      <c r="D122" t="s">
        <v>32</v>
      </c>
      <c r="E122" t="s">
        <v>33</v>
      </c>
      <c r="F122">
        <v>19210.400000000001</v>
      </c>
      <c r="G122">
        <v>15000</v>
      </c>
      <c r="H122">
        <f t="shared" si="1"/>
        <v>1921.0400000000002</v>
      </c>
      <c r="I122" t="s">
        <v>11</v>
      </c>
    </row>
    <row r="123" spans="1:9" x14ac:dyDescent="0.25">
      <c r="A123" s="1">
        <v>44287</v>
      </c>
      <c r="B123" t="s">
        <v>30</v>
      </c>
      <c r="C123" t="s">
        <v>31</v>
      </c>
      <c r="D123" t="s">
        <v>32</v>
      </c>
      <c r="E123" t="s">
        <v>33</v>
      </c>
      <c r="F123">
        <v>32282.799999999996</v>
      </c>
      <c r="G123">
        <v>15000</v>
      </c>
      <c r="H123">
        <f t="shared" si="1"/>
        <v>3228.2799999999997</v>
      </c>
      <c r="I123" t="s">
        <v>15</v>
      </c>
    </row>
    <row r="124" spans="1:9" x14ac:dyDescent="0.25">
      <c r="A124" s="1">
        <v>44287</v>
      </c>
      <c r="B124" t="s">
        <v>71</v>
      </c>
      <c r="C124" t="s">
        <v>72</v>
      </c>
      <c r="D124" t="s">
        <v>73</v>
      </c>
      <c r="E124" t="s">
        <v>33</v>
      </c>
      <c r="F124">
        <v>32524.1</v>
      </c>
      <c r="G124">
        <v>15000</v>
      </c>
      <c r="H124">
        <f t="shared" si="1"/>
        <v>3252.41</v>
      </c>
      <c r="I124" t="s">
        <v>11</v>
      </c>
    </row>
    <row r="125" spans="1:9" x14ac:dyDescent="0.25">
      <c r="A125" s="1">
        <v>44287</v>
      </c>
      <c r="B125" t="s">
        <v>30</v>
      </c>
      <c r="C125" t="s">
        <v>31</v>
      </c>
      <c r="D125" t="s">
        <v>32</v>
      </c>
      <c r="E125" t="s">
        <v>33</v>
      </c>
      <c r="F125">
        <v>35153.799999999996</v>
      </c>
      <c r="G125">
        <v>15000</v>
      </c>
      <c r="H125">
        <f t="shared" si="1"/>
        <v>3515.3799999999997</v>
      </c>
      <c r="I125" t="s">
        <v>11</v>
      </c>
    </row>
    <row r="126" spans="1:9" x14ac:dyDescent="0.25">
      <c r="A126" s="1">
        <v>44287</v>
      </c>
      <c r="B126" t="s">
        <v>30</v>
      </c>
      <c r="C126" t="s">
        <v>31</v>
      </c>
      <c r="D126" t="s">
        <v>32</v>
      </c>
      <c r="E126" t="s">
        <v>33</v>
      </c>
      <c r="F126">
        <v>35820</v>
      </c>
      <c r="G126">
        <v>15000</v>
      </c>
      <c r="H126">
        <f t="shared" si="1"/>
        <v>3582</v>
      </c>
      <c r="I126" t="s">
        <v>43</v>
      </c>
    </row>
    <row r="127" spans="1:9" x14ac:dyDescent="0.25">
      <c r="A127" s="1">
        <v>44287</v>
      </c>
      <c r="B127" t="s">
        <v>59</v>
      </c>
      <c r="C127" t="s">
        <v>60</v>
      </c>
      <c r="D127" t="s">
        <v>61</v>
      </c>
      <c r="E127" t="s">
        <v>33</v>
      </c>
      <c r="F127">
        <v>42690.400000000001</v>
      </c>
      <c r="G127">
        <v>15000</v>
      </c>
      <c r="H127">
        <f t="shared" si="1"/>
        <v>4269.04</v>
      </c>
      <c r="I127" t="s">
        <v>43</v>
      </c>
    </row>
    <row r="128" spans="1:9" x14ac:dyDescent="0.25">
      <c r="A128" s="1">
        <v>44287</v>
      </c>
      <c r="B128" t="s">
        <v>56</v>
      </c>
      <c r="C128" t="s">
        <v>57</v>
      </c>
      <c r="D128" t="s">
        <v>58</v>
      </c>
      <c r="E128" t="s">
        <v>26</v>
      </c>
      <c r="F128">
        <v>6960</v>
      </c>
      <c r="G128">
        <v>15000</v>
      </c>
      <c r="H128">
        <f t="shared" si="1"/>
        <v>0</v>
      </c>
      <c r="I128" t="s">
        <v>43</v>
      </c>
    </row>
    <row r="129" spans="1:9" x14ac:dyDescent="0.25">
      <c r="A129" s="1">
        <v>44287</v>
      </c>
      <c r="B129" t="s">
        <v>47</v>
      </c>
      <c r="C129" t="s">
        <v>48</v>
      </c>
      <c r="D129" t="s">
        <v>49</v>
      </c>
      <c r="E129" t="s">
        <v>26</v>
      </c>
      <c r="F129">
        <v>9627.8999999999978</v>
      </c>
      <c r="G129">
        <v>15000</v>
      </c>
      <c r="H129">
        <f t="shared" si="1"/>
        <v>0</v>
      </c>
      <c r="I129" t="s">
        <v>11</v>
      </c>
    </row>
    <row r="130" spans="1:9" x14ac:dyDescent="0.25">
      <c r="A130" s="1">
        <v>44287</v>
      </c>
      <c r="B130" t="s">
        <v>34</v>
      </c>
      <c r="C130" t="s">
        <v>35</v>
      </c>
      <c r="D130" t="s">
        <v>36</v>
      </c>
      <c r="E130" t="s">
        <v>26</v>
      </c>
      <c r="F130">
        <v>13725.600000000002</v>
      </c>
      <c r="G130">
        <v>15000</v>
      </c>
      <c r="H130">
        <f t="shared" si="1"/>
        <v>0</v>
      </c>
      <c r="I130" t="s">
        <v>43</v>
      </c>
    </row>
    <row r="131" spans="1:9" x14ac:dyDescent="0.25">
      <c r="A131" s="1">
        <v>44287</v>
      </c>
      <c r="B131" t="s">
        <v>47</v>
      </c>
      <c r="C131" t="s">
        <v>48</v>
      </c>
      <c r="D131" t="s">
        <v>49</v>
      </c>
      <c r="E131" t="s">
        <v>26</v>
      </c>
      <c r="F131">
        <v>15353.2</v>
      </c>
      <c r="G131">
        <v>15000</v>
      </c>
      <c r="H131">
        <f t="shared" ref="H131:H194" si="2">IF(F131&gt;=G131,F131*$L$1,0)</f>
        <v>1535.3200000000002</v>
      </c>
      <c r="I131" t="s">
        <v>11</v>
      </c>
    </row>
    <row r="132" spans="1:9" x14ac:dyDescent="0.25">
      <c r="A132" s="1">
        <v>44287</v>
      </c>
      <c r="B132" t="s">
        <v>23</v>
      </c>
      <c r="C132" t="s">
        <v>24</v>
      </c>
      <c r="D132" t="s">
        <v>25</v>
      </c>
      <c r="E132" t="s">
        <v>26</v>
      </c>
      <c r="F132">
        <v>18994.5</v>
      </c>
      <c r="G132">
        <v>15000</v>
      </c>
      <c r="H132">
        <f t="shared" si="2"/>
        <v>1899.45</v>
      </c>
      <c r="I132" t="s">
        <v>15</v>
      </c>
    </row>
    <row r="133" spans="1:9" x14ac:dyDescent="0.25">
      <c r="A133" s="1">
        <v>44287</v>
      </c>
      <c r="B133" t="s">
        <v>23</v>
      </c>
      <c r="C133" t="s">
        <v>24</v>
      </c>
      <c r="D133" t="s">
        <v>25</v>
      </c>
      <c r="E133" t="s">
        <v>26</v>
      </c>
      <c r="F133">
        <v>28628.799999999996</v>
      </c>
      <c r="G133">
        <v>15000</v>
      </c>
      <c r="H133">
        <f t="shared" si="2"/>
        <v>2862.8799999999997</v>
      </c>
      <c r="I133" t="s">
        <v>43</v>
      </c>
    </row>
    <row r="134" spans="1:9" x14ac:dyDescent="0.25">
      <c r="A134" s="1">
        <v>44287</v>
      </c>
      <c r="B134" t="s">
        <v>53</v>
      </c>
      <c r="C134" t="s">
        <v>54</v>
      </c>
      <c r="D134" t="s">
        <v>55</v>
      </c>
      <c r="E134" t="s">
        <v>22</v>
      </c>
      <c r="F134">
        <v>5696.4</v>
      </c>
      <c r="G134">
        <v>15000</v>
      </c>
      <c r="H134">
        <f t="shared" si="2"/>
        <v>0</v>
      </c>
      <c r="I134" t="s">
        <v>11</v>
      </c>
    </row>
    <row r="135" spans="1:9" x14ac:dyDescent="0.25">
      <c r="A135" s="1">
        <v>44287</v>
      </c>
      <c r="B135" t="s">
        <v>19</v>
      </c>
      <c r="C135" t="s">
        <v>20</v>
      </c>
      <c r="D135" t="s">
        <v>21</v>
      </c>
      <c r="E135" t="s">
        <v>22</v>
      </c>
      <c r="F135">
        <v>11716.5</v>
      </c>
      <c r="G135">
        <v>15000</v>
      </c>
      <c r="H135">
        <f t="shared" si="2"/>
        <v>0</v>
      </c>
      <c r="I135" t="s">
        <v>11</v>
      </c>
    </row>
    <row r="136" spans="1:9" x14ac:dyDescent="0.25">
      <c r="A136" s="1">
        <v>44287</v>
      </c>
      <c r="B136" t="s">
        <v>65</v>
      </c>
      <c r="C136" t="s">
        <v>66</v>
      </c>
      <c r="D136" t="s">
        <v>67</v>
      </c>
      <c r="E136" t="s">
        <v>22</v>
      </c>
      <c r="F136">
        <v>14416</v>
      </c>
      <c r="G136">
        <v>15000</v>
      </c>
      <c r="H136">
        <f t="shared" si="2"/>
        <v>0</v>
      </c>
      <c r="I136" t="s">
        <v>43</v>
      </c>
    </row>
    <row r="137" spans="1:9" x14ac:dyDescent="0.25">
      <c r="A137" s="1">
        <v>44287</v>
      </c>
      <c r="B137" t="s">
        <v>19</v>
      </c>
      <c r="C137" t="s">
        <v>20</v>
      </c>
      <c r="D137" t="s">
        <v>21</v>
      </c>
      <c r="E137" t="s">
        <v>22</v>
      </c>
      <c r="F137">
        <v>16499.400000000001</v>
      </c>
      <c r="G137">
        <v>15000</v>
      </c>
      <c r="H137">
        <f t="shared" si="2"/>
        <v>1649.9400000000003</v>
      </c>
      <c r="I137" t="s">
        <v>15</v>
      </c>
    </row>
    <row r="138" spans="1:9" x14ac:dyDescent="0.25">
      <c r="A138" s="1">
        <v>44287</v>
      </c>
      <c r="B138" t="s">
        <v>53</v>
      </c>
      <c r="C138" t="s">
        <v>54</v>
      </c>
      <c r="D138" t="s">
        <v>55</v>
      </c>
      <c r="E138" t="s">
        <v>22</v>
      </c>
      <c r="F138">
        <v>16968</v>
      </c>
      <c r="G138">
        <v>15000</v>
      </c>
      <c r="H138">
        <f t="shared" si="2"/>
        <v>1696.8000000000002</v>
      </c>
      <c r="I138" t="s">
        <v>43</v>
      </c>
    </row>
    <row r="139" spans="1:9" x14ac:dyDescent="0.25">
      <c r="A139" s="1">
        <v>44287</v>
      </c>
      <c r="B139" t="s">
        <v>44</v>
      </c>
      <c r="C139" t="s">
        <v>45</v>
      </c>
      <c r="D139" t="s">
        <v>46</v>
      </c>
      <c r="E139" t="s">
        <v>22</v>
      </c>
      <c r="F139">
        <v>17993.5</v>
      </c>
      <c r="G139">
        <v>15000</v>
      </c>
      <c r="H139">
        <f t="shared" si="2"/>
        <v>1799.3500000000001</v>
      </c>
      <c r="I139" t="s">
        <v>11</v>
      </c>
    </row>
    <row r="140" spans="1:9" x14ac:dyDescent="0.25">
      <c r="A140" s="1">
        <v>44287</v>
      </c>
      <c r="B140" t="s">
        <v>53</v>
      </c>
      <c r="C140" t="s">
        <v>54</v>
      </c>
      <c r="D140" t="s">
        <v>55</v>
      </c>
      <c r="E140" t="s">
        <v>22</v>
      </c>
      <c r="F140">
        <v>18188.399999999998</v>
      </c>
      <c r="G140">
        <v>15000</v>
      </c>
      <c r="H140">
        <f t="shared" si="2"/>
        <v>1818.84</v>
      </c>
      <c r="I140" t="s">
        <v>15</v>
      </c>
    </row>
    <row r="141" spans="1:9" x14ac:dyDescent="0.25">
      <c r="A141" s="1">
        <v>44317</v>
      </c>
      <c r="B141" t="s">
        <v>12</v>
      </c>
      <c r="C141" t="s">
        <v>13</v>
      </c>
      <c r="D141" t="s">
        <v>14</v>
      </c>
      <c r="E141" t="s">
        <v>10</v>
      </c>
      <c r="F141">
        <v>8686.6</v>
      </c>
      <c r="G141">
        <v>15000</v>
      </c>
      <c r="H141">
        <f t="shared" si="2"/>
        <v>0</v>
      </c>
      <c r="I141" t="s">
        <v>15</v>
      </c>
    </row>
    <row r="142" spans="1:9" x14ac:dyDescent="0.25">
      <c r="A142" s="1">
        <v>44317</v>
      </c>
      <c r="B142" t="s">
        <v>16</v>
      </c>
      <c r="C142" t="s">
        <v>17</v>
      </c>
      <c r="D142" t="s">
        <v>18</v>
      </c>
      <c r="E142" t="s">
        <v>10</v>
      </c>
      <c r="F142">
        <v>12422.2</v>
      </c>
      <c r="G142">
        <v>15000</v>
      </c>
      <c r="H142">
        <f t="shared" si="2"/>
        <v>0</v>
      </c>
      <c r="I142" t="s">
        <v>43</v>
      </c>
    </row>
    <row r="143" spans="1:9" x14ac:dyDescent="0.25">
      <c r="A143" s="1">
        <v>44317</v>
      </c>
      <c r="B143" t="s">
        <v>27</v>
      </c>
      <c r="C143" t="s">
        <v>28</v>
      </c>
      <c r="D143" t="s">
        <v>29</v>
      </c>
      <c r="E143" t="s">
        <v>10</v>
      </c>
      <c r="F143">
        <v>15120</v>
      </c>
      <c r="G143">
        <v>15000</v>
      </c>
      <c r="H143">
        <f t="shared" si="2"/>
        <v>1512</v>
      </c>
      <c r="I143" t="s">
        <v>15</v>
      </c>
    </row>
    <row r="144" spans="1:9" x14ac:dyDescent="0.25">
      <c r="A144" s="1">
        <v>44317</v>
      </c>
      <c r="B144" t="s">
        <v>12</v>
      </c>
      <c r="C144" t="s">
        <v>13</v>
      </c>
      <c r="D144" t="s">
        <v>14</v>
      </c>
      <c r="E144" t="s">
        <v>10</v>
      </c>
      <c r="F144">
        <v>16604.400000000001</v>
      </c>
      <c r="G144">
        <v>15000</v>
      </c>
      <c r="H144">
        <f t="shared" si="2"/>
        <v>1660.4400000000003</v>
      </c>
      <c r="I144" t="s">
        <v>43</v>
      </c>
    </row>
    <row r="145" spans="1:9" x14ac:dyDescent="0.25">
      <c r="A145" s="1">
        <v>44317</v>
      </c>
      <c r="B145" t="s">
        <v>16</v>
      </c>
      <c r="C145" t="s">
        <v>17</v>
      </c>
      <c r="D145" t="s">
        <v>18</v>
      </c>
      <c r="E145" t="s">
        <v>10</v>
      </c>
      <c r="F145">
        <v>19584</v>
      </c>
      <c r="G145">
        <v>15000</v>
      </c>
      <c r="H145">
        <f t="shared" si="2"/>
        <v>1958.4</v>
      </c>
      <c r="I145" t="s">
        <v>15</v>
      </c>
    </row>
    <row r="146" spans="1:9" x14ac:dyDescent="0.25">
      <c r="A146" s="1">
        <v>44317</v>
      </c>
      <c r="B146" t="s">
        <v>7</v>
      </c>
      <c r="C146" t="s">
        <v>8</v>
      </c>
      <c r="D146" t="s">
        <v>9</v>
      </c>
      <c r="E146" t="s">
        <v>10</v>
      </c>
      <c r="F146">
        <v>26546.6</v>
      </c>
      <c r="G146">
        <v>15000</v>
      </c>
      <c r="H146">
        <f t="shared" si="2"/>
        <v>2654.66</v>
      </c>
      <c r="I146" t="s">
        <v>15</v>
      </c>
    </row>
    <row r="147" spans="1:9" x14ac:dyDescent="0.25">
      <c r="A147" s="1">
        <v>44317</v>
      </c>
      <c r="B147" t="s">
        <v>7</v>
      </c>
      <c r="C147" t="s">
        <v>8</v>
      </c>
      <c r="D147" t="s">
        <v>9</v>
      </c>
      <c r="E147" t="s">
        <v>10</v>
      </c>
      <c r="F147">
        <v>31200</v>
      </c>
      <c r="G147">
        <v>15000</v>
      </c>
      <c r="H147">
        <f t="shared" si="2"/>
        <v>3120</v>
      </c>
      <c r="I147" t="s">
        <v>15</v>
      </c>
    </row>
    <row r="148" spans="1:9" x14ac:dyDescent="0.25">
      <c r="A148" s="1">
        <v>44317</v>
      </c>
      <c r="B148" t="s">
        <v>59</v>
      </c>
      <c r="C148" t="s">
        <v>60</v>
      </c>
      <c r="D148" t="s">
        <v>61</v>
      </c>
      <c r="E148" t="s">
        <v>33</v>
      </c>
      <c r="F148">
        <v>9270.1</v>
      </c>
      <c r="G148">
        <v>15000</v>
      </c>
      <c r="H148">
        <f t="shared" si="2"/>
        <v>0</v>
      </c>
      <c r="I148" t="s">
        <v>11</v>
      </c>
    </row>
    <row r="149" spans="1:9" x14ac:dyDescent="0.25">
      <c r="A149" s="1">
        <v>44317</v>
      </c>
      <c r="B149" t="s">
        <v>59</v>
      </c>
      <c r="C149" t="s">
        <v>60</v>
      </c>
      <c r="D149" t="s">
        <v>61</v>
      </c>
      <c r="E149" t="s">
        <v>33</v>
      </c>
      <c r="F149">
        <v>11235</v>
      </c>
      <c r="G149">
        <v>15000</v>
      </c>
      <c r="H149">
        <f t="shared" si="2"/>
        <v>0</v>
      </c>
      <c r="I149" t="s">
        <v>43</v>
      </c>
    </row>
    <row r="150" spans="1:9" x14ac:dyDescent="0.25">
      <c r="A150" s="1">
        <v>44317</v>
      </c>
      <c r="B150" t="s">
        <v>71</v>
      </c>
      <c r="C150" t="s">
        <v>72</v>
      </c>
      <c r="D150" t="s">
        <v>73</v>
      </c>
      <c r="E150" t="s">
        <v>33</v>
      </c>
      <c r="F150">
        <v>12019.799999999997</v>
      </c>
      <c r="G150">
        <v>15000</v>
      </c>
      <c r="H150">
        <f t="shared" si="2"/>
        <v>0</v>
      </c>
      <c r="I150" t="s">
        <v>11</v>
      </c>
    </row>
    <row r="151" spans="1:9" x14ac:dyDescent="0.25">
      <c r="A151" s="1">
        <v>44317</v>
      </c>
      <c r="B151" t="s">
        <v>30</v>
      </c>
      <c r="C151" t="s">
        <v>31</v>
      </c>
      <c r="D151" t="s">
        <v>32</v>
      </c>
      <c r="E151" t="s">
        <v>33</v>
      </c>
      <c r="F151">
        <v>27930</v>
      </c>
      <c r="G151">
        <v>15000</v>
      </c>
      <c r="H151">
        <f t="shared" si="2"/>
        <v>2793</v>
      </c>
      <c r="I151" t="s">
        <v>15</v>
      </c>
    </row>
    <row r="152" spans="1:9" x14ac:dyDescent="0.25">
      <c r="A152" s="1">
        <v>44317</v>
      </c>
      <c r="B152" t="s">
        <v>56</v>
      </c>
      <c r="C152" t="s">
        <v>57</v>
      </c>
      <c r="D152" t="s">
        <v>58</v>
      </c>
      <c r="E152" t="s">
        <v>26</v>
      </c>
      <c r="F152">
        <v>10948</v>
      </c>
      <c r="G152">
        <v>15000</v>
      </c>
      <c r="H152">
        <f t="shared" si="2"/>
        <v>0</v>
      </c>
      <c r="I152" t="s">
        <v>11</v>
      </c>
    </row>
    <row r="153" spans="1:9" x14ac:dyDescent="0.25">
      <c r="A153" s="1">
        <v>44317</v>
      </c>
      <c r="B153" t="s">
        <v>50</v>
      </c>
      <c r="C153" t="s">
        <v>51</v>
      </c>
      <c r="D153" t="s">
        <v>52</v>
      </c>
      <c r="E153" t="s">
        <v>26</v>
      </c>
      <c r="F153">
        <v>13044.899999999998</v>
      </c>
      <c r="G153">
        <v>15000</v>
      </c>
      <c r="H153">
        <f t="shared" si="2"/>
        <v>0</v>
      </c>
      <c r="I153" t="s">
        <v>11</v>
      </c>
    </row>
    <row r="154" spans="1:9" x14ac:dyDescent="0.25">
      <c r="A154" s="1">
        <v>44317</v>
      </c>
      <c r="B154" t="s">
        <v>47</v>
      </c>
      <c r="C154" t="s">
        <v>48</v>
      </c>
      <c r="D154" t="s">
        <v>49</v>
      </c>
      <c r="E154" t="s">
        <v>26</v>
      </c>
      <c r="F154">
        <v>28616</v>
      </c>
      <c r="G154">
        <v>15000</v>
      </c>
      <c r="H154">
        <f t="shared" si="2"/>
        <v>2861.6000000000004</v>
      </c>
      <c r="I154" t="s">
        <v>43</v>
      </c>
    </row>
    <row r="155" spans="1:9" x14ac:dyDescent="0.25">
      <c r="A155" s="1">
        <v>44317</v>
      </c>
      <c r="B155" t="s">
        <v>34</v>
      </c>
      <c r="C155" t="s">
        <v>35</v>
      </c>
      <c r="D155" t="s">
        <v>36</v>
      </c>
      <c r="E155" t="s">
        <v>26</v>
      </c>
      <c r="F155">
        <v>30377.399999999998</v>
      </c>
      <c r="G155">
        <v>15000</v>
      </c>
      <c r="H155">
        <f t="shared" si="2"/>
        <v>3037.74</v>
      </c>
      <c r="I155" t="s">
        <v>43</v>
      </c>
    </row>
    <row r="156" spans="1:9" x14ac:dyDescent="0.25">
      <c r="A156" s="1">
        <v>44317</v>
      </c>
      <c r="B156" t="s">
        <v>47</v>
      </c>
      <c r="C156" t="s">
        <v>48</v>
      </c>
      <c r="D156" t="s">
        <v>49</v>
      </c>
      <c r="E156" t="s">
        <v>26</v>
      </c>
      <c r="F156">
        <v>35351</v>
      </c>
      <c r="G156">
        <v>15000</v>
      </c>
      <c r="H156">
        <f t="shared" si="2"/>
        <v>3535.1000000000004</v>
      </c>
      <c r="I156" t="s">
        <v>15</v>
      </c>
    </row>
    <row r="157" spans="1:9" x14ac:dyDescent="0.25">
      <c r="A157" s="1">
        <v>44317</v>
      </c>
      <c r="B157" t="s">
        <v>65</v>
      </c>
      <c r="C157" t="s">
        <v>66</v>
      </c>
      <c r="D157" t="s">
        <v>67</v>
      </c>
      <c r="E157" t="s">
        <v>22</v>
      </c>
      <c r="F157">
        <v>9004.7999999999993</v>
      </c>
      <c r="G157">
        <v>15000</v>
      </c>
      <c r="H157">
        <f t="shared" si="2"/>
        <v>0</v>
      </c>
      <c r="I157" t="s">
        <v>11</v>
      </c>
    </row>
    <row r="158" spans="1:9" x14ac:dyDescent="0.25">
      <c r="A158" s="1">
        <v>44317</v>
      </c>
      <c r="B158" t="s">
        <v>53</v>
      </c>
      <c r="C158" t="s">
        <v>54</v>
      </c>
      <c r="D158" t="s">
        <v>55</v>
      </c>
      <c r="E158" t="s">
        <v>22</v>
      </c>
      <c r="F158">
        <v>18826.400000000001</v>
      </c>
      <c r="G158">
        <v>15000</v>
      </c>
      <c r="H158">
        <f t="shared" si="2"/>
        <v>1882.6400000000003</v>
      </c>
      <c r="I158" t="s">
        <v>43</v>
      </c>
    </row>
    <row r="159" spans="1:9" x14ac:dyDescent="0.25">
      <c r="A159" s="1">
        <v>44317</v>
      </c>
      <c r="B159" t="s">
        <v>53</v>
      </c>
      <c r="C159" t="s">
        <v>54</v>
      </c>
      <c r="D159" t="s">
        <v>55</v>
      </c>
      <c r="E159" t="s">
        <v>22</v>
      </c>
      <c r="F159">
        <v>19617.5</v>
      </c>
      <c r="G159">
        <v>15000</v>
      </c>
      <c r="H159">
        <f t="shared" si="2"/>
        <v>1961.75</v>
      </c>
      <c r="I159" t="s">
        <v>43</v>
      </c>
    </row>
    <row r="160" spans="1:9" x14ac:dyDescent="0.25">
      <c r="A160" s="1">
        <v>44317</v>
      </c>
      <c r="B160" t="s">
        <v>53</v>
      </c>
      <c r="C160" t="s">
        <v>54</v>
      </c>
      <c r="D160" t="s">
        <v>55</v>
      </c>
      <c r="E160" t="s">
        <v>22</v>
      </c>
      <c r="F160">
        <v>19836.400000000001</v>
      </c>
      <c r="G160">
        <v>15000</v>
      </c>
      <c r="H160">
        <f t="shared" si="2"/>
        <v>1983.6400000000003</v>
      </c>
      <c r="I160" t="s">
        <v>11</v>
      </c>
    </row>
    <row r="161" spans="1:9" x14ac:dyDescent="0.25">
      <c r="A161" s="1">
        <v>44317</v>
      </c>
      <c r="B161" t="s">
        <v>44</v>
      </c>
      <c r="C161" t="s">
        <v>45</v>
      </c>
      <c r="D161" t="s">
        <v>46</v>
      </c>
      <c r="E161" t="s">
        <v>22</v>
      </c>
      <c r="F161">
        <v>20717.599999999999</v>
      </c>
      <c r="G161">
        <v>15000</v>
      </c>
      <c r="H161">
        <f t="shared" si="2"/>
        <v>2071.7599999999998</v>
      </c>
      <c r="I161" t="s">
        <v>15</v>
      </c>
    </row>
    <row r="162" spans="1:9" x14ac:dyDescent="0.25">
      <c r="A162" s="1">
        <v>44317</v>
      </c>
      <c r="B162" t="s">
        <v>37</v>
      </c>
      <c r="C162" t="s">
        <v>38</v>
      </c>
      <c r="D162" t="s">
        <v>39</v>
      </c>
      <c r="E162" t="s">
        <v>22</v>
      </c>
      <c r="F162">
        <v>23364</v>
      </c>
      <c r="G162">
        <v>15000</v>
      </c>
      <c r="H162">
        <f t="shared" si="2"/>
        <v>2336.4</v>
      </c>
      <c r="I162" t="s">
        <v>15</v>
      </c>
    </row>
    <row r="163" spans="1:9" x14ac:dyDescent="0.25">
      <c r="A163" s="1">
        <v>44317</v>
      </c>
      <c r="B163" t="s">
        <v>53</v>
      </c>
      <c r="C163" t="s">
        <v>54</v>
      </c>
      <c r="D163" t="s">
        <v>55</v>
      </c>
      <c r="E163" t="s">
        <v>22</v>
      </c>
      <c r="F163">
        <v>23997.600000000002</v>
      </c>
      <c r="G163">
        <v>15000</v>
      </c>
      <c r="H163">
        <f t="shared" si="2"/>
        <v>2399.7600000000002</v>
      </c>
      <c r="I163" t="s">
        <v>11</v>
      </c>
    </row>
    <row r="164" spans="1:9" x14ac:dyDescent="0.25">
      <c r="A164" s="1">
        <v>44317</v>
      </c>
      <c r="B164" t="s">
        <v>65</v>
      </c>
      <c r="C164" t="s">
        <v>66</v>
      </c>
      <c r="D164" t="s">
        <v>67</v>
      </c>
      <c r="E164" t="s">
        <v>22</v>
      </c>
      <c r="F164">
        <v>27916.399999999998</v>
      </c>
      <c r="G164">
        <v>15000</v>
      </c>
      <c r="H164">
        <f t="shared" si="2"/>
        <v>2791.64</v>
      </c>
      <c r="I164" t="s">
        <v>43</v>
      </c>
    </row>
    <row r="165" spans="1:9" x14ac:dyDescent="0.25">
      <c r="A165" s="1">
        <v>44317</v>
      </c>
      <c r="B165" t="s">
        <v>65</v>
      </c>
      <c r="C165" t="s">
        <v>66</v>
      </c>
      <c r="D165" t="s">
        <v>67</v>
      </c>
      <c r="E165" t="s">
        <v>22</v>
      </c>
      <c r="F165">
        <v>42249.1</v>
      </c>
      <c r="G165">
        <v>15000</v>
      </c>
      <c r="H165">
        <f t="shared" si="2"/>
        <v>4224.91</v>
      </c>
      <c r="I165" t="s">
        <v>15</v>
      </c>
    </row>
    <row r="166" spans="1:9" x14ac:dyDescent="0.25">
      <c r="A166" s="1">
        <v>44348</v>
      </c>
      <c r="B166" t="s">
        <v>7</v>
      </c>
      <c r="C166" t="s">
        <v>8</v>
      </c>
      <c r="D166" t="s">
        <v>9</v>
      </c>
      <c r="E166" t="s">
        <v>10</v>
      </c>
      <c r="F166">
        <v>2070.2999999999997</v>
      </c>
      <c r="G166">
        <v>15000</v>
      </c>
      <c r="H166">
        <f t="shared" si="2"/>
        <v>0</v>
      </c>
      <c r="I166" t="s">
        <v>11</v>
      </c>
    </row>
    <row r="167" spans="1:9" x14ac:dyDescent="0.25">
      <c r="A167" s="1">
        <v>44348</v>
      </c>
      <c r="B167" t="s">
        <v>16</v>
      </c>
      <c r="C167" t="s">
        <v>17</v>
      </c>
      <c r="D167" t="s">
        <v>18</v>
      </c>
      <c r="E167" t="s">
        <v>10</v>
      </c>
      <c r="F167">
        <v>9499</v>
      </c>
      <c r="G167">
        <v>15000</v>
      </c>
      <c r="H167">
        <f t="shared" si="2"/>
        <v>0</v>
      </c>
      <c r="I167" t="s">
        <v>15</v>
      </c>
    </row>
    <row r="168" spans="1:9" x14ac:dyDescent="0.25">
      <c r="A168" s="1">
        <v>44348</v>
      </c>
      <c r="B168" t="s">
        <v>16</v>
      </c>
      <c r="C168" t="s">
        <v>17</v>
      </c>
      <c r="D168" t="s">
        <v>18</v>
      </c>
      <c r="E168" t="s">
        <v>10</v>
      </c>
      <c r="F168">
        <v>17904.7</v>
      </c>
      <c r="G168">
        <v>15000</v>
      </c>
      <c r="H168">
        <f t="shared" si="2"/>
        <v>1790.4700000000003</v>
      </c>
      <c r="I168" t="s">
        <v>43</v>
      </c>
    </row>
    <row r="169" spans="1:9" x14ac:dyDescent="0.25">
      <c r="A169" s="1">
        <v>44348</v>
      </c>
      <c r="B169" t="s">
        <v>16</v>
      </c>
      <c r="C169" t="s">
        <v>17</v>
      </c>
      <c r="D169" t="s">
        <v>18</v>
      </c>
      <c r="E169" t="s">
        <v>10</v>
      </c>
      <c r="F169">
        <v>18878.399999999998</v>
      </c>
      <c r="G169">
        <v>15000</v>
      </c>
      <c r="H169">
        <f t="shared" si="2"/>
        <v>1887.84</v>
      </c>
      <c r="I169" t="s">
        <v>15</v>
      </c>
    </row>
    <row r="170" spans="1:9" x14ac:dyDescent="0.25">
      <c r="A170" s="1">
        <v>44348</v>
      </c>
      <c r="B170" t="s">
        <v>16</v>
      </c>
      <c r="C170" t="s">
        <v>17</v>
      </c>
      <c r="D170" t="s">
        <v>18</v>
      </c>
      <c r="E170" t="s">
        <v>10</v>
      </c>
      <c r="F170">
        <v>23445</v>
      </c>
      <c r="G170">
        <v>15000</v>
      </c>
      <c r="H170">
        <f t="shared" si="2"/>
        <v>2344.5</v>
      </c>
      <c r="I170" t="s">
        <v>15</v>
      </c>
    </row>
    <row r="171" spans="1:9" x14ac:dyDescent="0.25">
      <c r="A171" s="1">
        <v>44348</v>
      </c>
      <c r="B171" t="s">
        <v>16</v>
      </c>
      <c r="C171" t="s">
        <v>17</v>
      </c>
      <c r="D171" t="s">
        <v>18</v>
      </c>
      <c r="E171" t="s">
        <v>10</v>
      </c>
      <c r="F171">
        <v>34162</v>
      </c>
      <c r="G171">
        <v>15000</v>
      </c>
      <c r="H171">
        <f t="shared" si="2"/>
        <v>3416.2000000000003</v>
      </c>
      <c r="I171" t="s">
        <v>15</v>
      </c>
    </row>
    <row r="172" spans="1:9" x14ac:dyDescent="0.25">
      <c r="A172" s="1">
        <v>44348</v>
      </c>
      <c r="B172" t="s">
        <v>40</v>
      </c>
      <c r="C172" t="s">
        <v>41</v>
      </c>
      <c r="D172" t="s">
        <v>42</v>
      </c>
      <c r="E172" t="s">
        <v>33</v>
      </c>
      <c r="F172">
        <v>7581.9999999999991</v>
      </c>
      <c r="G172">
        <v>15000</v>
      </c>
      <c r="H172">
        <f t="shared" si="2"/>
        <v>0</v>
      </c>
      <c r="I172" t="s">
        <v>11</v>
      </c>
    </row>
    <row r="173" spans="1:9" x14ac:dyDescent="0.25">
      <c r="A173" s="1">
        <v>44348</v>
      </c>
      <c r="B173" t="s">
        <v>30</v>
      </c>
      <c r="C173" t="s">
        <v>31</v>
      </c>
      <c r="D173" t="s">
        <v>32</v>
      </c>
      <c r="E173" t="s">
        <v>33</v>
      </c>
      <c r="F173">
        <v>8721.6</v>
      </c>
      <c r="G173">
        <v>15000</v>
      </c>
      <c r="H173">
        <f t="shared" si="2"/>
        <v>0</v>
      </c>
      <c r="I173" t="s">
        <v>43</v>
      </c>
    </row>
    <row r="174" spans="1:9" x14ac:dyDescent="0.25">
      <c r="A174" s="1">
        <v>44348</v>
      </c>
      <c r="B174" t="s">
        <v>40</v>
      </c>
      <c r="C174" t="s">
        <v>41</v>
      </c>
      <c r="D174" t="s">
        <v>42</v>
      </c>
      <c r="E174" t="s">
        <v>33</v>
      </c>
      <c r="F174">
        <v>10500</v>
      </c>
      <c r="G174">
        <v>15000</v>
      </c>
      <c r="H174">
        <f t="shared" si="2"/>
        <v>0</v>
      </c>
      <c r="I174" t="s">
        <v>15</v>
      </c>
    </row>
    <row r="175" spans="1:9" x14ac:dyDescent="0.25">
      <c r="A175" s="1">
        <v>44348</v>
      </c>
      <c r="B175" t="s">
        <v>59</v>
      </c>
      <c r="C175" t="s">
        <v>60</v>
      </c>
      <c r="D175" t="s">
        <v>61</v>
      </c>
      <c r="E175" t="s">
        <v>33</v>
      </c>
      <c r="F175">
        <v>13466.999999999998</v>
      </c>
      <c r="G175">
        <v>15000</v>
      </c>
      <c r="H175">
        <f t="shared" si="2"/>
        <v>0</v>
      </c>
      <c r="I175" t="s">
        <v>43</v>
      </c>
    </row>
    <row r="176" spans="1:9" x14ac:dyDescent="0.25">
      <c r="A176" s="1">
        <v>44348</v>
      </c>
      <c r="B176" t="s">
        <v>40</v>
      </c>
      <c r="C176" t="s">
        <v>41</v>
      </c>
      <c r="D176" t="s">
        <v>42</v>
      </c>
      <c r="E176" t="s">
        <v>33</v>
      </c>
      <c r="F176">
        <v>16036.8</v>
      </c>
      <c r="G176">
        <v>15000</v>
      </c>
      <c r="H176">
        <f t="shared" si="2"/>
        <v>1603.68</v>
      </c>
      <c r="I176" t="s">
        <v>15</v>
      </c>
    </row>
    <row r="177" spans="1:9" x14ac:dyDescent="0.25">
      <c r="A177" s="1">
        <v>44348</v>
      </c>
      <c r="B177" t="s">
        <v>62</v>
      </c>
      <c r="C177" t="s">
        <v>63</v>
      </c>
      <c r="D177" t="s">
        <v>64</v>
      </c>
      <c r="E177" t="s">
        <v>33</v>
      </c>
      <c r="F177">
        <v>16846.8</v>
      </c>
      <c r="G177">
        <v>15000</v>
      </c>
      <c r="H177">
        <f t="shared" si="2"/>
        <v>1684.68</v>
      </c>
      <c r="I177" t="s">
        <v>15</v>
      </c>
    </row>
    <row r="178" spans="1:9" x14ac:dyDescent="0.25">
      <c r="A178" s="1">
        <v>44348</v>
      </c>
      <c r="B178" t="s">
        <v>47</v>
      </c>
      <c r="C178" t="s">
        <v>48</v>
      </c>
      <c r="D178" t="s">
        <v>49</v>
      </c>
      <c r="E178" t="s">
        <v>26</v>
      </c>
      <c r="F178">
        <v>6872.7999999999993</v>
      </c>
      <c r="G178">
        <v>15000</v>
      </c>
      <c r="H178">
        <f t="shared" si="2"/>
        <v>0</v>
      </c>
      <c r="I178" t="s">
        <v>11</v>
      </c>
    </row>
    <row r="179" spans="1:9" x14ac:dyDescent="0.25">
      <c r="A179" s="1">
        <v>44348</v>
      </c>
      <c r="B179" t="s">
        <v>34</v>
      </c>
      <c r="C179" t="s">
        <v>35</v>
      </c>
      <c r="D179" t="s">
        <v>36</v>
      </c>
      <c r="E179" t="s">
        <v>26</v>
      </c>
      <c r="F179">
        <v>8827</v>
      </c>
      <c r="G179">
        <v>15000</v>
      </c>
      <c r="H179">
        <f t="shared" si="2"/>
        <v>0</v>
      </c>
      <c r="I179" t="s">
        <v>43</v>
      </c>
    </row>
    <row r="180" spans="1:9" x14ac:dyDescent="0.25">
      <c r="A180" s="1">
        <v>44348</v>
      </c>
      <c r="B180" t="s">
        <v>56</v>
      </c>
      <c r="C180" t="s">
        <v>57</v>
      </c>
      <c r="D180" t="s">
        <v>58</v>
      </c>
      <c r="E180" t="s">
        <v>26</v>
      </c>
      <c r="F180">
        <v>9836.8000000000011</v>
      </c>
      <c r="G180">
        <v>15000</v>
      </c>
      <c r="H180">
        <f t="shared" si="2"/>
        <v>0</v>
      </c>
      <c r="I180" t="s">
        <v>11</v>
      </c>
    </row>
    <row r="181" spans="1:9" x14ac:dyDescent="0.25">
      <c r="A181" s="1">
        <v>44348</v>
      </c>
      <c r="B181" t="s">
        <v>34</v>
      </c>
      <c r="C181" t="s">
        <v>35</v>
      </c>
      <c r="D181" t="s">
        <v>36</v>
      </c>
      <c r="E181" t="s">
        <v>26</v>
      </c>
      <c r="F181">
        <v>10032</v>
      </c>
      <c r="G181">
        <v>15000</v>
      </c>
      <c r="H181">
        <f t="shared" si="2"/>
        <v>0</v>
      </c>
      <c r="I181" t="s">
        <v>11</v>
      </c>
    </row>
    <row r="182" spans="1:9" x14ac:dyDescent="0.25">
      <c r="A182" s="1">
        <v>44348</v>
      </c>
      <c r="B182" t="s">
        <v>34</v>
      </c>
      <c r="C182" t="s">
        <v>35</v>
      </c>
      <c r="D182" t="s">
        <v>36</v>
      </c>
      <c r="E182" t="s">
        <v>26</v>
      </c>
      <c r="F182">
        <v>15953.599999999999</v>
      </c>
      <c r="G182">
        <v>15000</v>
      </c>
      <c r="H182">
        <f t="shared" si="2"/>
        <v>1595.36</v>
      </c>
      <c r="I182" t="s">
        <v>15</v>
      </c>
    </row>
    <row r="183" spans="1:9" x14ac:dyDescent="0.25">
      <c r="A183" s="1">
        <v>44348</v>
      </c>
      <c r="B183" t="s">
        <v>47</v>
      </c>
      <c r="C183" t="s">
        <v>48</v>
      </c>
      <c r="D183" t="s">
        <v>49</v>
      </c>
      <c r="E183" t="s">
        <v>26</v>
      </c>
      <c r="F183">
        <v>25560</v>
      </c>
      <c r="G183">
        <v>15000</v>
      </c>
      <c r="H183">
        <f t="shared" si="2"/>
        <v>2556</v>
      </c>
      <c r="I183" t="s">
        <v>11</v>
      </c>
    </row>
    <row r="184" spans="1:9" x14ac:dyDescent="0.25">
      <c r="A184" s="1">
        <v>44348</v>
      </c>
      <c r="B184" t="s">
        <v>34</v>
      </c>
      <c r="C184" t="s">
        <v>35</v>
      </c>
      <c r="D184" t="s">
        <v>36</v>
      </c>
      <c r="E184" t="s">
        <v>26</v>
      </c>
      <c r="F184">
        <v>35695</v>
      </c>
      <c r="G184">
        <v>15000</v>
      </c>
      <c r="H184">
        <f t="shared" si="2"/>
        <v>3569.5</v>
      </c>
      <c r="I184" t="s">
        <v>15</v>
      </c>
    </row>
    <row r="185" spans="1:9" x14ac:dyDescent="0.25">
      <c r="A185" s="1">
        <v>44348</v>
      </c>
      <c r="B185" t="s">
        <v>44</v>
      </c>
      <c r="C185" t="s">
        <v>45</v>
      </c>
      <c r="D185" t="s">
        <v>46</v>
      </c>
      <c r="E185" t="s">
        <v>22</v>
      </c>
      <c r="F185">
        <v>9574.7999999999993</v>
      </c>
      <c r="G185">
        <v>15000</v>
      </c>
      <c r="H185">
        <f t="shared" si="2"/>
        <v>0</v>
      </c>
      <c r="I185" t="s">
        <v>15</v>
      </c>
    </row>
    <row r="186" spans="1:9" x14ac:dyDescent="0.25">
      <c r="A186" s="1">
        <v>44348</v>
      </c>
      <c r="B186" t="s">
        <v>44</v>
      </c>
      <c r="C186" t="s">
        <v>45</v>
      </c>
      <c r="D186" t="s">
        <v>46</v>
      </c>
      <c r="E186" t="s">
        <v>22</v>
      </c>
      <c r="F186">
        <v>14301.6</v>
      </c>
      <c r="G186">
        <v>15000</v>
      </c>
      <c r="H186">
        <f t="shared" si="2"/>
        <v>0</v>
      </c>
      <c r="I186" t="s">
        <v>15</v>
      </c>
    </row>
    <row r="187" spans="1:9" x14ac:dyDescent="0.25">
      <c r="A187" s="1">
        <v>44348</v>
      </c>
      <c r="B187" t="s">
        <v>37</v>
      </c>
      <c r="C187" t="s">
        <v>38</v>
      </c>
      <c r="D187" t="s">
        <v>39</v>
      </c>
      <c r="E187" t="s">
        <v>22</v>
      </c>
      <c r="F187">
        <v>15061.2</v>
      </c>
      <c r="G187">
        <v>15000</v>
      </c>
      <c r="H187">
        <f t="shared" si="2"/>
        <v>1506.1200000000001</v>
      </c>
      <c r="I187" t="s">
        <v>15</v>
      </c>
    </row>
    <row r="188" spans="1:9" x14ac:dyDescent="0.25">
      <c r="A188" s="1">
        <v>44348</v>
      </c>
      <c r="B188" t="s">
        <v>53</v>
      </c>
      <c r="C188" t="s">
        <v>54</v>
      </c>
      <c r="D188" t="s">
        <v>55</v>
      </c>
      <c r="E188" t="s">
        <v>22</v>
      </c>
      <c r="F188">
        <v>17262</v>
      </c>
      <c r="G188">
        <v>15000</v>
      </c>
      <c r="H188">
        <f t="shared" si="2"/>
        <v>1726.2</v>
      </c>
      <c r="I188" t="s">
        <v>15</v>
      </c>
    </row>
    <row r="189" spans="1:9" x14ac:dyDescent="0.25">
      <c r="A189" s="1">
        <v>44348</v>
      </c>
      <c r="B189" t="s">
        <v>65</v>
      </c>
      <c r="C189" t="s">
        <v>66</v>
      </c>
      <c r="D189" t="s">
        <v>67</v>
      </c>
      <c r="E189" t="s">
        <v>22</v>
      </c>
      <c r="F189">
        <v>37192.5</v>
      </c>
      <c r="G189">
        <v>15000</v>
      </c>
      <c r="H189">
        <f t="shared" si="2"/>
        <v>3719.25</v>
      </c>
      <c r="I189" t="s">
        <v>43</v>
      </c>
    </row>
    <row r="190" spans="1:9" x14ac:dyDescent="0.25">
      <c r="A190" s="1">
        <v>44348</v>
      </c>
      <c r="B190" t="s">
        <v>37</v>
      </c>
      <c r="C190" t="s">
        <v>38</v>
      </c>
      <c r="D190" t="s">
        <v>39</v>
      </c>
      <c r="E190" t="s">
        <v>22</v>
      </c>
      <c r="F190">
        <v>39653.9</v>
      </c>
      <c r="G190">
        <v>15000</v>
      </c>
      <c r="H190">
        <f t="shared" si="2"/>
        <v>3965.3900000000003</v>
      </c>
      <c r="I190" t="s">
        <v>43</v>
      </c>
    </row>
    <row r="191" spans="1:9" x14ac:dyDescent="0.25">
      <c r="A191" s="1">
        <v>44378</v>
      </c>
      <c r="B191" t="s">
        <v>16</v>
      </c>
      <c r="C191" t="s">
        <v>17</v>
      </c>
      <c r="D191" t="s">
        <v>18</v>
      </c>
      <c r="E191" t="s">
        <v>10</v>
      </c>
      <c r="F191">
        <v>3055.2</v>
      </c>
      <c r="G191">
        <v>15000</v>
      </c>
      <c r="H191">
        <f t="shared" si="2"/>
        <v>0</v>
      </c>
      <c r="I191" t="s">
        <v>11</v>
      </c>
    </row>
    <row r="192" spans="1:9" x14ac:dyDescent="0.25">
      <c r="A192" s="1">
        <v>44378</v>
      </c>
      <c r="B192" t="s">
        <v>7</v>
      </c>
      <c r="C192" t="s">
        <v>8</v>
      </c>
      <c r="D192" t="s">
        <v>9</v>
      </c>
      <c r="E192" t="s">
        <v>10</v>
      </c>
      <c r="F192">
        <v>4843.4000000000005</v>
      </c>
      <c r="G192">
        <v>15000</v>
      </c>
      <c r="H192">
        <f t="shared" si="2"/>
        <v>0</v>
      </c>
      <c r="I192" t="s">
        <v>43</v>
      </c>
    </row>
    <row r="193" spans="1:9" x14ac:dyDescent="0.25">
      <c r="A193" s="1">
        <v>44378</v>
      </c>
      <c r="B193" t="s">
        <v>12</v>
      </c>
      <c r="C193" t="s">
        <v>13</v>
      </c>
      <c r="D193" t="s">
        <v>14</v>
      </c>
      <c r="E193" t="s">
        <v>10</v>
      </c>
      <c r="F193">
        <v>5215.2</v>
      </c>
      <c r="G193">
        <v>15000</v>
      </c>
      <c r="H193">
        <f t="shared" si="2"/>
        <v>0</v>
      </c>
      <c r="I193" t="s">
        <v>43</v>
      </c>
    </row>
    <row r="194" spans="1:9" x14ac:dyDescent="0.25">
      <c r="A194" s="1">
        <v>44378</v>
      </c>
      <c r="B194" t="s">
        <v>16</v>
      </c>
      <c r="C194" t="s">
        <v>17</v>
      </c>
      <c r="D194" t="s">
        <v>18</v>
      </c>
      <c r="E194" t="s">
        <v>10</v>
      </c>
      <c r="F194">
        <v>7199.7000000000007</v>
      </c>
      <c r="G194">
        <v>15000</v>
      </c>
      <c r="H194">
        <f t="shared" si="2"/>
        <v>0</v>
      </c>
      <c r="I194" t="s">
        <v>43</v>
      </c>
    </row>
    <row r="195" spans="1:9" x14ac:dyDescent="0.25">
      <c r="A195" s="1">
        <v>44378</v>
      </c>
      <c r="B195" t="s">
        <v>68</v>
      </c>
      <c r="C195" t="s">
        <v>69</v>
      </c>
      <c r="D195" t="s">
        <v>70</v>
      </c>
      <c r="E195" t="s">
        <v>10</v>
      </c>
      <c r="F195">
        <v>14670</v>
      </c>
      <c r="G195">
        <v>15000</v>
      </c>
      <c r="H195">
        <f t="shared" ref="H195:H258" si="3">IF(F195&gt;=G195,F195*$L$1,0)</f>
        <v>0</v>
      </c>
      <c r="I195" t="s">
        <v>11</v>
      </c>
    </row>
    <row r="196" spans="1:9" x14ac:dyDescent="0.25">
      <c r="A196" s="1">
        <v>44378</v>
      </c>
      <c r="B196" t="s">
        <v>7</v>
      </c>
      <c r="C196" t="s">
        <v>8</v>
      </c>
      <c r="D196" t="s">
        <v>9</v>
      </c>
      <c r="E196" t="s">
        <v>10</v>
      </c>
      <c r="F196">
        <v>16614.400000000001</v>
      </c>
      <c r="G196">
        <v>15000</v>
      </c>
      <c r="H196">
        <f t="shared" si="3"/>
        <v>1661.4400000000003</v>
      </c>
      <c r="I196" t="s">
        <v>11</v>
      </c>
    </row>
    <row r="197" spans="1:9" x14ac:dyDescent="0.25">
      <c r="A197" s="1">
        <v>44378</v>
      </c>
      <c r="B197" t="s">
        <v>68</v>
      </c>
      <c r="C197" t="s">
        <v>69</v>
      </c>
      <c r="D197" t="s">
        <v>70</v>
      </c>
      <c r="E197" t="s">
        <v>10</v>
      </c>
      <c r="F197">
        <v>20076.7</v>
      </c>
      <c r="G197">
        <v>15000</v>
      </c>
      <c r="H197">
        <f t="shared" si="3"/>
        <v>2007.67</v>
      </c>
      <c r="I197" t="s">
        <v>43</v>
      </c>
    </row>
    <row r="198" spans="1:9" x14ac:dyDescent="0.25">
      <c r="A198" s="1">
        <v>44378</v>
      </c>
      <c r="B198" t="s">
        <v>16</v>
      </c>
      <c r="C198" t="s">
        <v>17</v>
      </c>
      <c r="D198" t="s">
        <v>18</v>
      </c>
      <c r="E198" t="s">
        <v>10</v>
      </c>
      <c r="F198">
        <v>21482.999999999996</v>
      </c>
      <c r="G198">
        <v>15000</v>
      </c>
      <c r="H198">
        <f t="shared" si="3"/>
        <v>2148.2999999999997</v>
      </c>
      <c r="I198" t="s">
        <v>43</v>
      </c>
    </row>
    <row r="199" spans="1:9" x14ac:dyDescent="0.25">
      <c r="A199" s="1">
        <v>44378</v>
      </c>
      <c r="B199" t="s">
        <v>27</v>
      </c>
      <c r="C199" t="s">
        <v>28</v>
      </c>
      <c r="D199" t="s">
        <v>29</v>
      </c>
      <c r="E199" t="s">
        <v>10</v>
      </c>
      <c r="F199">
        <v>30776.799999999999</v>
      </c>
      <c r="G199">
        <v>15000</v>
      </c>
      <c r="H199">
        <f t="shared" si="3"/>
        <v>3077.6800000000003</v>
      </c>
      <c r="I199" t="s">
        <v>11</v>
      </c>
    </row>
    <row r="200" spans="1:9" x14ac:dyDescent="0.25">
      <c r="A200" s="1">
        <v>44378</v>
      </c>
      <c r="B200" t="s">
        <v>59</v>
      </c>
      <c r="C200" t="s">
        <v>60</v>
      </c>
      <c r="D200" t="s">
        <v>61</v>
      </c>
      <c r="E200" t="s">
        <v>33</v>
      </c>
      <c r="F200">
        <v>15957.2</v>
      </c>
      <c r="G200">
        <v>15000</v>
      </c>
      <c r="H200">
        <f t="shared" si="3"/>
        <v>1595.7200000000003</v>
      </c>
      <c r="I200" t="s">
        <v>43</v>
      </c>
    </row>
    <row r="201" spans="1:9" x14ac:dyDescent="0.25">
      <c r="A201" s="1">
        <v>44378</v>
      </c>
      <c r="B201" t="s">
        <v>71</v>
      </c>
      <c r="C201" t="s">
        <v>72</v>
      </c>
      <c r="D201" t="s">
        <v>73</v>
      </c>
      <c r="E201" t="s">
        <v>33</v>
      </c>
      <c r="F201">
        <v>16492</v>
      </c>
      <c r="G201">
        <v>15000</v>
      </c>
      <c r="H201">
        <f t="shared" si="3"/>
        <v>1649.2</v>
      </c>
      <c r="I201" t="s">
        <v>11</v>
      </c>
    </row>
    <row r="202" spans="1:9" x14ac:dyDescent="0.25">
      <c r="A202" s="1">
        <v>44378</v>
      </c>
      <c r="B202" t="s">
        <v>62</v>
      </c>
      <c r="C202" t="s">
        <v>63</v>
      </c>
      <c r="D202" t="s">
        <v>64</v>
      </c>
      <c r="E202" t="s">
        <v>33</v>
      </c>
      <c r="F202">
        <v>21295.4</v>
      </c>
      <c r="G202">
        <v>15000</v>
      </c>
      <c r="H202">
        <f t="shared" si="3"/>
        <v>2129.5400000000004</v>
      </c>
      <c r="I202" t="s">
        <v>11</v>
      </c>
    </row>
    <row r="203" spans="1:9" x14ac:dyDescent="0.25">
      <c r="A203" s="1">
        <v>44378</v>
      </c>
      <c r="B203" t="s">
        <v>30</v>
      </c>
      <c r="C203" t="s">
        <v>31</v>
      </c>
      <c r="D203" t="s">
        <v>32</v>
      </c>
      <c r="E203" t="s">
        <v>33</v>
      </c>
      <c r="F203">
        <v>25518.800000000003</v>
      </c>
      <c r="G203">
        <v>15000</v>
      </c>
      <c r="H203">
        <f t="shared" si="3"/>
        <v>2551.8800000000006</v>
      </c>
      <c r="I203" t="s">
        <v>11</v>
      </c>
    </row>
    <row r="204" spans="1:9" x14ac:dyDescent="0.25">
      <c r="A204" s="1">
        <v>44378</v>
      </c>
      <c r="B204" t="s">
        <v>30</v>
      </c>
      <c r="C204" t="s">
        <v>31</v>
      </c>
      <c r="D204" t="s">
        <v>32</v>
      </c>
      <c r="E204" t="s">
        <v>33</v>
      </c>
      <c r="F204">
        <v>27676.6</v>
      </c>
      <c r="G204">
        <v>15000</v>
      </c>
      <c r="H204">
        <f t="shared" si="3"/>
        <v>2767.66</v>
      </c>
      <c r="I204" t="s">
        <v>15</v>
      </c>
    </row>
    <row r="205" spans="1:9" x14ac:dyDescent="0.25">
      <c r="A205" s="1">
        <v>44378</v>
      </c>
      <c r="B205" t="s">
        <v>62</v>
      </c>
      <c r="C205" t="s">
        <v>63</v>
      </c>
      <c r="D205" t="s">
        <v>64</v>
      </c>
      <c r="E205" t="s">
        <v>33</v>
      </c>
      <c r="F205">
        <v>28395</v>
      </c>
      <c r="G205">
        <v>15000</v>
      </c>
      <c r="H205">
        <f t="shared" si="3"/>
        <v>2839.5</v>
      </c>
      <c r="I205" t="s">
        <v>43</v>
      </c>
    </row>
    <row r="206" spans="1:9" x14ac:dyDescent="0.25">
      <c r="A206" s="1">
        <v>44378</v>
      </c>
      <c r="B206" t="s">
        <v>71</v>
      </c>
      <c r="C206" t="s">
        <v>72</v>
      </c>
      <c r="D206" t="s">
        <v>73</v>
      </c>
      <c r="E206" t="s">
        <v>33</v>
      </c>
      <c r="F206">
        <v>41826.400000000001</v>
      </c>
      <c r="G206">
        <v>15000</v>
      </c>
      <c r="H206">
        <f t="shared" si="3"/>
        <v>4182.6400000000003</v>
      </c>
      <c r="I206" t="s">
        <v>43</v>
      </c>
    </row>
    <row r="207" spans="1:9" x14ac:dyDescent="0.25">
      <c r="A207" s="1">
        <v>44378</v>
      </c>
      <c r="B207" t="s">
        <v>71</v>
      </c>
      <c r="C207" t="s">
        <v>72</v>
      </c>
      <c r="D207" t="s">
        <v>73</v>
      </c>
      <c r="E207" t="s">
        <v>33</v>
      </c>
      <c r="F207">
        <v>49055.999999999993</v>
      </c>
      <c r="G207">
        <v>15000</v>
      </c>
      <c r="H207">
        <f t="shared" si="3"/>
        <v>4905.5999999999995</v>
      </c>
      <c r="I207" t="s">
        <v>11</v>
      </c>
    </row>
    <row r="208" spans="1:9" x14ac:dyDescent="0.25">
      <c r="A208" s="1">
        <v>44378</v>
      </c>
      <c r="B208" t="s">
        <v>56</v>
      </c>
      <c r="C208" t="s">
        <v>57</v>
      </c>
      <c r="D208" t="s">
        <v>58</v>
      </c>
      <c r="E208" t="s">
        <v>26</v>
      </c>
      <c r="F208">
        <v>9405.2999999999993</v>
      </c>
      <c r="G208">
        <v>15000</v>
      </c>
      <c r="H208">
        <f t="shared" si="3"/>
        <v>0</v>
      </c>
      <c r="I208" t="s">
        <v>15</v>
      </c>
    </row>
    <row r="209" spans="1:9" x14ac:dyDescent="0.25">
      <c r="A209" s="1">
        <v>44378</v>
      </c>
      <c r="B209" t="s">
        <v>47</v>
      </c>
      <c r="C209" t="s">
        <v>48</v>
      </c>
      <c r="D209" t="s">
        <v>49</v>
      </c>
      <c r="E209" t="s">
        <v>26</v>
      </c>
      <c r="F209">
        <v>9704.1999999999989</v>
      </c>
      <c r="G209">
        <v>15000</v>
      </c>
      <c r="H209">
        <f t="shared" si="3"/>
        <v>0</v>
      </c>
      <c r="I209" t="s">
        <v>43</v>
      </c>
    </row>
    <row r="210" spans="1:9" x14ac:dyDescent="0.25">
      <c r="A210" s="1">
        <v>44378</v>
      </c>
      <c r="B210" t="s">
        <v>56</v>
      </c>
      <c r="C210" t="s">
        <v>57</v>
      </c>
      <c r="D210" t="s">
        <v>58</v>
      </c>
      <c r="E210" t="s">
        <v>26</v>
      </c>
      <c r="F210">
        <v>13674</v>
      </c>
      <c r="G210">
        <v>15000</v>
      </c>
      <c r="H210">
        <f t="shared" si="3"/>
        <v>0</v>
      </c>
      <c r="I210" t="s">
        <v>15</v>
      </c>
    </row>
    <row r="211" spans="1:9" x14ac:dyDescent="0.25">
      <c r="A211" s="1">
        <v>44378</v>
      </c>
      <c r="B211" t="s">
        <v>34</v>
      </c>
      <c r="C211" t="s">
        <v>35</v>
      </c>
      <c r="D211" t="s">
        <v>36</v>
      </c>
      <c r="E211" t="s">
        <v>26</v>
      </c>
      <c r="F211">
        <v>21120.400000000001</v>
      </c>
      <c r="G211">
        <v>15000</v>
      </c>
      <c r="H211">
        <f t="shared" si="3"/>
        <v>2112.0400000000004</v>
      </c>
      <c r="I211" t="s">
        <v>15</v>
      </c>
    </row>
    <row r="212" spans="1:9" x14ac:dyDescent="0.25">
      <c r="A212" s="1">
        <v>44378</v>
      </c>
      <c r="B212" t="s">
        <v>34</v>
      </c>
      <c r="C212" t="s">
        <v>35</v>
      </c>
      <c r="D212" t="s">
        <v>36</v>
      </c>
      <c r="E212" t="s">
        <v>26</v>
      </c>
      <c r="F212">
        <v>23997.600000000002</v>
      </c>
      <c r="G212">
        <v>15000</v>
      </c>
      <c r="H212">
        <f t="shared" si="3"/>
        <v>2399.7600000000002</v>
      </c>
      <c r="I212" t="s">
        <v>11</v>
      </c>
    </row>
    <row r="213" spans="1:9" x14ac:dyDescent="0.25">
      <c r="A213" s="1">
        <v>44378</v>
      </c>
      <c r="B213" t="s">
        <v>34</v>
      </c>
      <c r="C213" t="s">
        <v>35</v>
      </c>
      <c r="D213" t="s">
        <v>36</v>
      </c>
      <c r="E213" t="s">
        <v>26</v>
      </c>
      <c r="F213">
        <v>35715.4</v>
      </c>
      <c r="G213">
        <v>15000</v>
      </c>
      <c r="H213">
        <f t="shared" si="3"/>
        <v>3571.5400000000004</v>
      </c>
      <c r="I213" t="s">
        <v>43</v>
      </c>
    </row>
    <row r="214" spans="1:9" x14ac:dyDescent="0.25">
      <c r="A214" s="1">
        <v>44378</v>
      </c>
      <c r="B214" t="s">
        <v>37</v>
      </c>
      <c r="C214" t="s">
        <v>38</v>
      </c>
      <c r="D214" t="s">
        <v>39</v>
      </c>
      <c r="E214" t="s">
        <v>22</v>
      </c>
      <c r="F214">
        <v>3465</v>
      </c>
      <c r="G214">
        <v>15000</v>
      </c>
      <c r="H214">
        <f t="shared" si="3"/>
        <v>0</v>
      </c>
      <c r="I214" t="s">
        <v>15</v>
      </c>
    </row>
    <row r="215" spans="1:9" x14ac:dyDescent="0.25">
      <c r="A215" s="1">
        <v>44378</v>
      </c>
      <c r="B215" t="s">
        <v>53</v>
      </c>
      <c r="C215" t="s">
        <v>54</v>
      </c>
      <c r="D215" t="s">
        <v>55</v>
      </c>
      <c r="E215" t="s">
        <v>22</v>
      </c>
      <c r="F215">
        <v>5332.7999999999993</v>
      </c>
      <c r="G215">
        <v>15000</v>
      </c>
      <c r="H215">
        <f t="shared" si="3"/>
        <v>0</v>
      </c>
      <c r="I215" t="s">
        <v>15</v>
      </c>
    </row>
    <row r="216" spans="1:9" x14ac:dyDescent="0.25">
      <c r="A216" s="1">
        <v>44378</v>
      </c>
      <c r="B216" t="s">
        <v>44</v>
      </c>
      <c r="C216" t="s">
        <v>45</v>
      </c>
      <c r="D216" t="s">
        <v>46</v>
      </c>
      <c r="E216" t="s">
        <v>22</v>
      </c>
      <c r="F216">
        <v>8065.5999999999995</v>
      </c>
      <c r="G216">
        <v>15000</v>
      </c>
      <c r="H216">
        <f t="shared" si="3"/>
        <v>0</v>
      </c>
      <c r="I216" t="s">
        <v>43</v>
      </c>
    </row>
    <row r="217" spans="1:9" x14ac:dyDescent="0.25">
      <c r="A217" s="1">
        <v>44378</v>
      </c>
      <c r="B217" t="s">
        <v>44</v>
      </c>
      <c r="C217" t="s">
        <v>45</v>
      </c>
      <c r="D217" t="s">
        <v>46</v>
      </c>
      <c r="E217" t="s">
        <v>22</v>
      </c>
      <c r="F217">
        <v>10067.200000000001</v>
      </c>
      <c r="G217">
        <v>15000</v>
      </c>
      <c r="H217">
        <f t="shared" si="3"/>
        <v>0</v>
      </c>
      <c r="I217" t="s">
        <v>43</v>
      </c>
    </row>
    <row r="218" spans="1:9" x14ac:dyDescent="0.25">
      <c r="A218" s="1">
        <v>44378</v>
      </c>
      <c r="B218" t="s">
        <v>44</v>
      </c>
      <c r="C218" t="s">
        <v>45</v>
      </c>
      <c r="D218" t="s">
        <v>46</v>
      </c>
      <c r="E218" t="s">
        <v>22</v>
      </c>
      <c r="F218">
        <v>10648.999999999998</v>
      </c>
      <c r="G218">
        <v>15000</v>
      </c>
      <c r="H218">
        <f t="shared" si="3"/>
        <v>0</v>
      </c>
      <c r="I218" t="s">
        <v>43</v>
      </c>
    </row>
    <row r="219" spans="1:9" x14ac:dyDescent="0.25">
      <c r="A219" s="1">
        <v>44378</v>
      </c>
      <c r="B219" t="s">
        <v>53</v>
      </c>
      <c r="C219" t="s">
        <v>54</v>
      </c>
      <c r="D219" t="s">
        <v>55</v>
      </c>
      <c r="E219" t="s">
        <v>22</v>
      </c>
      <c r="F219">
        <v>10679.400000000001</v>
      </c>
      <c r="G219">
        <v>15000</v>
      </c>
      <c r="H219">
        <f t="shared" si="3"/>
        <v>0</v>
      </c>
      <c r="I219" t="s">
        <v>43</v>
      </c>
    </row>
    <row r="220" spans="1:9" x14ac:dyDescent="0.25">
      <c r="A220" s="1">
        <v>44378</v>
      </c>
      <c r="B220" t="s">
        <v>65</v>
      </c>
      <c r="C220" t="s">
        <v>66</v>
      </c>
      <c r="D220" t="s">
        <v>67</v>
      </c>
      <c r="E220" t="s">
        <v>22</v>
      </c>
      <c r="F220">
        <v>11155.5</v>
      </c>
      <c r="G220">
        <v>15000</v>
      </c>
      <c r="H220">
        <f t="shared" si="3"/>
        <v>0</v>
      </c>
      <c r="I220" t="s">
        <v>11</v>
      </c>
    </row>
    <row r="221" spans="1:9" x14ac:dyDescent="0.25">
      <c r="A221" s="1">
        <v>44378</v>
      </c>
      <c r="B221" t="s">
        <v>44</v>
      </c>
      <c r="C221" t="s">
        <v>45</v>
      </c>
      <c r="D221" t="s">
        <v>46</v>
      </c>
      <c r="E221" t="s">
        <v>22</v>
      </c>
      <c r="F221">
        <v>11543</v>
      </c>
      <c r="G221">
        <v>15000</v>
      </c>
      <c r="H221">
        <f t="shared" si="3"/>
        <v>0</v>
      </c>
      <c r="I221" t="s">
        <v>11</v>
      </c>
    </row>
    <row r="222" spans="1:9" x14ac:dyDescent="0.25">
      <c r="A222" s="1">
        <v>44378</v>
      </c>
      <c r="B222" t="s">
        <v>44</v>
      </c>
      <c r="C222" t="s">
        <v>45</v>
      </c>
      <c r="D222" t="s">
        <v>46</v>
      </c>
      <c r="E222" t="s">
        <v>22</v>
      </c>
      <c r="F222">
        <v>15633.199999999999</v>
      </c>
      <c r="G222">
        <v>15000</v>
      </c>
      <c r="H222">
        <f t="shared" si="3"/>
        <v>1563.32</v>
      </c>
      <c r="I222" t="s">
        <v>15</v>
      </c>
    </row>
    <row r="223" spans="1:9" x14ac:dyDescent="0.25">
      <c r="A223" s="1">
        <v>44378</v>
      </c>
      <c r="B223" t="s">
        <v>44</v>
      </c>
      <c r="C223" t="s">
        <v>45</v>
      </c>
      <c r="D223" t="s">
        <v>46</v>
      </c>
      <c r="E223" t="s">
        <v>22</v>
      </c>
      <c r="F223">
        <v>20868.399999999998</v>
      </c>
      <c r="G223">
        <v>15000</v>
      </c>
      <c r="H223">
        <f t="shared" si="3"/>
        <v>2086.8399999999997</v>
      </c>
      <c r="I223" t="s">
        <v>15</v>
      </c>
    </row>
    <row r="224" spans="1:9" x14ac:dyDescent="0.25">
      <c r="A224" s="1">
        <v>44378</v>
      </c>
      <c r="B224" t="s">
        <v>44</v>
      </c>
      <c r="C224" t="s">
        <v>45</v>
      </c>
      <c r="D224" t="s">
        <v>46</v>
      </c>
      <c r="E224" t="s">
        <v>22</v>
      </c>
      <c r="F224">
        <v>24395.100000000002</v>
      </c>
      <c r="G224">
        <v>15000</v>
      </c>
      <c r="H224">
        <f t="shared" si="3"/>
        <v>2439.5100000000002</v>
      </c>
      <c r="I224" t="s">
        <v>11</v>
      </c>
    </row>
    <row r="225" spans="1:9" x14ac:dyDescent="0.25">
      <c r="A225" s="1">
        <v>44409</v>
      </c>
      <c r="B225" t="s">
        <v>68</v>
      </c>
      <c r="C225" t="s">
        <v>69</v>
      </c>
      <c r="D225" t="s">
        <v>70</v>
      </c>
      <c r="E225" t="s">
        <v>10</v>
      </c>
      <c r="F225">
        <v>8625</v>
      </c>
      <c r="G225">
        <v>15000</v>
      </c>
      <c r="H225">
        <f t="shared" si="3"/>
        <v>0</v>
      </c>
      <c r="I225" t="s">
        <v>15</v>
      </c>
    </row>
    <row r="226" spans="1:9" x14ac:dyDescent="0.25">
      <c r="A226" s="1">
        <v>44409</v>
      </c>
      <c r="B226" t="s">
        <v>16</v>
      </c>
      <c r="C226" t="s">
        <v>17</v>
      </c>
      <c r="D226" t="s">
        <v>18</v>
      </c>
      <c r="E226" t="s">
        <v>10</v>
      </c>
      <c r="F226">
        <v>9794</v>
      </c>
      <c r="G226">
        <v>15000</v>
      </c>
      <c r="H226">
        <f t="shared" si="3"/>
        <v>0</v>
      </c>
      <c r="I226" t="s">
        <v>15</v>
      </c>
    </row>
    <row r="227" spans="1:9" x14ac:dyDescent="0.25">
      <c r="A227" s="1">
        <v>44409</v>
      </c>
      <c r="B227" t="s">
        <v>68</v>
      </c>
      <c r="C227" t="s">
        <v>69</v>
      </c>
      <c r="D227" t="s">
        <v>70</v>
      </c>
      <c r="E227" t="s">
        <v>10</v>
      </c>
      <c r="F227">
        <v>16321.6</v>
      </c>
      <c r="G227">
        <v>15000</v>
      </c>
      <c r="H227">
        <f t="shared" si="3"/>
        <v>1632.16</v>
      </c>
      <c r="I227" t="s">
        <v>11</v>
      </c>
    </row>
    <row r="228" spans="1:9" x14ac:dyDescent="0.25">
      <c r="A228" s="1">
        <v>44409</v>
      </c>
      <c r="B228" t="s">
        <v>16</v>
      </c>
      <c r="C228" t="s">
        <v>17</v>
      </c>
      <c r="D228" t="s">
        <v>18</v>
      </c>
      <c r="E228" t="s">
        <v>10</v>
      </c>
      <c r="F228">
        <v>19678.8</v>
      </c>
      <c r="G228">
        <v>15000</v>
      </c>
      <c r="H228">
        <f t="shared" si="3"/>
        <v>1967.88</v>
      </c>
      <c r="I228" t="s">
        <v>15</v>
      </c>
    </row>
    <row r="229" spans="1:9" x14ac:dyDescent="0.25">
      <c r="A229" s="1">
        <v>44409</v>
      </c>
      <c r="B229" t="s">
        <v>68</v>
      </c>
      <c r="C229" t="s">
        <v>69</v>
      </c>
      <c r="D229" t="s">
        <v>70</v>
      </c>
      <c r="E229" t="s">
        <v>10</v>
      </c>
      <c r="F229">
        <v>33694.800000000003</v>
      </c>
      <c r="G229">
        <v>15000</v>
      </c>
      <c r="H229">
        <f t="shared" si="3"/>
        <v>3369.4800000000005</v>
      </c>
      <c r="I229" t="s">
        <v>15</v>
      </c>
    </row>
    <row r="230" spans="1:9" x14ac:dyDescent="0.25">
      <c r="A230" s="1">
        <v>44409</v>
      </c>
      <c r="B230" t="s">
        <v>12</v>
      </c>
      <c r="C230" t="s">
        <v>13</v>
      </c>
      <c r="D230" t="s">
        <v>14</v>
      </c>
      <c r="E230" t="s">
        <v>10</v>
      </c>
      <c r="F230">
        <v>39236</v>
      </c>
      <c r="G230">
        <v>15000</v>
      </c>
      <c r="H230">
        <f t="shared" si="3"/>
        <v>3923.6000000000004</v>
      </c>
      <c r="I230" t="s">
        <v>43</v>
      </c>
    </row>
    <row r="231" spans="1:9" x14ac:dyDescent="0.25">
      <c r="A231" s="1">
        <v>44409</v>
      </c>
      <c r="B231" t="s">
        <v>16</v>
      </c>
      <c r="C231" t="s">
        <v>17</v>
      </c>
      <c r="D231" t="s">
        <v>18</v>
      </c>
      <c r="E231" t="s">
        <v>10</v>
      </c>
      <c r="F231">
        <v>43088.2</v>
      </c>
      <c r="G231">
        <v>15000</v>
      </c>
      <c r="H231">
        <f t="shared" si="3"/>
        <v>4308.82</v>
      </c>
      <c r="I231" t="s">
        <v>11</v>
      </c>
    </row>
    <row r="232" spans="1:9" x14ac:dyDescent="0.25">
      <c r="A232" s="1">
        <v>44409</v>
      </c>
      <c r="B232" t="s">
        <v>30</v>
      </c>
      <c r="C232" t="s">
        <v>31</v>
      </c>
      <c r="D232" t="s">
        <v>32</v>
      </c>
      <c r="E232" t="s">
        <v>33</v>
      </c>
      <c r="F232">
        <v>6201</v>
      </c>
      <c r="G232">
        <v>15000</v>
      </c>
      <c r="H232">
        <f t="shared" si="3"/>
        <v>0</v>
      </c>
      <c r="I232" t="s">
        <v>43</v>
      </c>
    </row>
    <row r="233" spans="1:9" x14ac:dyDescent="0.25">
      <c r="A233" s="1">
        <v>44409</v>
      </c>
      <c r="B233" t="s">
        <v>59</v>
      </c>
      <c r="C233" t="s">
        <v>60</v>
      </c>
      <c r="D233" t="s">
        <v>61</v>
      </c>
      <c r="E233" t="s">
        <v>33</v>
      </c>
      <c r="F233">
        <v>6311.4</v>
      </c>
      <c r="G233">
        <v>15000</v>
      </c>
      <c r="H233">
        <f t="shared" si="3"/>
        <v>0</v>
      </c>
      <c r="I233" t="s">
        <v>43</v>
      </c>
    </row>
    <row r="234" spans="1:9" x14ac:dyDescent="0.25">
      <c r="A234" s="1">
        <v>44409</v>
      </c>
      <c r="B234" t="s">
        <v>40</v>
      </c>
      <c r="C234" t="s">
        <v>41</v>
      </c>
      <c r="D234" t="s">
        <v>42</v>
      </c>
      <c r="E234" t="s">
        <v>33</v>
      </c>
      <c r="F234">
        <v>7289.6</v>
      </c>
      <c r="G234">
        <v>15000</v>
      </c>
      <c r="H234">
        <f t="shared" si="3"/>
        <v>0</v>
      </c>
      <c r="I234" t="s">
        <v>11</v>
      </c>
    </row>
    <row r="235" spans="1:9" x14ac:dyDescent="0.25">
      <c r="A235" s="1">
        <v>44409</v>
      </c>
      <c r="B235" t="s">
        <v>40</v>
      </c>
      <c r="C235" t="s">
        <v>41</v>
      </c>
      <c r="D235" t="s">
        <v>42</v>
      </c>
      <c r="E235" t="s">
        <v>33</v>
      </c>
      <c r="F235">
        <v>8322.4</v>
      </c>
      <c r="G235">
        <v>15000</v>
      </c>
      <c r="H235">
        <f t="shared" si="3"/>
        <v>0</v>
      </c>
      <c r="I235" t="s">
        <v>11</v>
      </c>
    </row>
    <row r="236" spans="1:9" x14ac:dyDescent="0.25">
      <c r="A236" s="1">
        <v>44409</v>
      </c>
      <c r="B236" t="s">
        <v>62</v>
      </c>
      <c r="C236" t="s">
        <v>63</v>
      </c>
      <c r="D236" t="s">
        <v>64</v>
      </c>
      <c r="E236" t="s">
        <v>33</v>
      </c>
      <c r="F236">
        <v>8501.9000000000015</v>
      </c>
      <c r="G236">
        <v>15000</v>
      </c>
      <c r="H236">
        <f t="shared" si="3"/>
        <v>0</v>
      </c>
      <c r="I236" t="s">
        <v>15</v>
      </c>
    </row>
    <row r="237" spans="1:9" x14ac:dyDescent="0.25">
      <c r="A237" s="1">
        <v>44409</v>
      </c>
      <c r="B237" t="s">
        <v>30</v>
      </c>
      <c r="C237" t="s">
        <v>31</v>
      </c>
      <c r="D237" t="s">
        <v>32</v>
      </c>
      <c r="E237" t="s">
        <v>33</v>
      </c>
      <c r="F237">
        <v>9708.2999999999993</v>
      </c>
      <c r="G237">
        <v>15000</v>
      </c>
      <c r="H237">
        <f t="shared" si="3"/>
        <v>0</v>
      </c>
      <c r="I237" t="s">
        <v>15</v>
      </c>
    </row>
    <row r="238" spans="1:9" x14ac:dyDescent="0.25">
      <c r="A238" s="1">
        <v>44409</v>
      </c>
      <c r="B238" t="s">
        <v>40</v>
      </c>
      <c r="C238" t="s">
        <v>41</v>
      </c>
      <c r="D238" t="s">
        <v>42</v>
      </c>
      <c r="E238" t="s">
        <v>33</v>
      </c>
      <c r="F238">
        <v>12944.399999999998</v>
      </c>
      <c r="G238">
        <v>15000</v>
      </c>
      <c r="H238">
        <f t="shared" si="3"/>
        <v>0</v>
      </c>
      <c r="I238" t="s">
        <v>15</v>
      </c>
    </row>
    <row r="239" spans="1:9" x14ac:dyDescent="0.25">
      <c r="A239" s="1">
        <v>44409</v>
      </c>
      <c r="B239" t="s">
        <v>30</v>
      </c>
      <c r="C239" t="s">
        <v>31</v>
      </c>
      <c r="D239" t="s">
        <v>32</v>
      </c>
      <c r="E239" t="s">
        <v>33</v>
      </c>
      <c r="F239">
        <v>14248</v>
      </c>
      <c r="G239">
        <v>15000</v>
      </c>
      <c r="H239">
        <f t="shared" si="3"/>
        <v>0</v>
      </c>
      <c r="I239" t="s">
        <v>15</v>
      </c>
    </row>
    <row r="240" spans="1:9" x14ac:dyDescent="0.25">
      <c r="A240" s="1">
        <v>44409</v>
      </c>
      <c r="B240" t="s">
        <v>40</v>
      </c>
      <c r="C240" t="s">
        <v>41</v>
      </c>
      <c r="D240" t="s">
        <v>42</v>
      </c>
      <c r="E240" t="s">
        <v>33</v>
      </c>
      <c r="F240">
        <v>18298.399999999998</v>
      </c>
      <c r="G240">
        <v>15000</v>
      </c>
      <c r="H240">
        <f t="shared" si="3"/>
        <v>1829.84</v>
      </c>
      <c r="I240" t="s">
        <v>43</v>
      </c>
    </row>
    <row r="241" spans="1:9" x14ac:dyDescent="0.25">
      <c r="A241" s="1">
        <v>44409</v>
      </c>
      <c r="B241" t="s">
        <v>40</v>
      </c>
      <c r="C241" t="s">
        <v>41</v>
      </c>
      <c r="D241" t="s">
        <v>42</v>
      </c>
      <c r="E241" t="s">
        <v>33</v>
      </c>
      <c r="F241">
        <v>18838.399999999998</v>
      </c>
      <c r="G241">
        <v>15000</v>
      </c>
      <c r="H241">
        <f t="shared" si="3"/>
        <v>1883.84</v>
      </c>
      <c r="I241" t="s">
        <v>43</v>
      </c>
    </row>
    <row r="242" spans="1:9" x14ac:dyDescent="0.25">
      <c r="A242" s="1">
        <v>44409</v>
      </c>
      <c r="B242" t="s">
        <v>71</v>
      </c>
      <c r="C242" t="s">
        <v>72</v>
      </c>
      <c r="D242" t="s">
        <v>73</v>
      </c>
      <c r="E242" t="s">
        <v>33</v>
      </c>
      <c r="F242">
        <v>24469.599999999999</v>
      </c>
      <c r="G242">
        <v>15000</v>
      </c>
      <c r="H242">
        <f t="shared" si="3"/>
        <v>2446.96</v>
      </c>
      <c r="I242" t="s">
        <v>15</v>
      </c>
    </row>
    <row r="243" spans="1:9" x14ac:dyDescent="0.25">
      <c r="A243" s="1">
        <v>44409</v>
      </c>
      <c r="B243" t="s">
        <v>71</v>
      </c>
      <c r="C243" t="s">
        <v>72</v>
      </c>
      <c r="D243" t="s">
        <v>73</v>
      </c>
      <c r="E243" t="s">
        <v>33</v>
      </c>
      <c r="F243">
        <v>31053.4</v>
      </c>
      <c r="G243">
        <v>15000</v>
      </c>
      <c r="H243">
        <f t="shared" si="3"/>
        <v>3105.34</v>
      </c>
      <c r="I243" t="s">
        <v>11</v>
      </c>
    </row>
    <row r="244" spans="1:9" x14ac:dyDescent="0.25">
      <c r="A244" s="1">
        <v>44409</v>
      </c>
      <c r="B244" t="s">
        <v>34</v>
      </c>
      <c r="C244" t="s">
        <v>35</v>
      </c>
      <c r="D244" t="s">
        <v>36</v>
      </c>
      <c r="E244" t="s">
        <v>26</v>
      </c>
      <c r="F244">
        <v>3386.6000000000004</v>
      </c>
      <c r="G244">
        <v>15000</v>
      </c>
      <c r="H244">
        <f t="shared" si="3"/>
        <v>0</v>
      </c>
      <c r="I244" t="s">
        <v>15</v>
      </c>
    </row>
    <row r="245" spans="1:9" x14ac:dyDescent="0.25">
      <c r="A245" s="1">
        <v>44409</v>
      </c>
      <c r="B245" t="s">
        <v>47</v>
      </c>
      <c r="C245" t="s">
        <v>48</v>
      </c>
      <c r="D245" t="s">
        <v>49</v>
      </c>
      <c r="E245" t="s">
        <v>26</v>
      </c>
      <c r="F245">
        <v>4028</v>
      </c>
      <c r="G245">
        <v>15000</v>
      </c>
      <c r="H245">
        <f t="shared" si="3"/>
        <v>0</v>
      </c>
      <c r="I245" t="s">
        <v>11</v>
      </c>
    </row>
    <row r="246" spans="1:9" x14ac:dyDescent="0.25">
      <c r="A246" s="1">
        <v>44409</v>
      </c>
      <c r="B246" t="s">
        <v>23</v>
      </c>
      <c r="C246" t="s">
        <v>24</v>
      </c>
      <c r="D246" t="s">
        <v>25</v>
      </c>
      <c r="E246" t="s">
        <v>26</v>
      </c>
      <c r="F246">
        <v>5532.7999999999993</v>
      </c>
      <c r="G246">
        <v>15000</v>
      </c>
      <c r="H246">
        <f t="shared" si="3"/>
        <v>0</v>
      </c>
      <c r="I246" t="s">
        <v>15</v>
      </c>
    </row>
    <row r="247" spans="1:9" x14ac:dyDescent="0.25">
      <c r="A247" s="1">
        <v>44409</v>
      </c>
      <c r="B247" t="s">
        <v>34</v>
      </c>
      <c r="C247" t="s">
        <v>35</v>
      </c>
      <c r="D247" t="s">
        <v>36</v>
      </c>
      <c r="E247" t="s">
        <v>26</v>
      </c>
      <c r="F247">
        <v>10200</v>
      </c>
      <c r="G247">
        <v>15000</v>
      </c>
      <c r="H247">
        <f t="shared" si="3"/>
        <v>0</v>
      </c>
      <c r="I247" t="s">
        <v>43</v>
      </c>
    </row>
    <row r="248" spans="1:9" x14ac:dyDescent="0.25">
      <c r="A248" s="1">
        <v>44409</v>
      </c>
      <c r="B248" t="s">
        <v>23</v>
      </c>
      <c r="C248" t="s">
        <v>24</v>
      </c>
      <c r="D248" t="s">
        <v>25</v>
      </c>
      <c r="E248" t="s">
        <v>26</v>
      </c>
      <c r="F248">
        <v>13923</v>
      </c>
      <c r="G248">
        <v>15000</v>
      </c>
      <c r="H248">
        <f t="shared" si="3"/>
        <v>0</v>
      </c>
      <c r="I248" t="s">
        <v>43</v>
      </c>
    </row>
    <row r="249" spans="1:9" x14ac:dyDescent="0.25">
      <c r="A249" s="1">
        <v>44409</v>
      </c>
      <c r="B249" t="s">
        <v>47</v>
      </c>
      <c r="C249" t="s">
        <v>48</v>
      </c>
      <c r="D249" t="s">
        <v>49</v>
      </c>
      <c r="E249" t="s">
        <v>26</v>
      </c>
      <c r="F249">
        <v>17593.399999999998</v>
      </c>
      <c r="G249">
        <v>15000</v>
      </c>
      <c r="H249">
        <f t="shared" si="3"/>
        <v>1759.34</v>
      </c>
      <c r="I249" t="s">
        <v>15</v>
      </c>
    </row>
    <row r="250" spans="1:9" x14ac:dyDescent="0.25">
      <c r="A250" s="1">
        <v>44409</v>
      </c>
      <c r="B250" t="s">
        <v>56</v>
      </c>
      <c r="C250" t="s">
        <v>57</v>
      </c>
      <c r="D250" t="s">
        <v>58</v>
      </c>
      <c r="E250" t="s">
        <v>26</v>
      </c>
      <c r="F250">
        <v>17666</v>
      </c>
      <c r="G250">
        <v>15000</v>
      </c>
      <c r="H250">
        <f t="shared" si="3"/>
        <v>1766.6000000000001</v>
      </c>
      <c r="I250" t="s">
        <v>11</v>
      </c>
    </row>
    <row r="251" spans="1:9" x14ac:dyDescent="0.25">
      <c r="A251" s="1">
        <v>44409</v>
      </c>
      <c r="B251" t="s">
        <v>34</v>
      </c>
      <c r="C251" t="s">
        <v>35</v>
      </c>
      <c r="D251" t="s">
        <v>36</v>
      </c>
      <c r="E251" t="s">
        <v>26</v>
      </c>
      <c r="F251">
        <v>21420</v>
      </c>
      <c r="G251">
        <v>15000</v>
      </c>
      <c r="H251">
        <f t="shared" si="3"/>
        <v>2142</v>
      </c>
      <c r="I251" t="s">
        <v>43</v>
      </c>
    </row>
    <row r="252" spans="1:9" x14ac:dyDescent="0.25">
      <c r="A252" s="1">
        <v>44409</v>
      </c>
      <c r="B252" t="s">
        <v>23</v>
      </c>
      <c r="C252" t="s">
        <v>24</v>
      </c>
      <c r="D252" t="s">
        <v>25</v>
      </c>
      <c r="E252" t="s">
        <v>26</v>
      </c>
      <c r="F252">
        <v>24080</v>
      </c>
      <c r="G252">
        <v>15000</v>
      </c>
      <c r="H252">
        <f t="shared" si="3"/>
        <v>2408</v>
      </c>
      <c r="I252" t="s">
        <v>11</v>
      </c>
    </row>
    <row r="253" spans="1:9" x14ac:dyDescent="0.25">
      <c r="A253" s="1">
        <v>44409</v>
      </c>
      <c r="B253" t="s">
        <v>47</v>
      </c>
      <c r="C253" t="s">
        <v>48</v>
      </c>
      <c r="D253" t="s">
        <v>49</v>
      </c>
      <c r="E253" t="s">
        <v>26</v>
      </c>
      <c r="F253">
        <v>27531</v>
      </c>
      <c r="G253">
        <v>15000</v>
      </c>
      <c r="H253">
        <f t="shared" si="3"/>
        <v>2753.1000000000004</v>
      </c>
      <c r="I253" t="s">
        <v>43</v>
      </c>
    </row>
    <row r="254" spans="1:9" x14ac:dyDescent="0.25">
      <c r="A254" s="1">
        <v>44409</v>
      </c>
      <c r="B254" t="s">
        <v>56</v>
      </c>
      <c r="C254" t="s">
        <v>57</v>
      </c>
      <c r="D254" t="s">
        <v>58</v>
      </c>
      <c r="E254" t="s">
        <v>26</v>
      </c>
      <c r="F254">
        <v>32795.700000000004</v>
      </c>
      <c r="G254">
        <v>15000</v>
      </c>
      <c r="H254">
        <f t="shared" si="3"/>
        <v>3279.5700000000006</v>
      </c>
      <c r="I254" t="s">
        <v>15</v>
      </c>
    </row>
    <row r="255" spans="1:9" x14ac:dyDescent="0.25">
      <c r="A255" s="1">
        <v>44409</v>
      </c>
      <c r="B255" t="s">
        <v>44</v>
      </c>
      <c r="C255" t="s">
        <v>45</v>
      </c>
      <c r="D255" t="s">
        <v>46</v>
      </c>
      <c r="E255" t="s">
        <v>22</v>
      </c>
      <c r="F255">
        <v>3760.5</v>
      </c>
      <c r="G255">
        <v>15000</v>
      </c>
      <c r="H255">
        <f t="shared" si="3"/>
        <v>0</v>
      </c>
      <c r="I255" t="s">
        <v>11</v>
      </c>
    </row>
    <row r="256" spans="1:9" x14ac:dyDescent="0.25">
      <c r="A256" s="1">
        <v>44409</v>
      </c>
      <c r="B256" t="s">
        <v>44</v>
      </c>
      <c r="C256" t="s">
        <v>45</v>
      </c>
      <c r="D256" t="s">
        <v>46</v>
      </c>
      <c r="E256" t="s">
        <v>22</v>
      </c>
      <c r="F256">
        <v>4322.8</v>
      </c>
      <c r="G256">
        <v>15000</v>
      </c>
      <c r="H256">
        <f t="shared" si="3"/>
        <v>0</v>
      </c>
      <c r="I256" t="s">
        <v>43</v>
      </c>
    </row>
    <row r="257" spans="1:9" x14ac:dyDescent="0.25">
      <c r="A257" s="1">
        <v>44409</v>
      </c>
      <c r="B257" t="s">
        <v>44</v>
      </c>
      <c r="C257" t="s">
        <v>45</v>
      </c>
      <c r="D257" t="s">
        <v>46</v>
      </c>
      <c r="E257" t="s">
        <v>22</v>
      </c>
      <c r="F257">
        <v>9697.6</v>
      </c>
      <c r="G257">
        <v>15000</v>
      </c>
      <c r="H257">
        <f t="shared" si="3"/>
        <v>0</v>
      </c>
      <c r="I257" t="s">
        <v>15</v>
      </c>
    </row>
    <row r="258" spans="1:9" x14ac:dyDescent="0.25">
      <c r="A258" s="1">
        <v>44409</v>
      </c>
      <c r="B258" t="s">
        <v>44</v>
      </c>
      <c r="C258" t="s">
        <v>45</v>
      </c>
      <c r="D258" t="s">
        <v>46</v>
      </c>
      <c r="E258" t="s">
        <v>22</v>
      </c>
      <c r="F258">
        <v>10391.699999999999</v>
      </c>
      <c r="G258">
        <v>15000</v>
      </c>
      <c r="H258">
        <f t="shared" si="3"/>
        <v>0</v>
      </c>
      <c r="I258" t="s">
        <v>43</v>
      </c>
    </row>
    <row r="259" spans="1:9" x14ac:dyDescent="0.25">
      <c r="A259" s="1">
        <v>44409</v>
      </c>
      <c r="B259" t="s">
        <v>65</v>
      </c>
      <c r="C259" t="s">
        <v>66</v>
      </c>
      <c r="D259" t="s">
        <v>67</v>
      </c>
      <c r="E259" t="s">
        <v>22</v>
      </c>
      <c r="F259">
        <v>15670.2</v>
      </c>
      <c r="G259">
        <v>15000</v>
      </c>
      <c r="H259">
        <f t="shared" ref="H259:H322" si="4">IF(F259&gt;=G259,F259*$L$1,0)</f>
        <v>1567.0200000000002</v>
      </c>
      <c r="I259" t="s">
        <v>43</v>
      </c>
    </row>
    <row r="260" spans="1:9" x14ac:dyDescent="0.25">
      <c r="A260" s="1">
        <v>44409</v>
      </c>
      <c r="B260" t="s">
        <v>53</v>
      </c>
      <c r="C260" t="s">
        <v>54</v>
      </c>
      <c r="D260" t="s">
        <v>55</v>
      </c>
      <c r="E260" t="s">
        <v>22</v>
      </c>
      <c r="F260">
        <v>22477.9</v>
      </c>
      <c r="G260">
        <v>15000</v>
      </c>
      <c r="H260">
        <f t="shared" si="4"/>
        <v>2247.7900000000004</v>
      </c>
      <c r="I260" t="s">
        <v>15</v>
      </c>
    </row>
    <row r="261" spans="1:9" x14ac:dyDescent="0.25">
      <c r="A261" s="1">
        <v>44409</v>
      </c>
      <c r="B261" t="s">
        <v>53</v>
      </c>
      <c r="C261" t="s">
        <v>54</v>
      </c>
      <c r="D261" t="s">
        <v>55</v>
      </c>
      <c r="E261" t="s">
        <v>22</v>
      </c>
      <c r="F261">
        <v>36088.1</v>
      </c>
      <c r="G261">
        <v>15000</v>
      </c>
      <c r="H261">
        <f t="shared" si="4"/>
        <v>3608.81</v>
      </c>
      <c r="I261" t="s">
        <v>43</v>
      </c>
    </row>
    <row r="262" spans="1:9" x14ac:dyDescent="0.25">
      <c r="A262" s="1">
        <v>44409</v>
      </c>
      <c r="B262" t="s">
        <v>19</v>
      </c>
      <c r="C262" t="s">
        <v>20</v>
      </c>
      <c r="D262" t="s">
        <v>21</v>
      </c>
      <c r="E262" t="s">
        <v>22</v>
      </c>
      <c r="F262">
        <v>43388.100000000006</v>
      </c>
      <c r="G262">
        <v>15000</v>
      </c>
      <c r="H262">
        <f t="shared" si="4"/>
        <v>4338.8100000000004</v>
      </c>
      <c r="I262" t="s">
        <v>15</v>
      </c>
    </row>
    <row r="263" spans="1:9" x14ac:dyDescent="0.25">
      <c r="A263" s="1">
        <v>44440</v>
      </c>
      <c r="B263" t="s">
        <v>7</v>
      </c>
      <c r="C263" t="s">
        <v>8</v>
      </c>
      <c r="D263" t="s">
        <v>9</v>
      </c>
      <c r="E263" t="s">
        <v>10</v>
      </c>
      <c r="F263">
        <v>5572.3</v>
      </c>
      <c r="G263">
        <v>15000</v>
      </c>
      <c r="H263">
        <f t="shared" si="4"/>
        <v>0</v>
      </c>
      <c r="I263" t="s">
        <v>11</v>
      </c>
    </row>
    <row r="264" spans="1:9" x14ac:dyDescent="0.25">
      <c r="A264" s="1">
        <v>44440</v>
      </c>
      <c r="B264" t="s">
        <v>16</v>
      </c>
      <c r="C264" t="s">
        <v>17</v>
      </c>
      <c r="D264" t="s">
        <v>18</v>
      </c>
      <c r="E264" t="s">
        <v>10</v>
      </c>
      <c r="F264">
        <v>7496.9999999999991</v>
      </c>
      <c r="G264">
        <v>15000</v>
      </c>
      <c r="H264">
        <f t="shared" si="4"/>
        <v>0</v>
      </c>
      <c r="I264" t="s">
        <v>15</v>
      </c>
    </row>
    <row r="265" spans="1:9" x14ac:dyDescent="0.25">
      <c r="A265" s="1">
        <v>44440</v>
      </c>
      <c r="B265" t="s">
        <v>12</v>
      </c>
      <c r="C265" t="s">
        <v>13</v>
      </c>
      <c r="D265" t="s">
        <v>14</v>
      </c>
      <c r="E265" t="s">
        <v>10</v>
      </c>
      <c r="F265">
        <v>9651.1999999999989</v>
      </c>
      <c r="G265">
        <v>15000</v>
      </c>
      <c r="H265">
        <f t="shared" si="4"/>
        <v>0</v>
      </c>
      <c r="I265" t="s">
        <v>11</v>
      </c>
    </row>
    <row r="266" spans="1:9" x14ac:dyDescent="0.25">
      <c r="A266" s="1">
        <v>44440</v>
      </c>
      <c r="B266" t="s">
        <v>7</v>
      </c>
      <c r="C266" t="s">
        <v>8</v>
      </c>
      <c r="D266" t="s">
        <v>9</v>
      </c>
      <c r="E266" t="s">
        <v>10</v>
      </c>
      <c r="F266">
        <v>10492.199999999997</v>
      </c>
      <c r="G266">
        <v>15000</v>
      </c>
      <c r="H266">
        <f t="shared" si="4"/>
        <v>0</v>
      </c>
      <c r="I266" t="s">
        <v>43</v>
      </c>
    </row>
    <row r="267" spans="1:9" x14ac:dyDescent="0.25">
      <c r="A267" s="1">
        <v>44440</v>
      </c>
      <c r="B267" t="s">
        <v>7</v>
      </c>
      <c r="C267" t="s">
        <v>8</v>
      </c>
      <c r="D267" t="s">
        <v>9</v>
      </c>
      <c r="E267" t="s">
        <v>10</v>
      </c>
      <c r="F267">
        <v>18396.7</v>
      </c>
      <c r="G267">
        <v>15000</v>
      </c>
      <c r="H267">
        <f t="shared" si="4"/>
        <v>1839.67</v>
      </c>
      <c r="I267" t="s">
        <v>11</v>
      </c>
    </row>
    <row r="268" spans="1:9" x14ac:dyDescent="0.25">
      <c r="A268" s="1">
        <v>44440</v>
      </c>
      <c r="B268" t="s">
        <v>12</v>
      </c>
      <c r="C268" t="s">
        <v>13</v>
      </c>
      <c r="D268" t="s">
        <v>14</v>
      </c>
      <c r="E268" t="s">
        <v>10</v>
      </c>
      <c r="F268">
        <v>23849.599999999999</v>
      </c>
      <c r="G268">
        <v>15000</v>
      </c>
      <c r="H268">
        <f t="shared" si="4"/>
        <v>2384.96</v>
      </c>
      <c r="I268" t="s">
        <v>11</v>
      </c>
    </row>
    <row r="269" spans="1:9" x14ac:dyDescent="0.25">
      <c r="A269" s="1">
        <v>44440</v>
      </c>
      <c r="B269" t="s">
        <v>68</v>
      </c>
      <c r="C269" t="s">
        <v>69</v>
      </c>
      <c r="D269" t="s">
        <v>70</v>
      </c>
      <c r="E269" t="s">
        <v>10</v>
      </c>
      <c r="F269">
        <v>23882.399999999998</v>
      </c>
      <c r="G269">
        <v>15000</v>
      </c>
      <c r="H269">
        <f t="shared" si="4"/>
        <v>2388.2399999999998</v>
      </c>
      <c r="I269" t="s">
        <v>43</v>
      </c>
    </row>
    <row r="270" spans="1:9" x14ac:dyDescent="0.25">
      <c r="A270" s="1">
        <v>44440</v>
      </c>
      <c r="B270" t="s">
        <v>12</v>
      </c>
      <c r="C270" t="s">
        <v>13</v>
      </c>
      <c r="D270" t="s">
        <v>14</v>
      </c>
      <c r="E270" t="s">
        <v>10</v>
      </c>
      <c r="F270">
        <v>34041.300000000003</v>
      </c>
      <c r="G270">
        <v>15000</v>
      </c>
      <c r="H270">
        <f t="shared" si="4"/>
        <v>3404.1300000000006</v>
      </c>
      <c r="I270" t="s">
        <v>43</v>
      </c>
    </row>
    <row r="271" spans="1:9" x14ac:dyDescent="0.25">
      <c r="A271" s="1">
        <v>44440</v>
      </c>
      <c r="B271" t="s">
        <v>40</v>
      </c>
      <c r="C271" t="s">
        <v>41</v>
      </c>
      <c r="D271" t="s">
        <v>42</v>
      </c>
      <c r="E271" t="s">
        <v>33</v>
      </c>
      <c r="F271">
        <v>3710</v>
      </c>
      <c r="G271">
        <v>15000</v>
      </c>
      <c r="H271">
        <f t="shared" si="4"/>
        <v>0</v>
      </c>
      <c r="I271" t="s">
        <v>43</v>
      </c>
    </row>
    <row r="272" spans="1:9" x14ac:dyDescent="0.25">
      <c r="A272" s="1">
        <v>44440</v>
      </c>
      <c r="B272" t="s">
        <v>62</v>
      </c>
      <c r="C272" t="s">
        <v>63</v>
      </c>
      <c r="D272" t="s">
        <v>64</v>
      </c>
      <c r="E272" t="s">
        <v>33</v>
      </c>
      <c r="F272">
        <v>6600</v>
      </c>
      <c r="G272">
        <v>15000</v>
      </c>
      <c r="H272">
        <f t="shared" si="4"/>
        <v>0</v>
      </c>
      <c r="I272" t="s">
        <v>11</v>
      </c>
    </row>
    <row r="273" spans="1:9" x14ac:dyDescent="0.25">
      <c r="A273" s="1">
        <v>44440</v>
      </c>
      <c r="B273" t="s">
        <v>71</v>
      </c>
      <c r="C273" t="s">
        <v>72</v>
      </c>
      <c r="D273" t="s">
        <v>73</v>
      </c>
      <c r="E273" t="s">
        <v>33</v>
      </c>
      <c r="F273">
        <v>8001</v>
      </c>
      <c r="G273">
        <v>15000</v>
      </c>
      <c r="H273">
        <f t="shared" si="4"/>
        <v>0</v>
      </c>
      <c r="I273" t="s">
        <v>11</v>
      </c>
    </row>
    <row r="274" spans="1:9" x14ac:dyDescent="0.25">
      <c r="A274" s="1">
        <v>44440</v>
      </c>
      <c r="B274" t="s">
        <v>40</v>
      </c>
      <c r="C274" t="s">
        <v>41</v>
      </c>
      <c r="D274" t="s">
        <v>42</v>
      </c>
      <c r="E274" t="s">
        <v>33</v>
      </c>
      <c r="F274">
        <v>8772</v>
      </c>
      <c r="G274">
        <v>15000</v>
      </c>
      <c r="H274">
        <f t="shared" si="4"/>
        <v>0</v>
      </c>
      <c r="I274" t="s">
        <v>15</v>
      </c>
    </row>
    <row r="275" spans="1:9" x14ac:dyDescent="0.25">
      <c r="A275" s="1">
        <v>44440</v>
      </c>
      <c r="B275" t="s">
        <v>40</v>
      </c>
      <c r="C275" t="s">
        <v>41</v>
      </c>
      <c r="D275" t="s">
        <v>42</v>
      </c>
      <c r="E275" t="s">
        <v>33</v>
      </c>
      <c r="F275">
        <v>14089.199999999999</v>
      </c>
      <c r="G275">
        <v>15000</v>
      </c>
      <c r="H275">
        <f t="shared" si="4"/>
        <v>0</v>
      </c>
      <c r="I275" t="s">
        <v>15</v>
      </c>
    </row>
    <row r="276" spans="1:9" x14ac:dyDescent="0.25">
      <c r="A276" s="1">
        <v>44440</v>
      </c>
      <c r="B276" t="s">
        <v>30</v>
      </c>
      <c r="C276" t="s">
        <v>31</v>
      </c>
      <c r="D276" t="s">
        <v>32</v>
      </c>
      <c r="E276" t="s">
        <v>33</v>
      </c>
      <c r="F276">
        <v>16702.400000000001</v>
      </c>
      <c r="G276">
        <v>15000</v>
      </c>
      <c r="H276">
        <f t="shared" si="4"/>
        <v>1670.2400000000002</v>
      </c>
      <c r="I276" t="s">
        <v>15</v>
      </c>
    </row>
    <row r="277" spans="1:9" x14ac:dyDescent="0.25">
      <c r="A277" s="1">
        <v>44440</v>
      </c>
      <c r="B277" t="s">
        <v>30</v>
      </c>
      <c r="C277" t="s">
        <v>31</v>
      </c>
      <c r="D277" t="s">
        <v>32</v>
      </c>
      <c r="E277" t="s">
        <v>33</v>
      </c>
      <c r="F277">
        <v>21216</v>
      </c>
      <c r="G277">
        <v>15000</v>
      </c>
      <c r="H277">
        <f t="shared" si="4"/>
        <v>2121.6</v>
      </c>
      <c r="I277" t="s">
        <v>15</v>
      </c>
    </row>
    <row r="278" spans="1:9" x14ac:dyDescent="0.25">
      <c r="A278" s="1">
        <v>44440</v>
      </c>
      <c r="B278" t="s">
        <v>62</v>
      </c>
      <c r="C278" t="s">
        <v>63</v>
      </c>
      <c r="D278" t="s">
        <v>64</v>
      </c>
      <c r="E278" t="s">
        <v>33</v>
      </c>
      <c r="F278">
        <v>21546</v>
      </c>
      <c r="G278">
        <v>15000</v>
      </c>
      <c r="H278">
        <f t="shared" si="4"/>
        <v>2154.6</v>
      </c>
      <c r="I278" t="s">
        <v>11</v>
      </c>
    </row>
    <row r="279" spans="1:9" x14ac:dyDescent="0.25">
      <c r="A279" s="1">
        <v>44440</v>
      </c>
      <c r="B279" t="s">
        <v>62</v>
      </c>
      <c r="C279" t="s">
        <v>63</v>
      </c>
      <c r="D279" t="s">
        <v>64</v>
      </c>
      <c r="E279" t="s">
        <v>33</v>
      </c>
      <c r="F279">
        <v>31186.6</v>
      </c>
      <c r="G279">
        <v>15000</v>
      </c>
      <c r="H279">
        <f t="shared" si="4"/>
        <v>3118.66</v>
      </c>
      <c r="I279" t="s">
        <v>11</v>
      </c>
    </row>
    <row r="280" spans="1:9" x14ac:dyDescent="0.25">
      <c r="A280" s="1">
        <v>44440</v>
      </c>
      <c r="B280" t="s">
        <v>30</v>
      </c>
      <c r="C280" t="s">
        <v>31</v>
      </c>
      <c r="D280" t="s">
        <v>32</v>
      </c>
      <c r="E280" t="s">
        <v>33</v>
      </c>
      <c r="F280">
        <v>31999.200000000001</v>
      </c>
      <c r="G280">
        <v>15000</v>
      </c>
      <c r="H280">
        <f t="shared" si="4"/>
        <v>3199.92</v>
      </c>
      <c r="I280" t="s">
        <v>15</v>
      </c>
    </row>
    <row r="281" spans="1:9" x14ac:dyDescent="0.25">
      <c r="A281" s="1">
        <v>44440</v>
      </c>
      <c r="B281" t="s">
        <v>62</v>
      </c>
      <c r="C281" t="s">
        <v>63</v>
      </c>
      <c r="D281" t="s">
        <v>64</v>
      </c>
      <c r="E281" t="s">
        <v>33</v>
      </c>
      <c r="F281">
        <v>37520</v>
      </c>
      <c r="G281">
        <v>15000</v>
      </c>
      <c r="H281">
        <f t="shared" si="4"/>
        <v>3752</v>
      </c>
      <c r="I281" t="s">
        <v>15</v>
      </c>
    </row>
    <row r="282" spans="1:9" x14ac:dyDescent="0.25">
      <c r="A282" s="1">
        <v>44440</v>
      </c>
      <c r="B282" t="s">
        <v>62</v>
      </c>
      <c r="C282" t="s">
        <v>63</v>
      </c>
      <c r="D282" t="s">
        <v>64</v>
      </c>
      <c r="E282" t="s">
        <v>33</v>
      </c>
      <c r="F282">
        <v>41215.299999999996</v>
      </c>
      <c r="G282">
        <v>15000</v>
      </c>
      <c r="H282">
        <f t="shared" si="4"/>
        <v>4121.53</v>
      </c>
      <c r="I282" t="s">
        <v>43</v>
      </c>
    </row>
    <row r="283" spans="1:9" x14ac:dyDescent="0.25">
      <c r="A283" s="1">
        <v>44440</v>
      </c>
      <c r="B283" t="s">
        <v>47</v>
      </c>
      <c r="C283" t="s">
        <v>48</v>
      </c>
      <c r="D283" t="s">
        <v>49</v>
      </c>
      <c r="E283" t="s">
        <v>26</v>
      </c>
      <c r="F283">
        <v>7008</v>
      </c>
      <c r="G283">
        <v>15000</v>
      </c>
      <c r="H283">
        <f t="shared" si="4"/>
        <v>0</v>
      </c>
      <c r="I283" t="s">
        <v>43</v>
      </c>
    </row>
    <row r="284" spans="1:9" x14ac:dyDescent="0.25">
      <c r="A284" s="1">
        <v>44440</v>
      </c>
      <c r="B284" t="s">
        <v>23</v>
      </c>
      <c r="C284" t="s">
        <v>24</v>
      </c>
      <c r="D284" t="s">
        <v>25</v>
      </c>
      <c r="E284" t="s">
        <v>26</v>
      </c>
      <c r="F284">
        <v>8099.6999999999989</v>
      </c>
      <c r="G284">
        <v>15000</v>
      </c>
      <c r="H284">
        <f t="shared" si="4"/>
        <v>0</v>
      </c>
      <c r="I284" t="s">
        <v>11</v>
      </c>
    </row>
    <row r="285" spans="1:9" x14ac:dyDescent="0.25">
      <c r="A285" s="1">
        <v>44440</v>
      </c>
      <c r="B285" t="s">
        <v>34</v>
      </c>
      <c r="C285" t="s">
        <v>35</v>
      </c>
      <c r="D285" t="s">
        <v>36</v>
      </c>
      <c r="E285" t="s">
        <v>26</v>
      </c>
      <c r="F285">
        <v>9840</v>
      </c>
      <c r="G285">
        <v>15000</v>
      </c>
      <c r="H285">
        <f t="shared" si="4"/>
        <v>0</v>
      </c>
      <c r="I285" t="s">
        <v>15</v>
      </c>
    </row>
    <row r="286" spans="1:9" x14ac:dyDescent="0.25">
      <c r="A286" s="1">
        <v>44440</v>
      </c>
      <c r="B286" t="s">
        <v>50</v>
      </c>
      <c r="C286" t="s">
        <v>51</v>
      </c>
      <c r="D286" t="s">
        <v>52</v>
      </c>
      <c r="E286" t="s">
        <v>26</v>
      </c>
      <c r="F286">
        <v>10218</v>
      </c>
      <c r="G286">
        <v>15000</v>
      </c>
      <c r="H286">
        <f t="shared" si="4"/>
        <v>0</v>
      </c>
      <c r="I286" t="s">
        <v>15</v>
      </c>
    </row>
    <row r="287" spans="1:9" x14ac:dyDescent="0.25">
      <c r="A287" s="1">
        <v>44440</v>
      </c>
      <c r="B287" t="s">
        <v>34</v>
      </c>
      <c r="C287" t="s">
        <v>35</v>
      </c>
      <c r="D287" t="s">
        <v>36</v>
      </c>
      <c r="E287" t="s">
        <v>26</v>
      </c>
      <c r="F287">
        <v>14311.2</v>
      </c>
      <c r="G287">
        <v>15000</v>
      </c>
      <c r="H287">
        <f t="shared" si="4"/>
        <v>0</v>
      </c>
      <c r="I287" t="s">
        <v>11</v>
      </c>
    </row>
    <row r="288" spans="1:9" x14ac:dyDescent="0.25">
      <c r="A288" s="1">
        <v>44440</v>
      </c>
      <c r="B288" t="s">
        <v>34</v>
      </c>
      <c r="C288" t="s">
        <v>35</v>
      </c>
      <c r="D288" t="s">
        <v>36</v>
      </c>
      <c r="E288" t="s">
        <v>26</v>
      </c>
      <c r="F288">
        <v>14715.2</v>
      </c>
      <c r="G288">
        <v>15000</v>
      </c>
      <c r="H288">
        <f t="shared" si="4"/>
        <v>0</v>
      </c>
      <c r="I288" t="s">
        <v>15</v>
      </c>
    </row>
    <row r="289" spans="1:9" x14ac:dyDescent="0.25">
      <c r="A289" s="1">
        <v>44440</v>
      </c>
      <c r="B289" t="s">
        <v>56</v>
      </c>
      <c r="C289" t="s">
        <v>57</v>
      </c>
      <c r="D289" t="s">
        <v>58</v>
      </c>
      <c r="E289" t="s">
        <v>26</v>
      </c>
      <c r="F289">
        <v>19147.8</v>
      </c>
      <c r="G289">
        <v>15000</v>
      </c>
      <c r="H289">
        <f t="shared" si="4"/>
        <v>1914.78</v>
      </c>
      <c r="I289" t="s">
        <v>15</v>
      </c>
    </row>
    <row r="290" spans="1:9" x14ac:dyDescent="0.25">
      <c r="A290" s="1">
        <v>44440</v>
      </c>
      <c r="B290" t="s">
        <v>34</v>
      </c>
      <c r="C290" t="s">
        <v>35</v>
      </c>
      <c r="D290" t="s">
        <v>36</v>
      </c>
      <c r="E290" t="s">
        <v>26</v>
      </c>
      <c r="F290">
        <v>20760.300000000003</v>
      </c>
      <c r="G290">
        <v>15000</v>
      </c>
      <c r="H290">
        <f t="shared" si="4"/>
        <v>2076.0300000000002</v>
      </c>
      <c r="I290" t="s">
        <v>15</v>
      </c>
    </row>
    <row r="291" spans="1:9" x14ac:dyDescent="0.25">
      <c r="A291" s="1">
        <v>44440</v>
      </c>
      <c r="B291" t="s">
        <v>56</v>
      </c>
      <c r="C291" t="s">
        <v>57</v>
      </c>
      <c r="D291" t="s">
        <v>58</v>
      </c>
      <c r="E291" t="s">
        <v>26</v>
      </c>
      <c r="F291">
        <v>24579.8</v>
      </c>
      <c r="G291">
        <v>15000</v>
      </c>
      <c r="H291">
        <f t="shared" si="4"/>
        <v>2457.98</v>
      </c>
      <c r="I291" t="s">
        <v>11</v>
      </c>
    </row>
    <row r="292" spans="1:9" x14ac:dyDescent="0.25">
      <c r="A292" s="1">
        <v>44440</v>
      </c>
      <c r="B292" t="s">
        <v>56</v>
      </c>
      <c r="C292" t="s">
        <v>57</v>
      </c>
      <c r="D292" t="s">
        <v>58</v>
      </c>
      <c r="E292" t="s">
        <v>26</v>
      </c>
      <c r="F292">
        <v>25946.300000000003</v>
      </c>
      <c r="G292">
        <v>15000</v>
      </c>
      <c r="H292">
        <f t="shared" si="4"/>
        <v>2594.6300000000006</v>
      </c>
      <c r="I292" t="s">
        <v>43</v>
      </c>
    </row>
    <row r="293" spans="1:9" x14ac:dyDescent="0.25">
      <c r="A293" s="1">
        <v>44440</v>
      </c>
      <c r="B293" t="s">
        <v>23</v>
      </c>
      <c r="C293" t="s">
        <v>24</v>
      </c>
      <c r="D293" t="s">
        <v>25</v>
      </c>
      <c r="E293" t="s">
        <v>26</v>
      </c>
      <c r="F293">
        <v>30367.999999999996</v>
      </c>
      <c r="G293">
        <v>15000</v>
      </c>
      <c r="H293">
        <f t="shared" si="4"/>
        <v>3036.7999999999997</v>
      </c>
      <c r="I293" t="s">
        <v>15</v>
      </c>
    </row>
    <row r="294" spans="1:9" x14ac:dyDescent="0.25">
      <c r="A294" s="1">
        <v>44440</v>
      </c>
      <c r="B294" t="s">
        <v>47</v>
      </c>
      <c r="C294" t="s">
        <v>48</v>
      </c>
      <c r="D294" t="s">
        <v>49</v>
      </c>
      <c r="E294" t="s">
        <v>26</v>
      </c>
      <c r="F294">
        <v>35640</v>
      </c>
      <c r="G294">
        <v>15000</v>
      </c>
      <c r="H294">
        <f t="shared" si="4"/>
        <v>3564</v>
      </c>
      <c r="I294" t="s">
        <v>11</v>
      </c>
    </row>
    <row r="295" spans="1:9" x14ac:dyDescent="0.25">
      <c r="A295" s="1">
        <v>44440</v>
      </c>
      <c r="B295" t="s">
        <v>37</v>
      </c>
      <c r="C295" t="s">
        <v>38</v>
      </c>
      <c r="D295" t="s">
        <v>39</v>
      </c>
      <c r="E295" t="s">
        <v>22</v>
      </c>
      <c r="F295">
        <v>7714</v>
      </c>
      <c r="G295">
        <v>15000</v>
      </c>
      <c r="H295">
        <f t="shared" si="4"/>
        <v>0</v>
      </c>
      <c r="I295" t="s">
        <v>11</v>
      </c>
    </row>
    <row r="296" spans="1:9" x14ac:dyDescent="0.25">
      <c r="A296" s="1">
        <v>44440</v>
      </c>
      <c r="B296" t="s">
        <v>19</v>
      </c>
      <c r="C296" t="s">
        <v>20</v>
      </c>
      <c r="D296" t="s">
        <v>21</v>
      </c>
      <c r="E296" t="s">
        <v>22</v>
      </c>
      <c r="F296">
        <v>15152.399999999998</v>
      </c>
      <c r="G296">
        <v>15000</v>
      </c>
      <c r="H296">
        <f t="shared" si="4"/>
        <v>1515.2399999999998</v>
      </c>
      <c r="I296" t="s">
        <v>43</v>
      </c>
    </row>
    <row r="297" spans="1:9" x14ac:dyDescent="0.25">
      <c r="A297" s="1">
        <v>44440</v>
      </c>
      <c r="B297" t="s">
        <v>44</v>
      </c>
      <c r="C297" t="s">
        <v>45</v>
      </c>
      <c r="D297" t="s">
        <v>46</v>
      </c>
      <c r="E297" t="s">
        <v>22</v>
      </c>
      <c r="F297">
        <v>16363.900000000001</v>
      </c>
      <c r="G297">
        <v>15000</v>
      </c>
      <c r="H297">
        <f t="shared" si="4"/>
        <v>1636.3900000000003</v>
      </c>
      <c r="I297" t="s">
        <v>11</v>
      </c>
    </row>
    <row r="298" spans="1:9" x14ac:dyDescent="0.25">
      <c r="A298" s="1">
        <v>44470</v>
      </c>
      <c r="B298" t="s">
        <v>27</v>
      </c>
      <c r="C298" t="s">
        <v>28</v>
      </c>
      <c r="D298" t="s">
        <v>29</v>
      </c>
      <c r="E298" t="s">
        <v>10</v>
      </c>
      <c r="F298">
        <v>3243.6000000000004</v>
      </c>
      <c r="G298">
        <v>15000</v>
      </c>
      <c r="H298">
        <f t="shared" si="4"/>
        <v>0</v>
      </c>
      <c r="I298" t="s">
        <v>11</v>
      </c>
    </row>
    <row r="299" spans="1:9" x14ac:dyDescent="0.25">
      <c r="A299" s="1">
        <v>44470</v>
      </c>
      <c r="B299" t="s">
        <v>16</v>
      </c>
      <c r="C299" t="s">
        <v>17</v>
      </c>
      <c r="D299" t="s">
        <v>18</v>
      </c>
      <c r="E299" t="s">
        <v>10</v>
      </c>
      <c r="F299">
        <v>12633.599999999999</v>
      </c>
      <c r="G299">
        <v>15000</v>
      </c>
      <c r="H299">
        <f t="shared" si="4"/>
        <v>0</v>
      </c>
      <c r="I299" t="s">
        <v>15</v>
      </c>
    </row>
    <row r="300" spans="1:9" x14ac:dyDescent="0.25">
      <c r="A300" s="1">
        <v>44470</v>
      </c>
      <c r="B300" t="s">
        <v>27</v>
      </c>
      <c r="C300" t="s">
        <v>28</v>
      </c>
      <c r="D300" t="s">
        <v>29</v>
      </c>
      <c r="E300" t="s">
        <v>10</v>
      </c>
      <c r="F300">
        <v>12806.399999999998</v>
      </c>
      <c r="G300">
        <v>15000</v>
      </c>
      <c r="H300">
        <f t="shared" si="4"/>
        <v>0</v>
      </c>
      <c r="I300" t="s">
        <v>43</v>
      </c>
    </row>
    <row r="301" spans="1:9" x14ac:dyDescent="0.25">
      <c r="A301" s="1">
        <v>44470</v>
      </c>
      <c r="B301" t="s">
        <v>12</v>
      </c>
      <c r="C301" t="s">
        <v>13</v>
      </c>
      <c r="D301" t="s">
        <v>14</v>
      </c>
      <c r="E301" t="s">
        <v>10</v>
      </c>
      <c r="F301">
        <v>20031.199999999997</v>
      </c>
      <c r="G301">
        <v>15000</v>
      </c>
      <c r="H301">
        <f t="shared" si="4"/>
        <v>2003.12</v>
      </c>
      <c r="I301" t="s">
        <v>43</v>
      </c>
    </row>
    <row r="302" spans="1:9" x14ac:dyDescent="0.25">
      <c r="A302" s="1">
        <v>44470</v>
      </c>
      <c r="B302" t="s">
        <v>7</v>
      </c>
      <c r="C302" t="s">
        <v>8</v>
      </c>
      <c r="D302" t="s">
        <v>9</v>
      </c>
      <c r="E302" t="s">
        <v>10</v>
      </c>
      <c r="F302">
        <v>21485.200000000001</v>
      </c>
      <c r="G302">
        <v>15000</v>
      </c>
      <c r="H302">
        <f t="shared" si="4"/>
        <v>2148.52</v>
      </c>
      <c r="I302" t="s">
        <v>15</v>
      </c>
    </row>
    <row r="303" spans="1:9" x14ac:dyDescent="0.25">
      <c r="A303" s="1">
        <v>44470</v>
      </c>
      <c r="B303" t="s">
        <v>68</v>
      </c>
      <c r="C303" t="s">
        <v>69</v>
      </c>
      <c r="D303" t="s">
        <v>70</v>
      </c>
      <c r="E303" t="s">
        <v>10</v>
      </c>
      <c r="F303">
        <v>22607.200000000004</v>
      </c>
      <c r="G303">
        <v>15000</v>
      </c>
      <c r="H303">
        <f t="shared" si="4"/>
        <v>2260.7200000000007</v>
      </c>
      <c r="I303" t="s">
        <v>11</v>
      </c>
    </row>
    <row r="304" spans="1:9" x14ac:dyDescent="0.25">
      <c r="A304" s="1">
        <v>44470</v>
      </c>
      <c r="B304" t="s">
        <v>30</v>
      </c>
      <c r="C304" t="s">
        <v>31</v>
      </c>
      <c r="D304" t="s">
        <v>32</v>
      </c>
      <c r="E304" t="s">
        <v>33</v>
      </c>
      <c r="F304">
        <v>3035.1</v>
      </c>
      <c r="G304">
        <v>15000</v>
      </c>
      <c r="H304">
        <f t="shared" si="4"/>
        <v>0</v>
      </c>
      <c r="I304" t="s">
        <v>15</v>
      </c>
    </row>
    <row r="305" spans="1:9" x14ac:dyDescent="0.25">
      <c r="A305" s="1">
        <v>44470</v>
      </c>
      <c r="B305" t="s">
        <v>62</v>
      </c>
      <c r="C305" t="s">
        <v>63</v>
      </c>
      <c r="D305" t="s">
        <v>64</v>
      </c>
      <c r="E305" t="s">
        <v>33</v>
      </c>
      <c r="F305">
        <v>6688</v>
      </c>
      <c r="G305">
        <v>15000</v>
      </c>
      <c r="H305">
        <f t="shared" si="4"/>
        <v>0</v>
      </c>
      <c r="I305" t="s">
        <v>15</v>
      </c>
    </row>
    <row r="306" spans="1:9" x14ac:dyDescent="0.25">
      <c r="A306" s="1">
        <v>44470</v>
      </c>
      <c r="B306" t="s">
        <v>30</v>
      </c>
      <c r="C306" t="s">
        <v>31</v>
      </c>
      <c r="D306" t="s">
        <v>32</v>
      </c>
      <c r="E306" t="s">
        <v>33</v>
      </c>
      <c r="F306">
        <v>7024.2</v>
      </c>
      <c r="G306">
        <v>15000</v>
      </c>
      <c r="H306">
        <f t="shared" si="4"/>
        <v>0</v>
      </c>
      <c r="I306" t="s">
        <v>43</v>
      </c>
    </row>
    <row r="307" spans="1:9" x14ac:dyDescent="0.25">
      <c r="A307" s="1">
        <v>44470</v>
      </c>
      <c r="B307" t="s">
        <v>62</v>
      </c>
      <c r="C307" t="s">
        <v>63</v>
      </c>
      <c r="D307" t="s">
        <v>64</v>
      </c>
      <c r="E307" t="s">
        <v>33</v>
      </c>
      <c r="F307">
        <v>7139.0000000000009</v>
      </c>
      <c r="G307">
        <v>15000</v>
      </c>
      <c r="H307">
        <f t="shared" si="4"/>
        <v>0</v>
      </c>
      <c r="I307" t="s">
        <v>11</v>
      </c>
    </row>
    <row r="308" spans="1:9" x14ac:dyDescent="0.25">
      <c r="A308" s="1">
        <v>44470</v>
      </c>
      <c r="B308" t="s">
        <v>40</v>
      </c>
      <c r="C308" t="s">
        <v>41</v>
      </c>
      <c r="D308" t="s">
        <v>42</v>
      </c>
      <c r="E308" t="s">
        <v>33</v>
      </c>
      <c r="F308">
        <v>10948</v>
      </c>
      <c r="G308">
        <v>15000</v>
      </c>
      <c r="H308">
        <f t="shared" si="4"/>
        <v>0</v>
      </c>
      <c r="I308" t="s">
        <v>15</v>
      </c>
    </row>
    <row r="309" spans="1:9" x14ac:dyDescent="0.25">
      <c r="A309" s="1">
        <v>44470</v>
      </c>
      <c r="B309" t="s">
        <v>40</v>
      </c>
      <c r="C309" t="s">
        <v>41</v>
      </c>
      <c r="D309" t="s">
        <v>42</v>
      </c>
      <c r="E309" t="s">
        <v>33</v>
      </c>
      <c r="F309">
        <v>10988.800000000001</v>
      </c>
      <c r="G309">
        <v>15000</v>
      </c>
      <c r="H309">
        <f t="shared" si="4"/>
        <v>0</v>
      </c>
      <c r="I309" t="s">
        <v>11</v>
      </c>
    </row>
    <row r="310" spans="1:9" x14ac:dyDescent="0.25">
      <c r="A310" s="1">
        <v>44470</v>
      </c>
      <c r="B310" t="s">
        <v>40</v>
      </c>
      <c r="C310" t="s">
        <v>41</v>
      </c>
      <c r="D310" t="s">
        <v>42</v>
      </c>
      <c r="E310" t="s">
        <v>33</v>
      </c>
      <c r="F310">
        <v>12306.6</v>
      </c>
      <c r="G310">
        <v>15000</v>
      </c>
      <c r="H310">
        <f t="shared" si="4"/>
        <v>0</v>
      </c>
      <c r="I310" t="s">
        <v>15</v>
      </c>
    </row>
    <row r="311" spans="1:9" x14ac:dyDescent="0.25">
      <c r="A311" s="1">
        <v>44470</v>
      </c>
      <c r="B311" t="s">
        <v>40</v>
      </c>
      <c r="C311" t="s">
        <v>41</v>
      </c>
      <c r="D311" t="s">
        <v>42</v>
      </c>
      <c r="E311" t="s">
        <v>33</v>
      </c>
      <c r="F311">
        <v>16077</v>
      </c>
      <c r="G311">
        <v>15000</v>
      </c>
      <c r="H311">
        <f t="shared" si="4"/>
        <v>1607.7</v>
      </c>
      <c r="I311" t="s">
        <v>15</v>
      </c>
    </row>
    <row r="312" spans="1:9" x14ac:dyDescent="0.25">
      <c r="A312" s="1">
        <v>44470</v>
      </c>
      <c r="B312" t="s">
        <v>59</v>
      </c>
      <c r="C312" t="s">
        <v>60</v>
      </c>
      <c r="D312" t="s">
        <v>61</v>
      </c>
      <c r="E312" t="s">
        <v>33</v>
      </c>
      <c r="F312">
        <v>19594</v>
      </c>
      <c r="G312">
        <v>15000</v>
      </c>
      <c r="H312">
        <f t="shared" si="4"/>
        <v>1959.4</v>
      </c>
      <c r="I312" t="s">
        <v>15</v>
      </c>
    </row>
    <row r="313" spans="1:9" x14ac:dyDescent="0.25">
      <c r="A313" s="1">
        <v>44470</v>
      </c>
      <c r="B313" t="s">
        <v>30</v>
      </c>
      <c r="C313" t="s">
        <v>31</v>
      </c>
      <c r="D313" t="s">
        <v>32</v>
      </c>
      <c r="E313" t="s">
        <v>33</v>
      </c>
      <c r="F313">
        <v>19946.199999999997</v>
      </c>
      <c r="G313">
        <v>15000</v>
      </c>
      <c r="H313">
        <f t="shared" si="4"/>
        <v>1994.62</v>
      </c>
      <c r="I313" t="s">
        <v>43</v>
      </c>
    </row>
    <row r="314" spans="1:9" x14ac:dyDescent="0.25">
      <c r="A314" s="1">
        <v>44470</v>
      </c>
      <c r="B314" t="s">
        <v>71</v>
      </c>
      <c r="C314" t="s">
        <v>72</v>
      </c>
      <c r="D314" t="s">
        <v>73</v>
      </c>
      <c r="E314" t="s">
        <v>33</v>
      </c>
      <c r="F314">
        <v>26773.4</v>
      </c>
      <c r="G314">
        <v>15000</v>
      </c>
      <c r="H314">
        <f t="shared" si="4"/>
        <v>2677.34</v>
      </c>
      <c r="I314" t="s">
        <v>43</v>
      </c>
    </row>
    <row r="315" spans="1:9" x14ac:dyDescent="0.25">
      <c r="A315" s="1">
        <v>44470</v>
      </c>
      <c r="B315" t="s">
        <v>40</v>
      </c>
      <c r="C315" t="s">
        <v>41</v>
      </c>
      <c r="D315" t="s">
        <v>42</v>
      </c>
      <c r="E315" t="s">
        <v>33</v>
      </c>
      <c r="F315">
        <v>28464.9</v>
      </c>
      <c r="G315">
        <v>15000</v>
      </c>
      <c r="H315">
        <f t="shared" si="4"/>
        <v>2846.4900000000002</v>
      </c>
      <c r="I315" t="s">
        <v>43</v>
      </c>
    </row>
    <row r="316" spans="1:9" x14ac:dyDescent="0.25">
      <c r="A316" s="1">
        <v>44470</v>
      </c>
      <c r="B316" t="s">
        <v>62</v>
      </c>
      <c r="C316" t="s">
        <v>63</v>
      </c>
      <c r="D316" t="s">
        <v>64</v>
      </c>
      <c r="E316" t="s">
        <v>33</v>
      </c>
      <c r="F316">
        <v>37544.800000000003</v>
      </c>
      <c r="G316">
        <v>15000</v>
      </c>
      <c r="H316">
        <f t="shared" si="4"/>
        <v>3754.4800000000005</v>
      </c>
      <c r="I316" t="s">
        <v>11</v>
      </c>
    </row>
    <row r="317" spans="1:9" x14ac:dyDescent="0.25">
      <c r="A317" s="1">
        <v>44470</v>
      </c>
      <c r="B317" t="s">
        <v>40</v>
      </c>
      <c r="C317" t="s">
        <v>41</v>
      </c>
      <c r="D317" t="s">
        <v>42</v>
      </c>
      <c r="E317" t="s">
        <v>33</v>
      </c>
      <c r="F317">
        <v>40224.800000000003</v>
      </c>
      <c r="G317">
        <v>15000</v>
      </c>
      <c r="H317">
        <f t="shared" si="4"/>
        <v>4022.4800000000005</v>
      </c>
      <c r="I317" t="s">
        <v>11</v>
      </c>
    </row>
    <row r="318" spans="1:9" x14ac:dyDescent="0.25">
      <c r="A318" s="1">
        <v>44470</v>
      </c>
      <c r="B318" t="s">
        <v>59</v>
      </c>
      <c r="C318" t="s">
        <v>60</v>
      </c>
      <c r="D318" t="s">
        <v>61</v>
      </c>
      <c r="E318" t="s">
        <v>33</v>
      </c>
      <c r="F318">
        <v>43591.8</v>
      </c>
      <c r="G318">
        <v>15000</v>
      </c>
      <c r="H318">
        <f t="shared" si="4"/>
        <v>4359.18</v>
      </c>
      <c r="I318" t="s">
        <v>11</v>
      </c>
    </row>
    <row r="319" spans="1:9" x14ac:dyDescent="0.25">
      <c r="A319" s="1">
        <v>44470</v>
      </c>
      <c r="B319" t="s">
        <v>50</v>
      </c>
      <c r="C319" t="s">
        <v>51</v>
      </c>
      <c r="D319" t="s">
        <v>52</v>
      </c>
      <c r="E319" t="s">
        <v>26</v>
      </c>
      <c r="F319">
        <v>4201.6000000000004</v>
      </c>
      <c r="G319">
        <v>15000</v>
      </c>
      <c r="H319">
        <f t="shared" si="4"/>
        <v>0</v>
      </c>
      <c r="I319" t="s">
        <v>15</v>
      </c>
    </row>
    <row r="320" spans="1:9" x14ac:dyDescent="0.25">
      <c r="A320" s="1">
        <v>44470</v>
      </c>
      <c r="B320" t="s">
        <v>23</v>
      </c>
      <c r="C320" t="s">
        <v>24</v>
      </c>
      <c r="D320" t="s">
        <v>25</v>
      </c>
      <c r="E320" t="s">
        <v>26</v>
      </c>
      <c r="F320">
        <v>15262.8</v>
      </c>
      <c r="G320">
        <v>15000</v>
      </c>
      <c r="H320">
        <f t="shared" si="4"/>
        <v>1526.28</v>
      </c>
      <c r="I320" t="s">
        <v>43</v>
      </c>
    </row>
    <row r="321" spans="1:9" x14ac:dyDescent="0.25">
      <c r="A321" s="1">
        <v>44470</v>
      </c>
      <c r="B321" t="s">
        <v>56</v>
      </c>
      <c r="C321" t="s">
        <v>57</v>
      </c>
      <c r="D321" t="s">
        <v>58</v>
      </c>
      <c r="E321" t="s">
        <v>26</v>
      </c>
      <c r="F321">
        <v>20790</v>
      </c>
      <c r="G321">
        <v>15000</v>
      </c>
      <c r="H321">
        <f t="shared" si="4"/>
        <v>2079</v>
      </c>
      <c r="I321" t="s">
        <v>15</v>
      </c>
    </row>
    <row r="322" spans="1:9" x14ac:dyDescent="0.25">
      <c r="A322" s="1">
        <v>44470</v>
      </c>
      <c r="B322" t="s">
        <v>50</v>
      </c>
      <c r="C322" t="s">
        <v>51</v>
      </c>
      <c r="D322" t="s">
        <v>52</v>
      </c>
      <c r="E322" t="s">
        <v>26</v>
      </c>
      <c r="F322">
        <v>21878.5</v>
      </c>
      <c r="G322">
        <v>15000</v>
      </c>
      <c r="H322">
        <f t="shared" si="4"/>
        <v>2187.85</v>
      </c>
      <c r="I322" t="s">
        <v>11</v>
      </c>
    </row>
    <row r="323" spans="1:9" x14ac:dyDescent="0.25">
      <c r="A323" s="1">
        <v>44470</v>
      </c>
      <c r="B323" t="s">
        <v>56</v>
      </c>
      <c r="C323" t="s">
        <v>57</v>
      </c>
      <c r="D323" t="s">
        <v>58</v>
      </c>
      <c r="E323" t="s">
        <v>26</v>
      </c>
      <c r="F323">
        <v>22136.800000000003</v>
      </c>
      <c r="G323">
        <v>15000</v>
      </c>
      <c r="H323">
        <f t="shared" ref="H323:H386" si="5">IF(F323&gt;=G323,F323*$L$1,0)</f>
        <v>2213.6800000000003</v>
      </c>
      <c r="I323" t="s">
        <v>11</v>
      </c>
    </row>
    <row r="324" spans="1:9" x14ac:dyDescent="0.25">
      <c r="A324" s="1">
        <v>44470</v>
      </c>
      <c r="B324" t="s">
        <v>56</v>
      </c>
      <c r="C324" t="s">
        <v>57</v>
      </c>
      <c r="D324" t="s">
        <v>58</v>
      </c>
      <c r="E324" t="s">
        <v>26</v>
      </c>
      <c r="F324">
        <v>23240.400000000001</v>
      </c>
      <c r="G324">
        <v>15000</v>
      </c>
      <c r="H324">
        <f t="shared" si="5"/>
        <v>2324.0400000000004</v>
      </c>
      <c r="I324" t="s">
        <v>15</v>
      </c>
    </row>
    <row r="325" spans="1:9" x14ac:dyDescent="0.25">
      <c r="A325" s="1">
        <v>44470</v>
      </c>
      <c r="B325" t="s">
        <v>50</v>
      </c>
      <c r="C325" t="s">
        <v>51</v>
      </c>
      <c r="D325" t="s">
        <v>52</v>
      </c>
      <c r="E325" t="s">
        <v>26</v>
      </c>
      <c r="F325">
        <v>41989.599999999999</v>
      </c>
      <c r="G325">
        <v>15000</v>
      </c>
      <c r="H325">
        <f t="shared" si="5"/>
        <v>4198.96</v>
      </c>
      <c r="I325" t="s">
        <v>11</v>
      </c>
    </row>
    <row r="326" spans="1:9" x14ac:dyDescent="0.25">
      <c r="A326" s="1">
        <v>44470</v>
      </c>
      <c r="B326" t="s">
        <v>19</v>
      </c>
      <c r="C326" t="s">
        <v>20</v>
      </c>
      <c r="D326" t="s">
        <v>21</v>
      </c>
      <c r="E326" t="s">
        <v>22</v>
      </c>
      <c r="F326">
        <v>2997.2</v>
      </c>
      <c r="G326">
        <v>15000</v>
      </c>
      <c r="H326">
        <f t="shared" si="5"/>
        <v>0</v>
      </c>
      <c r="I326" t="s">
        <v>11</v>
      </c>
    </row>
    <row r="327" spans="1:9" x14ac:dyDescent="0.25">
      <c r="A327" s="1">
        <v>44470</v>
      </c>
      <c r="B327" t="s">
        <v>37</v>
      </c>
      <c r="C327" t="s">
        <v>38</v>
      </c>
      <c r="D327" t="s">
        <v>39</v>
      </c>
      <c r="E327" t="s">
        <v>22</v>
      </c>
      <c r="F327">
        <v>7195.9999999999991</v>
      </c>
      <c r="G327">
        <v>15000</v>
      </c>
      <c r="H327">
        <f t="shared" si="5"/>
        <v>0</v>
      </c>
      <c r="I327" t="s">
        <v>15</v>
      </c>
    </row>
    <row r="328" spans="1:9" x14ac:dyDescent="0.25">
      <c r="A328" s="1">
        <v>44470</v>
      </c>
      <c r="B328" t="s">
        <v>53</v>
      </c>
      <c r="C328" t="s">
        <v>54</v>
      </c>
      <c r="D328" t="s">
        <v>55</v>
      </c>
      <c r="E328" t="s">
        <v>22</v>
      </c>
      <c r="F328">
        <v>10595.2</v>
      </c>
      <c r="G328">
        <v>15000</v>
      </c>
      <c r="H328">
        <f t="shared" si="5"/>
        <v>0</v>
      </c>
      <c r="I328" t="s">
        <v>43</v>
      </c>
    </row>
    <row r="329" spans="1:9" x14ac:dyDescent="0.25">
      <c r="A329" s="1">
        <v>44470</v>
      </c>
      <c r="B329" t="s">
        <v>37</v>
      </c>
      <c r="C329" t="s">
        <v>38</v>
      </c>
      <c r="D329" t="s">
        <v>39</v>
      </c>
      <c r="E329" t="s">
        <v>22</v>
      </c>
      <c r="F329">
        <v>10694.7</v>
      </c>
      <c r="G329">
        <v>15000</v>
      </c>
      <c r="H329">
        <f t="shared" si="5"/>
        <v>0</v>
      </c>
      <c r="I329" t="s">
        <v>43</v>
      </c>
    </row>
    <row r="330" spans="1:9" x14ac:dyDescent="0.25">
      <c r="A330" s="1">
        <v>44470</v>
      </c>
      <c r="B330" t="s">
        <v>53</v>
      </c>
      <c r="C330" t="s">
        <v>54</v>
      </c>
      <c r="D330" t="s">
        <v>55</v>
      </c>
      <c r="E330" t="s">
        <v>22</v>
      </c>
      <c r="F330">
        <v>14235.4</v>
      </c>
      <c r="G330">
        <v>15000</v>
      </c>
      <c r="H330">
        <f t="shared" si="5"/>
        <v>0</v>
      </c>
      <c r="I330" t="s">
        <v>43</v>
      </c>
    </row>
    <row r="331" spans="1:9" x14ac:dyDescent="0.25">
      <c r="A331" s="1">
        <v>44470</v>
      </c>
      <c r="B331" t="s">
        <v>53</v>
      </c>
      <c r="C331" t="s">
        <v>54</v>
      </c>
      <c r="D331" t="s">
        <v>55</v>
      </c>
      <c r="E331" t="s">
        <v>22</v>
      </c>
      <c r="F331">
        <v>36530.199999999997</v>
      </c>
      <c r="G331">
        <v>15000</v>
      </c>
      <c r="H331">
        <f t="shared" si="5"/>
        <v>3653.02</v>
      </c>
      <c r="I331" t="s">
        <v>15</v>
      </c>
    </row>
    <row r="332" spans="1:9" x14ac:dyDescent="0.25">
      <c r="A332" s="1">
        <v>44470</v>
      </c>
      <c r="B332" t="s">
        <v>65</v>
      </c>
      <c r="C332" t="s">
        <v>66</v>
      </c>
      <c r="D332" t="s">
        <v>67</v>
      </c>
      <c r="E332" t="s">
        <v>22</v>
      </c>
      <c r="F332">
        <v>36896.199999999997</v>
      </c>
      <c r="G332">
        <v>15000</v>
      </c>
      <c r="H332">
        <f t="shared" si="5"/>
        <v>3689.62</v>
      </c>
      <c r="I332" t="s">
        <v>43</v>
      </c>
    </row>
    <row r="333" spans="1:9" x14ac:dyDescent="0.25">
      <c r="A333" s="1">
        <v>44470</v>
      </c>
      <c r="B333" t="s">
        <v>19</v>
      </c>
      <c r="C333" t="s">
        <v>20</v>
      </c>
      <c r="D333" t="s">
        <v>21</v>
      </c>
      <c r="E333" t="s">
        <v>22</v>
      </c>
      <c r="F333">
        <v>41420.699999999997</v>
      </c>
      <c r="G333">
        <v>15000</v>
      </c>
      <c r="H333">
        <f t="shared" si="5"/>
        <v>4142.07</v>
      </c>
      <c r="I333" t="s">
        <v>11</v>
      </c>
    </row>
    <row r="334" spans="1:9" x14ac:dyDescent="0.25">
      <c r="A334" s="1">
        <v>44501</v>
      </c>
      <c r="B334" t="s">
        <v>12</v>
      </c>
      <c r="C334" t="s">
        <v>13</v>
      </c>
      <c r="D334" t="s">
        <v>14</v>
      </c>
      <c r="E334" t="s">
        <v>10</v>
      </c>
      <c r="F334">
        <v>5130</v>
      </c>
      <c r="G334">
        <v>15000</v>
      </c>
      <c r="H334">
        <f t="shared" si="5"/>
        <v>0</v>
      </c>
      <c r="I334" t="s">
        <v>15</v>
      </c>
    </row>
    <row r="335" spans="1:9" x14ac:dyDescent="0.25">
      <c r="A335" s="1">
        <v>44501</v>
      </c>
      <c r="B335" t="s">
        <v>7</v>
      </c>
      <c r="C335" t="s">
        <v>8</v>
      </c>
      <c r="D335" t="s">
        <v>9</v>
      </c>
      <c r="E335" t="s">
        <v>10</v>
      </c>
      <c r="F335">
        <v>8810.9</v>
      </c>
      <c r="G335">
        <v>15000</v>
      </c>
      <c r="H335">
        <f t="shared" si="5"/>
        <v>0</v>
      </c>
      <c r="I335" t="s">
        <v>11</v>
      </c>
    </row>
    <row r="336" spans="1:9" x14ac:dyDescent="0.25">
      <c r="A336" s="1">
        <v>44501</v>
      </c>
      <c r="B336" t="s">
        <v>27</v>
      </c>
      <c r="C336" t="s">
        <v>28</v>
      </c>
      <c r="D336" t="s">
        <v>29</v>
      </c>
      <c r="E336" t="s">
        <v>10</v>
      </c>
      <c r="F336">
        <v>16606</v>
      </c>
      <c r="G336">
        <v>15000</v>
      </c>
      <c r="H336">
        <f t="shared" si="5"/>
        <v>1660.6000000000001</v>
      </c>
      <c r="I336" t="s">
        <v>11</v>
      </c>
    </row>
    <row r="337" spans="1:9" x14ac:dyDescent="0.25">
      <c r="A337" s="1">
        <v>44501</v>
      </c>
      <c r="B337" t="s">
        <v>12</v>
      </c>
      <c r="C337" t="s">
        <v>13</v>
      </c>
      <c r="D337" t="s">
        <v>14</v>
      </c>
      <c r="E337" t="s">
        <v>10</v>
      </c>
      <c r="F337">
        <v>17766</v>
      </c>
      <c r="G337">
        <v>15000</v>
      </c>
      <c r="H337">
        <f t="shared" si="5"/>
        <v>1776.6000000000001</v>
      </c>
      <c r="I337" t="s">
        <v>11</v>
      </c>
    </row>
    <row r="338" spans="1:9" x14ac:dyDescent="0.25">
      <c r="A338" s="1">
        <v>44501</v>
      </c>
      <c r="B338" t="s">
        <v>16</v>
      </c>
      <c r="C338" t="s">
        <v>17</v>
      </c>
      <c r="D338" t="s">
        <v>18</v>
      </c>
      <c r="E338" t="s">
        <v>10</v>
      </c>
      <c r="F338">
        <v>20916</v>
      </c>
      <c r="G338">
        <v>15000</v>
      </c>
      <c r="H338">
        <f t="shared" si="5"/>
        <v>2091.6</v>
      </c>
      <c r="I338" t="s">
        <v>11</v>
      </c>
    </row>
    <row r="339" spans="1:9" x14ac:dyDescent="0.25">
      <c r="A339" s="1">
        <v>44501</v>
      </c>
      <c r="B339" t="s">
        <v>16</v>
      </c>
      <c r="C339" t="s">
        <v>17</v>
      </c>
      <c r="D339" t="s">
        <v>18</v>
      </c>
      <c r="E339" t="s">
        <v>10</v>
      </c>
      <c r="F339">
        <v>22396.5</v>
      </c>
      <c r="G339">
        <v>15000</v>
      </c>
      <c r="H339">
        <f t="shared" si="5"/>
        <v>2239.65</v>
      </c>
      <c r="I339" t="s">
        <v>43</v>
      </c>
    </row>
    <row r="340" spans="1:9" x14ac:dyDescent="0.25">
      <c r="A340" s="1">
        <v>44501</v>
      </c>
      <c r="B340" t="s">
        <v>12</v>
      </c>
      <c r="C340" t="s">
        <v>13</v>
      </c>
      <c r="D340" t="s">
        <v>14</v>
      </c>
      <c r="E340" t="s">
        <v>10</v>
      </c>
      <c r="F340">
        <v>25633.5</v>
      </c>
      <c r="G340">
        <v>15000</v>
      </c>
      <c r="H340">
        <f t="shared" si="5"/>
        <v>2563.3500000000004</v>
      </c>
      <c r="I340" t="s">
        <v>15</v>
      </c>
    </row>
    <row r="341" spans="1:9" x14ac:dyDescent="0.25">
      <c r="A341" s="1">
        <v>44501</v>
      </c>
      <c r="B341" t="s">
        <v>16</v>
      </c>
      <c r="C341" t="s">
        <v>17</v>
      </c>
      <c r="D341" t="s">
        <v>18</v>
      </c>
      <c r="E341" t="s">
        <v>10</v>
      </c>
      <c r="F341">
        <v>37374.399999999994</v>
      </c>
      <c r="G341">
        <v>15000</v>
      </c>
      <c r="H341">
        <f t="shared" si="5"/>
        <v>3737.4399999999996</v>
      </c>
      <c r="I341" t="s">
        <v>43</v>
      </c>
    </row>
    <row r="342" spans="1:9" x14ac:dyDescent="0.25">
      <c r="A342" s="1">
        <v>44501</v>
      </c>
      <c r="B342" t="s">
        <v>71</v>
      </c>
      <c r="C342" t="s">
        <v>72</v>
      </c>
      <c r="D342" t="s">
        <v>73</v>
      </c>
      <c r="E342" t="s">
        <v>33</v>
      </c>
      <c r="F342">
        <v>9292.5</v>
      </c>
      <c r="G342">
        <v>15000</v>
      </c>
      <c r="H342">
        <f t="shared" si="5"/>
        <v>0</v>
      </c>
      <c r="I342" t="s">
        <v>15</v>
      </c>
    </row>
    <row r="343" spans="1:9" x14ac:dyDescent="0.25">
      <c r="A343" s="1">
        <v>44501</v>
      </c>
      <c r="B343" t="s">
        <v>59</v>
      </c>
      <c r="C343" t="s">
        <v>60</v>
      </c>
      <c r="D343" t="s">
        <v>61</v>
      </c>
      <c r="E343" t="s">
        <v>33</v>
      </c>
      <c r="F343">
        <v>28761.599999999999</v>
      </c>
      <c r="G343">
        <v>15000</v>
      </c>
      <c r="H343">
        <f t="shared" si="5"/>
        <v>2876.16</v>
      </c>
      <c r="I343" t="s">
        <v>43</v>
      </c>
    </row>
    <row r="344" spans="1:9" x14ac:dyDescent="0.25">
      <c r="A344" s="1">
        <v>44501</v>
      </c>
      <c r="B344" t="s">
        <v>40</v>
      </c>
      <c r="C344" t="s">
        <v>41</v>
      </c>
      <c r="D344" t="s">
        <v>42</v>
      </c>
      <c r="E344" t="s">
        <v>33</v>
      </c>
      <c r="F344">
        <v>41932.799999999996</v>
      </c>
      <c r="G344">
        <v>15000</v>
      </c>
      <c r="H344">
        <f t="shared" si="5"/>
        <v>4193.28</v>
      </c>
      <c r="I344" t="s">
        <v>11</v>
      </c>
    </row>
    <row r="345" spans="1:9" x14ac:dyDescent="0.25">
      <c r="A345" s="1">
        <v>44501</v>
      </c>
      <c r="B345" t="s">
        <v>30</v>
      </c>
      <c r="C345" t="s">
        <v>31</v>
      </c>
      <c r="D345" t="s">
        <v>32</v>
      </c>
      <c r="E345" t="s">
        <v>33</v>
      </c>
      <c r="F345">
        <v>42427</v>
      </c>
      <c r="G345">
        <v>15000</v>
      </c>
      <c r="H345">
        <f t="shared" si="5"/>
        <v>4242.7</v>
      </c>
      <c r="I345" t="s">
        <v>15</v>
      </c>
    </row>
    <row r="346" spans="1:9" x14ac:dyDescent="0.25">
      <c r="A346" s="1">
        <v>44501</v>
      </c>
      <c r="B346" t="s">
        <v>71</v>
      </c>
      <c r="C346" t="s">
        <v>72</v>
      </c>
      <c r="D346" t="s">
        <v>73</v>
      </c>
      <c r="E346" t="s">
        <v>33</v>
      </c>
      <c r="F346">
        <v>47510.400000000001</v>
      </c>
      <c r="G346">
        <v>15000</v>
      </c>
      <c r="H346">
        <f t="shared" si="5"/>
        <v>4751.04</v>
      </c>
      <c r="I346" t="s">
        <v>15</v>
      </c>
    </row>
    <row r="347" spans="1:9" x14ac:dyDescent="0.25">
      <c r="A347" s="1">
        <v>44501</v>
      </c>
      <c r="B347" t="s">
        <v>34</v>
      </c>
      <c r="C347" t="s">
        <v>35</v>
      </c>
      <c r="D347" t="s">
        <v>36</v>
      </c>
      <c r="E347" t="s">
        <v>26</v>
      </c>
      <c r="F347">
        <v>9006</v>
      </c>
      <c r="G347">
        <v>15000</v>
      </c>
      <c r="H347">
        <f t="shared" si="5"/>
        <v>0</v>
      </c>
      <c r="I347" t="s">
        <v>43</v>
      </c>
    </row>
    <row r="348" spans="1:9" x14ac:dyDescent="0.25">
      <c r="A348" s="1">
        <v>44501</v>
      </c>
      <c r="B348" t="s">
        <v>50</v>
      </c>
      <c r="C348" t="s">
        <v>51</v>
      </c>
      <c r="D348" t="s">
        <v>52</v>
      </c>
      <c r="E348" t="s">
        <v>26</v>
      </c>
      <c r="F348">
        <v>10573.5</v>
      </c>
      <c r="G348">
        <v>15000</v>
      </c>
      <c r="H348">
        <f t="shared" si="5"/>
        <v>0</v>
      </c>
      <c r="I348" t="s">
        <v>11</v>
      </c>
    </row>
    <row r="349" spans="1:9" x14ac:dyDescent="0.25">
      <c r="A349" s="1">
        <v>44501</v>
      </c>
      <c r="B349" t="s">
        <v>47</v>
      </c>
      <c r="C349" t="s">
        <v>48</v>
      </c>
      <c r="D349" t="s">
        <v>49</v>
      </c>
      <c r="E349" t="s">
        <v>26</v>
      </c>
      <c r="F349">
        <v>13230</v>
      </c>
      <c r="G349">
        <v>15000</v>
      </c>
      <c r="H349">
        <f t="shared" si="5"/>
        <v>0</v>
      </c>
      <c r="I349" t="s">
        <v>15</v>
      </c>
    </row>
    <row r="350" spans="1:9" x14ac:dyDescent="0.25">
      <c r="A350" s="1">
        <v>44501</v>
      </c>
      <c r="B350" t="s">
        <v>23</v>
      </c>
      <c r="C350" t="s">
        <v>24</v>
      </c>
      <c r="D350" t="s">
        <v>25</v>
      </c>
      <c r="E350" t="s">
        <v>26</v>
      </c>
      <c r="F350">
        <v>15403.600000000002</v>
      </c>
      <c r="G350">
        <v>15000</v>
      </c>
      <c r="H350">
        <f t="shared" si="5"/>
        <v>1540.3600000000004</v>
      </c>
      <c r="I350" t="s">
        <v>15</v>
      </c>
    </row>
    <row r="351" spans="1:9" x14ac:dyDescent="0.25">
      <c r="A351" s="1">
        <v>44501</v>
      </c>
      <c r="B351" t="s">
        <v>34</v>
      </c>
      <c r="C351" t="s">
        <v>35</v>
      </c>
      <c r="D351" t="s">
        <v>36</v>
      </c>
      <c r="E351" t="s">
        <v>26</v>
      </c>
      <c r="F351">
        <v>16394.399999999998</v>
      </c>
      <c r="G351">
        <v>15000</v>
      </c>
      <c r="H351">
        <f t="shared" si="5"/>
        <v>1639.4399999999998</v>
      </c>
      <c r="I351" t="s">
        <v>15</v>
      </c>
    </row>
    <row r="352" spans="1:9" x14ac:dyDescent="0.25">
      <c r="A352" s="1">
        <v>44501</v>
      </c>
      <c r="B352" t="s">
        <v>34</v>
      </c>
      <c r="C352" t="s">
        <v>35</v>
      </c>
      <c r="D352" t="s">
        <v>36</v>
      </c>
      <c r="E352" t="s">
        <v>26</v>
      </c>
      <c r="F352">
        <v>16606</v>
      </c>
      <c r="G352">
        <v>15000</v>
      </c>
      <c r="H352">
        <f t="shared" si="5"/>
        <v>1660.6000000000001</v>
      </c>
      <c r="I352" t="s">
        <v>43</v>
      </c>
    </row>
    <row r="353" spans="1:9" x14ac:dyDescent="0.25">
      <c r="A353" s="1">
        <v>44501</v>
      </c>
      <c r="B353" t="s">
        <v>23</v>
      </c>
      <c r="C353" t="s">
        <v>24</v>
      </c>
      <c r="D353" t="s">
        <v>25</v>
      </c>
      <c r="E353" t="s">
        <v>26</v>
      </c>
      <c r="F353">
        <v>18452.599999999999</v>
      </c>
      <c r="G353">
        <v>15000</v>
      </c>
      <c r="H353">
        <f t="shared" si="5"/>
        <v>1845.26</v>
      </c>
      <c r="I353" t="s">
        <v>43</v>
      </c>
    </row>
    <row r="354" spans="1:9" x14ac:dyDescent="0.25">
      <c r="A354" s="1">
        <v>44501</v>
      </c>
      <c r="B354" t="s">
        <v>50</v>
      </c>
      <c r="C354" t="s">
        <v>51</v>
      </c>
      <c r="D354" t="s">
        <v>52</v>
      </c>
      <c r="E354" t="s">
        <v>26</v>
      </c>
      <c r="F354">
        <v>20062.5</v>
      </c>
      <c r="G354">
        <v>15000</v>
      </c>
      <c r="H354">
        <f t="shared" si="5"/>
        <v>2006.25</v>
      </c>
      <c r="I354" t="s">
        <v>11</v>
      </c>
    </row>
    <row r="355" spans="1:9" x14ac:dyDescent="0.25">
      <c r="A355" s="1">
        <v>44501</v>
      </c>
      <c r="B355" t="s">
        <v>56</v>
      </c>
      <c r="C355" t="s">
        <v>57</v>
      </c>
      <c r="D355" t="s">
        <v>58</v>
      </c>
      <c r="E355" t="s">
        <v>26</v>
      </c>
      <c r="F355">
        <v>22900.499999999996</v>
      </c>
      <c r="G355">
        <v>15000</v>
      </c>
      <c r="H355">
        <f t="shared" si="5"/>
        <v>2290.0499999999997</v>
      </c>
      <c r="I355" t="s">
        <v>11</v>
      </c>
    </row>
    <row r="356" spans="1:9" x14ac:dyDescent="0.25">
      <c r="A356" s="1">
        <v>44501</v>
      </c>
      <c r="B356" t="s">
        <v>56</v>
      </c>
      <c r="C356" t="s">
        <v>57</v>
      </c>
      <c r="D356" t="s">
        <v>58</v>
      </c>
      <c r="E356" t="s">
        <v>26</v>
      </c>
      <c r="F356">
        <v>23057.999999999996</v>
      </c>
      <c r="G356">
        <v>15000</v>
      </c>
      <c r="H356">
        <f t="shared" si="5"/>
        <v>2305.7999999999997</v>
      </c>
      <c r="I356" t="s">
        <v>43</v>
      </c>
    </row>
    <row r="357" spans="1:9" x14ac:dyDescent="0.25">
      <c r="A357" s="1">
        <v>44501</v>
      </c>
      <c r="B357" t="s">
        <v>34</v>
      </c>
      <c r="C357" t="s">
        <v>35</v>
      </c>
      <c r="D357" t="s">
        <v>36</v>
      </c>
      <c r="E357" t="s">
        <v>26</v>
      </c>
      <c r="F357">
        <v>37560</v>
      </c>
      <c r="G357">
        <v>15000</v>
      </c>
      <c r="H357">
        <f t="shared" si="5"/>
        <v>3756</v>
      </c>
      <c r="I357" t="s">
        <v>43</v>
      </c>
    </row>
    <row r="358" spans="1:9" x14ac:dyDescent="0.25">
      <c r="A358" s="1">
        <v>44501</v>
      </c>
      <c r="B358" t="s">
        <v>50</v>
      </c>
      <c r="C358" t="s">
        <v>51</v>
      </c>
      <c r="D358" t="s">
        <v>52</v>
      </c>
      <c r="E358" t="s">
        <v>26</v>
      </c>
      <c r="F358">
        <v>38570</v>
      </c>
      <c r="G358">
        <v>15000</v>
      </c>
      <c r="H358">
        <f t="shared" si="5"/>
        <v>3857</v>
      </c>
      <c r="I358" t="s">
        <v>11</v>
      </c>
    </row>
    <row r="359" spans="1:9" x14ac:dyDescent="0.25">
      <c r="A359" s="1">
        <v>44501</v>
      </c>
      <c r="B359" t="s">
        <v>23</v>
      </c>
      <c r="C359" t="s">
        <v>24</v>
      </c>
      <c r="D359" t="s">
        <v>25</v>
      </c>
      <c r="E359" t="s">
        <v>26</v>
      </c>
      <c r="F359">
        <v>39199.599999999999</v>
      </c>
      <c r="G359">
        <v>15000</v>
      </c>
      <c r="H359">
        <f t="shared" si="5"/>
        <v>3919.96</v>
      </c>
      <c r="I359" t="s">
        <v>43</v>
      </c>
    </row>
    <row r="360" spans="1:9" x14ac:dyDescent="0.25">
      <c r="A360" s="1">
        <v>44501</v>
      </c>
      <c r="B360" t="s">
        <v>53</v>
      </c>
      <c r="C360" t="s">
        <v>54</v>
      </c>
      <c r="D360" t="s">
        <v>55</v>
      </c>
      <c r="E360" t="s">
        <v>22</v>
      </c>
      <c r="F360">
        <v>6900</v>
      </c>
      <c r="G360">
        <v>15000</v>
      </c>
      <c r="H360">
        <f t="shared" si="5"/>
        <v>0</v>
      </c>
      <c r="I360" t="s">
        <v>15</v>
      </c>
    </row>
    <row r="361" spans="1:9" x14ac:dyDescent="0.25">
      <c r="A361" s="1">
        <v>44501</v>
      </c>
      <c r="B361" t="s">
        <v>65</v>
      </c>
      <c r="C361" t="s">
        <v>66</v>
      </c>
      <c r="D361" t="s">
        <v>67</v>
      </c>
      <c r="E361" t="s">
        <v>22</v>
      </c>
      <c r="F361">
        <v>9683</v>
      </c>
      <c r="G361">
        <v>15000</v>
      </c>
      <c r="H361">
        <f t="shared" si="5"/>
        <v>0</v>
      </c>
      <c r="I361" t="s">
        <v>43</v>
      </c>
    </row>
    <row r="362" spans="1:9" x14ac:dyDescent="0.25">
      <c r="A362" s="1">
        <v>44501</v>
      </c>
      <c r="B362" t="s">
        <v>44</v>
      </c>
      <c r="C362" t="s">
        <v>45</v>
      </c>
      <c r="D362" t="s">
        <v>46</v>
      </c>
      <c r="E362" t="s">
        <v>22</v>
      </c>
      <c r="F362">
        <v>14302.9</v>
      </c>
      <c r="G362">
        <v>15000</v>
      </c>
      <c r="H362">
        <f t="shared" si="5"/>
        <v>0</v>
      </c>
      <c r="I362" t="s">
        <v>11</v>
      </c>
    </row>
    <row r="363" spans="1:9" x14ac:dyDescent="0.25">
      <c r="A363" s="1">
        <v>44501</v>
      </c>
      <c r="B363" t="s">
        <v>19</v>
      </c>
      <c r="C363" t="s">
        <v>20</v>
      </c>
      <c r="D363" t="s">
        <v>21</v>
      </c>
      <c r="E363" t="s">
        <v>22</v>
      </c>
      <c r="F363">
        <v>16806.400000000001</v>
      </c>
      <c r="G363">
        <v>15000</v>
      </c>
      <c r="H363">
        <f t="shared" si="5"/>
        <v>1680.6400000000003</v>
      </c>
      <c r="I363" t="s">
        <v>11</v>
      </c>
    </row>
    <row r="364" spans="1:9" x14ac:dyDescent="0.25">
      <c r="A364" s="1">
        <v>44501</v>
      </c>
      <c r="B364" t="s">
        <v>37</v>
      </c>
      <c r="C364" t="s">
        <v>38</v>
      </c>
      <c r="D364" t="s">
        <v>39</v>
      </c>
      <c r="E364" t="s">
        <v>22</v>
      </c>
      <c r="F364">
        <v>20797.200000000004</v>
      </c>
      <c r="G364">
        <v>15000</v>
      </c>
      <c r="H364">
        <f t="shared" si="5"/>
        <v>2079.7200000000007</v>
      </c>
      <c r="I364" t="s">
        <v>15</v>
      </c>
    </row>
    <row r="365" spans="1:9" x14ac:dyDescent="0.25">
      <c r="A365" s="1">
        <v>44501</v>
      </c>
      <c r="B365" t="s">
        <v>65</v>
      </c>
      <c r="C365" t="s">
        <v>66</v>
      </c>
      <c r="D365" t="s">
        <v>67</v>
      </c>
      <c r="E365" t="s">
        <v>22</v>
      </c>
      <c r="F365">
        <v>26866</v>
      </c>
      <c r="G365">
        <v>15000</v>
      </c>
      <c r="H365">
        <f t="shared" si="5"/>
        <v>2686.6000000000004</v>
      </c>
      <c r="I365" t="s">
        <v>43</v>
      </c>
    </row>
    <row r="366" spans="1:9" x14ac:dyDescent="0.25">
      <c r="A366" s="1">
        <v>44531</v>
      </c>
      <c r="B366" t="s">
        <v>12</v>
      </c>
      <c r="C366" t="s">
        <v>13</v>
      </c>
      <c r="D366" t="s">
        <v>14</v>
      </c>
      <c r="E366" t="s">
        <v>10</v>
      </c>
      <c r="F366">
        <v>3817.9999999999995</v>
      </c>
      <c r="G366">
        <v>15000</v>
      </c>
      <c r="H366">
        <f t="shared" si="5"/>
        <v>0</v>
      </c>
      <c r="I366" t="s">
        <v>11</v>
      </c>
    </row>
    <row r="367" spans="1:9" x14ac:dyDescent="0.25">
      <c r="A367" s="1">
        <v>44531</v>
      </c>
      <c r="B367" t="s">
        <v>16</v>
      </c>
      <c r="C367" t="s">
        <v>17</v>
      </c>
      <c r="D367" t="s">
        <v>18</v>
      </c>
      <c r="E367" t="s">
        <v>10</v>
      </c>
      <c r="F367">
        <v>8683.1999999999989</v>
      </c>
      <c r="G367">
        <v>15000</v>
      </c>
      <c r="H367">
        <f t="shared" si="5"/>
        <v>0</v>
      </c>
      <c r="I367" t="s">
        <v>15</v>
      </c>
    </row>
    <row r="368" spans="1:9" x14ac:dyDescent="0.25">
      <c r="A368" s="1">
        <v>44531</v>
      </c>
      <c r="B368" t="s">
        <v>7</v>
      </c>
      <c r="C368" t="s">
        <v>8</v>
      </c>
      <c r="D368" t="s">
        <v>9</v>
      </c>
      <c r="E368" t="s">
        <v>10</v>
      </c>
      <c r="F368">
        <v>11210</v>
      </c>
      <c r="G368">
        <v>15000</v>
      </c>
      <c r="H368">
        <f t="shared" si="5"/>
        <v>0</v>
      </c>
      <c r="I368" t="s">
        <v>43</v>
      </c>
    </row>
    <row r="369" spans="1:9" x14ac:dyDescent="0.25">
      <c r="A369" s="1">
        <v>44531</v>
      </c>
      <c r="B369" t="s">
        <v>27</v>
      </c>
      <c r="C369" t="s">
        <v>28</v>
      </c>
      <c r="D369" t="s">
        <v>29</v>
      </c>
      <c r="E369" t="s">
        <v>10</v>
      </c>
      <c r="F369">
        <v>12765.2</v>
      </c>
      <c r="G369">
        <v>15000</v>
      </c>
      <c r="H369">
        <f t="shared" si="5"/>
        <v>0</v>
      </c>
      <c r="I369" t="s">
        <v>43</v>
      </c>
    </row>
    <row r="370" spans="1:9" x14ac:dyDescent="0.25">
      <c r="A370" s="1">
        <v>44531</v>
      </c>
      <c r="B370" t="s">
        <v>12</v>
      </c>
      <c r="C370" t="s">
        <v>13</v>
      </c>
      <c r="D370" t="s">
        <v>14</v>
      </c>
      <c r="E370" t="s">
        <v>10</v>
      </c>
      <c r="F370">
        <v>15921.999999999998</v>
      </c>
      <c r="G370">
        <v>15000</v>
      </c>
      <c r="H370">
        <f t="shared" si="5"/>
        <v>1592.1999999999998</v>
      </c>
      <c r="I370" t="s">
        <v>43</v>
      </c>
    </row>
    <row r="371" spans="1:9" x14ac:dyDescent="0.25">
      <c r="A371" s="1">
        <v>44531</v>
      </c>
      <c r="B371" t="s">
        <v>27</v>
      </c>
      <c r="C371" t="s">
        <v>28</v>
      </c>
      <c r="D371" t="s">
        <v>29</v>
      </c>
      <c r="E371" t="s">
        <v>10</v>
      </c>
      <c r="F371">
        <v>31970.799999999999</v>
      </c>
      <c r="G371">
        <v>15000</v>
      </c>
      <c r="H371">
        <f t="shared" si="5"/>
        <v>3197.08</v>
      </c>
      <c r="I371" t="s">
        <v>11</v>
      </c>
    </row>
    <row r="372" spans="1:9" x14ac:dyDescent="0.25">
      <c r="A372" s="1">
        <v>44531</v>
      </c>
      <c r="B372" t="s">
        <v>7</v>
      </c>
      <c r="C372" t="s">
        <v>8</v>
      </c>
      <c r="D372" t="s">
        <v>9</v>
      </c>
      <c r="E372" t="s">
        <v>10</v>
      </c>
      <c r="F372">
        <v>41520</v>
      </c>
      <c r="G372">
        <v>15000</v>
      </c>
      <c r="H372">
        <f t="shared" si="5"/>
        <v>4152</v>
      </c>
      <c r="I372" t="s">
        <v>11</v>
      </c>
    </row>
    <row r="373" spans="1:9" x14ac:dyDescent="0.25">
      <c r="A373" s="1">
        <v>44531</v>
      </c>
      <c r="B373" t="s">
        <v>7</v>
      </c>
      <c r="C373" t="s">
        <v>8</v>
      </c>
      <c r="D373" t="s">
        <v>9</v>
      </c>
      <c r="E373" t="s">
        <v>10</v>
      </c>
      <c r="F373">
        <v>45800.999999999993</v>
      </c>
      <c r="G373">
        <v>15000</v>
      </c>
      <c r="H373">
        <f t="shared" si="5"/>
        <v>4580.0999999999995</v>
      </c>
      <c r="I373" t="s">
        <v>15</v>
      </c>
    </row>
    <row r="374" spans="1:9" x14ac:dyDescent="0.25">
      <c r="A374" s="1">
        <v>44531</v>
      </c>
      <c r="B374" t="s">
        <v>59</v>
      </c>
      <c r="C374" t="s">
        <v>60</v>
      </c>
      <c r="D374" t="s">
        <v>61</v>
      </c>
      <c r="E374" t="s">
        <v>33</v>
      </c>
      <c r="F374">
        <v>7721.5999999999995</v>
      </c>
      <c r="G374">
        <v>15000</v>
      </c>
      <c r="H374">
        <f t="shared" si="5"/>
        <v>0</v>
      </c>
      <c r="I374" t="s">
        <v>11</v>
      </c>
    </row>
    <row r="375" spans="1:9" x14ac:dyDescent="0.25">
      <c r="A375" s="1">
        <v>44531</v>
      </c>
      <c r="B375" t="s">
        <v>40</v>
      </c>
      <c r="C375" t="s">
        <v>41</v>
      </c>
      <c r="D375" t="s">
        <v>42</v>
      </c>
      <c r="E375" t="s">
        <v>33</v>
      </c>
      <c r="F375">
        <v>8925.7000000000007</v>
      </c>
      <c r="G375">
        <v>15000</v>
      </c>
      <c r="H375">
        <f t="shared" si="5"/>
        <v>0</v>
      </c>
      <c r="I375" t="s">
        <v>11</v>
      </c>
    </row>
    <row r="376" spans="1:9" x14ac:dyDescent="0.25">
      <c r="A376" s="1">
        <v>44531</v>
      </c>
      <c r="B376" t="s">
        <v>40</v>
      </c>
      <c r="C376" t="s">
        <v>41</v>
      </c>
      <c r="D376" t="s">
        <v>42</v>
      </c>
      <c r="E376" t="s">
        <v>33</v>
      </c>
      <c r="F376">
        <v>15802.6</v>
      </c>
      <c r="G376">
        <v>15000</v>
      </c>
      <c r="H376">
        <f t="shared" si="5"/>
        <v>1580.2600000000002</v>
      </c>
      <c r="I376" t="s">
        <v>43</v>
      </c>
    </row>
    <row r="377" spans="1:9" x14ac:dyDescent="0.25">
      <c r="A377" s="1">
        <v>44531</v>
      </c>
      <c r="B377" t="s">
        <v>71</v>
      </c>
      <c r="C377" t="s">
        <v>72</v>
      </c>
      <c r="D377" t="s">
        <v>73</v>
      </c>
      <c r="E377" t="s">
        <v>33</v>
      </c>
      <c r="F377">
        <v>21103.3</v>
      </c>
      <c r="G377">
        <v>15000</v>
      </c>
      <c r="H377">
        <f t="shared" si="5"/>
        <v>2110.33</v>
      </c>
      <c r="I377" t="s">
        <v>43</v>
      </c>
    </row>
    <row r="378" spans="1:9" x14ac:dyDescent="0.25">
      <c r="A378" s="1">
        <v>44531</v>
      </c>
      <c r="B378" t="s">
        <v>71</v>
      </c>
      <c r="C378" t="s">
        <v>72</v>
      </c>
      <c r="D378" t="s">
        <v>73</v>
      </c>
      <c r="E378" t="s">
        <v>33</v>
      </c>
      <c r="F378">
        <v>22351.100000000002</v>
      </c>
      <c r="G378">
        <v>15000</v>
      </c>
      <c r="H378">
        <f t="shared" si="5"/>
        <v>2235.11</v>
      </c>
      <c r="I378" t="s">
        <v>43</v>
      </c>
    </row>
    <row r="379" spans="1:9" x14ac:dyDescent="0.25">
      <c r="A379" s="1">
        <v>44531</v>
      </c>
      <c r="B379" t="s">
        <v>40</v>
      </c>
      <c r="C379" t="s">
        <v>41</v>
      </c>
      <c r="D379" t="s">
        <v>42</v>
      </c>
      <c r="E379" t="s">
        <v>33</v>
      </c>
      <c r="F379">
        <v>43974</v>
      </c>
      <c r="G379">
        <v>15000</v>
      </c>
      <c r="H379">
        <f t="shared" si="5"/>
        <v>4397.4000000000005</v>
      </c>
      <c r="I379" t="s">
        <v>11</v>
      </c>
    </row>
    <row r="380" spans="1:9" x14ac:dyDescent="0.25">
      <c r="A380" s="1">
        <v>44531</v>
      </c>
      <c r="B380" t="s">
        <v>34</v>
      </c>
      <c r="C380" t="s">
        <v>35</v>
      </c>
      <c r="D380" t="s">
        <v>36</v>
      </c>
      <c r="E380" t="s">
        <v>26</v>
      </c>
      <c r="F380">
        <v>8082.7999999999993</v>
      </c>
      <c r="G380">
        <v>15000</v>
      </c>
      <c r="H380">
        <f t="shared" si="5"/>
        <v>0</v>
      </c>
      <c r="I380" t="s">
        <v>11</v>
      </c>
    </row>
    <row r="381" spans="1:9" x14ac:dyDescent="0.25">
      <c r="A381" s="1">
        <v>44531</v>
      </c>
      <c r="B381" t="s">
        <v>50</v>
      </c>
      <c r="C381" t="s">
        <v>51</v>
      </c>
      <c r="D381" t="s">
        <v>52</v>
      </c>
      <c r="E381" t="s">
        <v>26</v>
      </c>
      <c r="F381">
        <v>9826.4</v>
      </c>
      <c r="G381">
        <v>15000</v>
      </c>
      <c r="H381">
        <f t="shared" si="5"/>
        <v>0</v>
      </c>
      <c r="I381" t="s">
        <v>43</v>
      </c>
    </row>
    <row r="382" spans="1:9" x14ac:dyDescent="0.25">
      <c r="A382" s="1">
        <v>44531</v>
      </c>
      <c r="B382" t="s">
        <v>56</v>
      </c>
      <c r="C382" t="s">
        <v>57</v>
      </c>
      <c r="D382" t="s">
        <v>58</v>
      </c>
      <c r="E382" t="s">
        <v>26</v>
      </c>
      <c r="F382">
        <v>12328</v>
      </c>
      <c r="G382">
        <v>15000</v>
      </c>
      <c r="H382">
        <f t="shared" si="5"/>
        <v>0</v>
      </c>
      <c r="I382" t="s">
        <v>15</v>
      </c>
    </row>
    <row r="383" spans="1:9" x14ac:dyDescent="0.25">
      <c r="A383" s="1">
        <v>44531</v>
      </c>
      <c r="B383" t="s">
        <v>34</v>
      </c>
      <c r="C383" t="s">
        <v>35</v>
      </c>
      <c r="D383" t="s">
        <v>36</v>
      </c>
      <c r="E383" t="s">
        <v>26</v>
      </c>
      <c r="F383">
        <v>24544</v>
      </c>
      <c r="G383">
        <v>15000</v>
      </c>
      <c r="H383">
        <f t="shared" si="5"/>
        <v>2454.4</v>
      </c>
      <c r="I383" t="s">
        <v>15</v>
      </c>
    </row>
    <row r="384" spans="1:9" x14ac:dyDescent="0.25">
      <c r="A384" s="1">
        <v>44531</v>
      </c>
      <c r="B384" t="s">
        <v>23</v>
      </c>
      <c r="C384" t="s">
        <v>24</v>
      </c>
      <c r="D384" t="s">
        <v>25</v>
      </c>
      <c r="E384" t="s">
        <v>26</v>
      </c>
      <c r="F384">
        <v>27350.400000000001</v>
      </c>
      <c r="G384">
        <v>15000</v>
      </c>
      <c r="H384">
        <f t="shared" si="5"/>
        <v>2735.0400000000004</v>
      </c>
      <c r="I384" t="s">
        <v>43</v>
      </c>
    </row>
    <row r="385" spans="1:9" x14ac:dyDescent="0.25">
      <c r="A385" s="1">
        <v>44531</v>
      </c>
      <c r="B385" t="s">
        <v>47</v>
      </c>
      <c r="C385" t="s">
        <v>48</v>
      </c>
      <c r="D385" t="s">
        <v>49</v>
      </c>
      <c r="E385" t="s">
        <v>26</v>
      </c>
      <c r="F385">
        <v>28845</v>
      </c>
      <c r="G385">
        <v>15000</v>
      </c>
      <c r="H385">
        <f t="shared" si="5"/>
        <v>2884.5</v>
      </c>
      <c r="I385" t="s">
        <v>15</v>
      </c>
    </row>
    <row r="386" spans="1:9" x14ac:dyDescent="0.25">
      <c r="A386" s="1">
        <v>44531</v>
      </c>
      <c r="B386" t="s">
        <v>23</v>
      </c>
      <c r="C386" t="s">
        <v>24</v>
      </c>
      <c r="D386" t="s">
        <v>25</v>
      </c>
      <c r="E386" t="s">
        <v>26</v>
      </c>
      <c r="F386">
        <v>43593.599999999999</v>
      </c>
      <c r="G386">
        <v>15000</v>
      </c>
      <c r="H386">
        <f t="shared" si="5"/>
        <v>4359.3599999999997</v>
      </c>
      <c r="I386" t="s">
        <v>15</v>
      </c>
    </row>
    <row r="387" spans="1:9" x14ac:dyDescent="0.25">
      <c r="A387" s="1">
        <v>44531</v>
      </c>
      <c r="B387" t="s">
        <v>65</v>
      </c>
      <c r="C387" t="s">
        <v>66</v>
      </c>
      <c r="D387" t="s">
        <v>67</v>
      </c>
      <c r="E387" t="s">
        <v>22</v>
      </c>
      <c r="F387">
        <v>7009.2000000000007</v>
      </c>
      <c r="G387">
        <v>15000</v>
      </c>
      <c r="H387">
        <f t="shared" ref="H387:H390" si="6">IF(F387&gt;=G387,F387*$L$1,0)</f>
        <v>0</v>
      </c>
      <c r="I387" t="s">
        <v>15</v>
      </c>
    </row>
    <row r="388" spans="1:9" x14ac:dyDescent="0.25">
      <c r="A388" s="1">
        <v>44531</v>
      </c>
      <c r="B388" t="s">
        <v>53</v>
      </c>
      <c r="C388" t="s">
        <v>54</v>
      </c>
      <c r="D388" t="s">
        <v>55</v>
      </c>
      <c r="E388" t="s">
        <v>22</v>
      </c>
      <c r="F388">
        <v>7088.9</v>
      </c>
      <c r="G388">
        <v>15000</v>
      </c>
      <c r="H388">
        <f t="shared" si="6"/>
        <v>0</v>
      </c>
      <c r="I388" t="s">
        <v>11</v>
      </c>
    </row>
    <row r="389" spans="1:9" x14ac:dyDescent="0.25">
      <c r="A389" s="1">
        <v>44531</v>
      </c>
      <c r="B389" t="s">
        <v>65</v>
      </c>
      <c r="C389" t="s">
        <v>66</v>
      </c>
      <c r="D389" t="s">
        <v>67</v>
      </c>
      <c r="E389" t="s">
        <v>22</v>
      </c>
      <c r="F389">
        <v>8095.5</v>
      </c>
      <c r="G389">
        <v>15000</v>
      </c>
      <c r="H389">
        <f t="shared" si="6"/>
        <v>0</v>
      </c>
      <c r="I389" t="s">
        <v>11</v>
      </c>
    </row>
    <row r="390" spans="1:9" x14ac:dyDescent="0.25">
      <c r="A390" s="1">
        <v>44531</v>
      </c>
      <c r="B390" t="s">
        <v>19</v>
      </c>
      <c r="C390" t="s">
        <v>20</v>
      </c>
      <c r="D390" t="s">
        <v>21</v>
      </c>
      <c r="E390" t="s">
        <v>22</v>
      </c>
      <c r="F390">
        <v>8914.5</v>
      </c>
      <c r="G390">
        <v>15000</v>
      </c>
      <c r="H390">
        <f t="shared" si="6"/>
        <v>0</v>
      </c>
      <c r="I390" t="s">
        <v>11</v>
      </c>
    </row>
  </sheetData>
  <sortState xmlns:xlrd2="http://schemas.microsoft.com/office/spreadsheetml/2017/richdata2" ref="A2:I390">
    <sortCondition ref="A2:A390"/>
    <sortCondition ref="E2:E390"/>
  </sortState>
  <hyperlinks>
    <hyperlink ref="J7" location="'Cover Page'!N3" display="Back to Cover page" xr:uid="{FB5475CA-29F5-4E9F-A433-9F4886EBD149}"/>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5A9C-0BF8-4DD3-8B7E-EEF2DE7037C4}">
  <sheetPr>
    <tabColor theme="9" tint="-0.249977111117893"/>
    <pageSetUpPr autoPageBreaks="0"/>
  </sheetPr>
  <dimension ref="A1:M94"/>
  <sheetViews>
    <sheetView workbookViewId="0">
      <selection activeCell="K1" sqref="K1:M2"/>
    </sheetView>
  </sheetViews>
  <sheetFormatPr defaultRowHeight="15" x14ac:dyDescent="0.25"/>
  <cols>
    <col min="1" max="1" width="9" bestFit="1" customWidth="1"/>
    <col min="2" max="2" width="17.42578125" bestFit="1" customWidth="1"/>
    <col min="3" max="3" width="13.85546875" bestFit="1" customWidth="1"/>
    <col min="4" max="5" width="13.140625" bestFit="1" customWidth="1"/>
    <col min="6" max="6" width="17" bestFit="1" customWidth="1"/>
    <col min="7" max="7" width="8.5703125" bestFit="1" customWidth="1"/>
    <col min="8" max="8" width="15.140625" bestFit="1" customWidth="1"/>
    <col min="9" max="9" width="17.5703125" bestFit="1" customWidth="1"/>
    <col min="11" max="11" width="12.5703125" bestFit="1" customWidth="1"/>
    <col min="12" max="12" width="15.42578125" bestFit="1" customWidth="1"/>
    <col min="13" max="13" width="17.85546875" bestFit="1" customWidth="1"/>
  </cols>
  <sheetData>
    <row r="1" spans="1:13" x14ac:dyDescent="0.25">
      <c r="A1" s="22" t="s">
        <v>77</v>
      </c>
      <c r="B1" s="23"/>
      <c r="C1" s="23"/>
      <c r="D1" s="23"/>
      <c r="E1" s="23"/>
      <c r="F1" s="23"/>
      <c r="G1" s="23"/>
      <c r="H1" s="23"/>
      <c r="I1" s="23"/>
      <c r="K1" s="24" t="s">
        <v>71</v>
      </c>
      <c r="L1" s="24" t="s">
        <v>59</v>
      </c>
      <c r="M1" s="24" t="s">
        <v>30</v>
      </c>
    </row>
    <row r="2" spans="1:13" x14ac:dyDescent="0.25">
      <c r="A2" s="23"/>
      <c r="B2" s="23"/>
      <c r="C2" s="23"/>
      <c r="D2" s="23"/>
      <c r="E2" s="23"/>
      <c r="F2" s="23"/>
      <c r="G2" s="23"/>
      <c r="H2" s="23"/>
      <c r="I2" s="23"/>
      <c r="K2" s="25">
        <f>SUMIF(B5:B94,K1,F5:F94)</f>
        <v>321194.59999999998</v>
      </c>
      <c r="L2" s="25">
        <f>SUMIF(B5:B94,L1,F5:F94)</f>
        <v>281859.20000000007</v>
      </c>
      <c r="M2" s="25">
        <f>SUMIF(B5:B94,M1,F5:F94)</f>
        <v>517004.60000000003</v>
      </c>
    </row>
    <row r="4" spans="1:13" ht="19.5" thickBot="1" x14ac:dyDescent="0.3">
      <c r="A4" s="4" t="s">
        <v>0</v>
      </c>
      <c r="B4" s="4" t="s">
        <v>1</v>
      </c>
      <c r="C4" s="4" t="s">
        <v>2</v>
      </c>
      <c r="D4" s="4" t="s">
        <v>3</v>
      </c>
      <c r="E4" s="4" t="s">
        <v>4</v>
      </c>
      <c r="F4" s="4" t="s">
        <v>5</v>
      </c>
      <c r="G4" s="4" t="s">
        <v>75</v>
      </c>
      <c r="H4" s="4" t="s">
        <v>76</v>
      </c>
      <c r="I4" s="4" t="s">
        <v>6</v>
      </c>
    </row>
    <row r="5" spans="1:13" ht="15.75" thickTop="1" x14ac:dyDescent="0.25">
      <c r="A5" s="1">
        <v>44378</v>
      </c>
      <c r="B5" t="s">
        <v>71</v>
      </c>
      <c r="C5" t="s">
        <v>72</v>
      </c>
      <c r="D5" t="s">
        <v>73</v>
      </c>
      <c r="E5" t="s">
        <v>33</v>
      </c>
      <c r="F5">
        <v>49055.999999999993</v>
      </c>
      <c r="G5">
        <v>15000</v>
      </c>
      <c r="H5">
        <v>3405.5999999999995</v>
      </c>
      <c r="I5" t="s">
        <v>11</v>
      </c>
    </row>
    <row r="6" spans="1:13" x14ac:dyDescent="0.25">
      <c r="A6" s="1">
        <v>44501</v>
      </c>
      <c r="B6" t="s">
        <v>71</v>
      </c>
      <c r="C6" t="s">
        <v>72</v>
      </c>
      <c r="D6" t="s">
        <v>73</v>
      </c>
      <c r="E6" t="s">
        <v>33</v>
      </c>
      <c r="F6">
        <v>47510.400000000001</v>
      </c>
      <c r="G6">
        <v>15000</v>
      </c>
      <c r="H6">
        <v>3251.0400000000004</v>
      </c>
      <c r="I6" t="s">
        <v>15</v>
      </c>
      <c r="M6" s="20"/>
    </row>
    <row r="7" spans="1:13" x14ac:dyDescent="0.25">
      <c r="A7" s="1">
        <v>44470</v>
      </c>
      <c r="B7" t="s">
        <v>59</v>
      </c>
      <c r="C7" t="s">
        <v>60</v>
      </c>
      <c r="D7" t="s">
        <v>61</v>
      </c>
      <c r="E7" t="s">
        <v>33</v>
      </c>
      <c r="F7">
        <v>43591.8</v>
      </c>
      <c r="G7">
        <v>15000</v>
      </c>
      <c r="H7">
        <v>2859.1800000000003</v>
      </c>
      <c r="I7" t="s">
        <v>11</v>
      </c>
      <c r="K7" s="20" t="s">
        <v>106</v>
      </c>
    </row>
    <row r="8" spans="1:13" x14ac:dyDescent="0.25">
      <c r="A8" s="1">
        <v>44287</v>
      </c>
      <c r="B8" t="s">
        <v>59</v>
      </c>
      <c r="C8" t="s">
        <v>60</v>
      </c>
      <c r="D8" t="s">
        <v>61</v>
      </c>
      <c r="E8" t="s">
        <v>33</v>
      </c>
      <c r="F8">
        <v>42690.400000000001</v>
      </c>
      <c r="G8">
        <v>15000</v>
      </c>
      <c r="H8">
        <v>2769.0400000000004</v>
      </c>
      <c r="I8" t="s">
        <v>43</v>
      </c>
    </row>
    <row r="9" spans="1:13" x14ac:dyDescent="0.25">
      <c r="A9" s="1">
        <v>44501</v>
      </c>
      <c r="B9" t="s">
        <v>30</v>
      </c>
      <c r="C9" t="s">
        <v>31</v>
      </c>
      <c r="D9" t="s">
        <v>32</v>
      </c>
      <c r="E9" t="s">
        <v>33</v>
      </c>
      <c r="F9">
        <v>42427</v>
      </c>
      <c r="G9">
        <v>15000</v>
      </c>
      <c r="H9">
        <v>2742.7000000000003</v>
      </c>
      <c r="I9" t="s">
        <v>15</v>
      </c>
    </row>
    <row r="10" spans="1:13" x14ac:dyDescent="0.25">
      <c r="A10" s="1">
        <v>44501</v>
      </c>
      <c r="B10" t="s">
        <v>40</v>
      </c>
      <c r="C10" t="s">
        <v>41</v>
      </c>
      <c r="D10" t="s">
        <v>42</v>
      </c>
      <c r="E10" t="s">
        <v>33</v>
      </c>
      <c r="F10">
        <v>41932.799999999996</v>
      </c>
      <c r="G10">
        <v>15000</v>
      </c>
      <c r="H10">
        <v>2693.2799999999997</v>
      </c>
      <c r="I10" t="s">
        <v>11</v>
      </c>
    </row>
    <row r="11" spans="1:13" x14ac:dyDescent="0.25">
      <c r="A11" s="1">
        <v>44378</v>
      </c>
      <c r="B11" t="s">
        <v>71</v>
      </c>
      <c r="C11" t="s">
        <v>72</v>
      </c>
      <c r="D11" t="s">
        <v>73</v>
      </c>
      <c r="E11" t="s">
        <v>33</v>
      </c>
      <c r="F11">
        <v>41826.400000000001</v>
      </c>
      <c r="G11">
        <v>15000</v>
      </c>
      <c r="H11">
        <v>2682.6400000000003</v>
      </c>
      <c r="I11" t="s">
        <v>43</v>
      </c>
    </row>
    <row r="12" spans="1:13" x14ac:dyDescent="0.25">
      <c r="A12" s="1">
        <v>44440</v>
      </c>
      <c r="B12" t="s">
        <v>62</v>
      </c>
      <c r="C12" t="s">
        <v>63</v>
      </c>
      <c r="D12" t="s">
        <v>64</v>
      </c>
      <c r="E12" t="s">
        <v>33</v>
      </c>
      <c r="F12">
        <v>41215.299999999996</v>
      </c>
      <c r="G12">
        <v>15000</v>
      </c>
      <c r="H12">
        <v>2621.5299999999997</v>
      </c>
      <c r="I12" t="s">
        <v>43</v>
      </c>
    </row>
    <row r="13" spans="1:13" x14ac:dyDescent="0.25">
      <c r="A13" s="1">
        <v>44256</v>
      </c>
      <c r="B13" t="s">
        <v>40</v>
      </c>
      <c r="C13" t="s">
        <v>41</v>
      </c>
      <c r="D13" t="s">
        <v>42</v>
      </c>
      <c r="E13" t="s">
        <v>33</v>
      </c>
      <c r="F13">
        <v>40831</v>
      </c>
      <c r="G13">
        <v>15000</v>
      </c>
      <c r="H13">
        <v>2583.1000000000004</v>
      </c>
      <c r="I13" t="s">
        <v>11</v>
      </c>
    </row>
    <row r="14" spans="1:13" x14ac:dyDescent="0.25">
      <c r="A14" s="1">
        <v>44470</v>
      </c>
      <c r="B14" t="s">
        <v>40</v>
      </c>
      <c r="C14" t="s">
        <v>41</v>
      </c>
      <c r="D14" t="s">
        <v>42</v>
      </c>
      <c r="E14" t="s">
        <v>33</v>
      </c>
      <c r="F14">
        <v>40224.800000000003</v>
      </c>
      <c r="G14">
        <v>15000</v>
      </c>
      <c r="H14">
        <v>2522.4800000000005</v>
      </c>
      <c r="I14" t="s">
        <v>11</v>
      </c>
    </row>
    <row r="15" spans="1:13" x14ac:dyDescent="0.25">
      <c r="A15" s="1">
        <v>44470</v>
      </c>
      <c r="B15" t="s">
        <v>62</v>
      </c>
      <c r="C15" t="s">
        <v>63</v>
      </c>
      <c r="D15" t="s">
        <v>64</v>
      </c>
      <c r="E15" t="s">
        <v>33</v>
      </c>
      <c r="F15">
        <v>37544.800000000003</v>
      </c>
      <c r="G15">
        <v>15000</v>
      </c>
      <c r="H15">
        <v>2254.4800000000005</v>
      </c>
      <c r="I15" t="s">
        <v>11</v>
      </c>
    </row>
    <row r="16" spans="1:13" x14ac:dyDescent="0.25">
      <c r="A16" s="1">
        <v>44440</v>
      </c>
      <c r="B16" t="s">
        <v>62</v>
      </c>
      <c r="C16" t="s">
        <v>63</v>
      </c>
      <c r="D16" t="s">
        <v>64</v>
      </c>
      <c r="E16" t="s">
        <v>33</v>
      </c>
      <c r="F16">
        <v>37520</v>
      </c>
      <c r="G16">
        <v>15000</v>
      </c>
      <c r="H16">
        <v>2252</v>
      </c>
      <c r="I16" t="s">
        <v>15</v>
      </c>
    </row>
    <row r="17" spans="1:9" x14ac:dyDescent="0.25">
      <c r="A17" s="1">
        <v>44287</v>
      </c>
      <c r="B17" t="s">
        <v>30</v>
      </c>
      <c r="C17" t="s">
        <v>31</v>
      </c>
      <c r="D17" t="s">
        <v>32</v>
      </c>
      <c r="E17" t="s">
        <v>33</v>
      </c>
      <c r="F17">
        <v>35820</v>
      </c>
      <c r="G17">
        <v>15000</v>
      </c>
      <c r="H17">
        <v>2082</v>
      </c>
      <c r="I17" t="s">
        <v>43</v>
      </c>
    </row>
    <row r="18" spans="1:9" x14ac:dyDescent="0.25">
      <c r="A18" s="1">
        <v>44287</v>
      </c>
      <c r="B18" t="s">
        <v>30</v>
      </c>
      <c r="C18" t="s">
        <v>31</v>
      </c>
      <c r="D18" t="s">
        <v>32</v>
      </c>
      <c r="E18" t="s">
        <v>33</v>
      </c>
      <c r="F18">
        <v>35153.799999999996</v>
      </c>
      <c r="G18">
        <v>15000</v>
      </c>
      <c r="H18">
        <v>2015.3799999999997</v>
      </c>
      <c r="I18" t="s">
        <v>11</v>
      </c>
    </row>
    <row r="19" spans="1:9" x14ac:dyDescent="0.25">
      <c r="A19" s="1">
        <v>44228</v>
      </c>
      <c r="B19" t="s">
        <v>30</v>
      </c>
      <c r="C19" t="s">
        <v>31</v>
      </c>
      <c r="D19" t="s">
        <v>32</v>
      </c>
      <c r="E19" t="s">
        <v>33</v>
      </c>
      <c r="F19">
        <v>34353.5</v>
      </c>
      <c r="G19">
        <v>15000</v>
      </c>
      <c r="H19">
        <v>1935.3500000000001</v>
      </c>
      <c r="I19" t="s">
        <v>15</v>
      </c>
    </row>
    <row r="20" spans="1:9" x14ac:dyDescent="0.25">
      <c r="A20" s="1">
        <v>44287</v>
      </c>
      <c r="B20" t="s">
        <v>71</v>
      </c>
      <c r="C20" t="s">
        <v>72</v>
      </c>
      <c r="D20" t="s">
        <v>73</v>
      </c>
      <c r="E20" t="s">
        <v>33</v>
      </c>
      <c r="F20">
        <v>32524.1</v>
      </c>
      <c r="G20">
        <v>15000</v>
      </c>
      <c r="H20">
        <v>1752.4099999999999</v>
      </c>
      <c r="I20" t="s">
        <v>11</v>
      </c>
    </row>
    <row r="21" spans="1:9" x14ac:dyDescent="0.25">
      <c r="A21" s="1">
        <v>44287</v>
      </c>
      <c r="B21" t="s">
        <v>30</v>
      </c>
      <c r="C21" t="s">
        <v>31</v>
      </c>
      <c r="D21" t="s">
        <v>32</v>
      </c>
      <c r="E21" t="s">
        <v>33</v>
      </c>
      <c r="F21">
        <v>32282.799999999996</v>
      </c>
      <c r="G21">
        <v>15000</v>
      </c>
      <c r="H21">
        <v>1728.2799999999997</v>
      </c>
      <c r="I21" t="s">
        <v>15</v>
      </c>
    </row>
    <row r="22" spans="1:9" x14ac:dyDescent="0.25">
      <c r="A22" s="1">
        <v>44440</v>
      </c>
      <c r="B22" t="s">
        <v>30</v>
      </c>
      <c r="C22" t="s">
        <v>31</v>
      </c>
      <c r="D22" t="s">
        <v>32</v>
      </c>
      <c r="E22" t="s">
        <v>33</v>
      </c>
      <c r="F22">
        <v>31999.200000000001</v>
      </c>
      <c r="G22">
        <v>15000</v>
      </c>
      <c r="H22">
        <v>1699.92</v>
      </c>
      <c r="I22" t="s">
        <v>15</v>
      </c>
    </row>
    <row r="23" spans="1:9" x14ac:dyDescent="0.25">
      <c r="A23" s="1">
        <v>44440</v>
      </c>
      <c r="B23" t="s">
        <v>62</v>
      </c>
      <c r="C23" t="s">
        <v>63</v>
      </c>
      <c r="D23" t="s">
        <v>64</v>
      </c>
      <c r="E23" t="s">
        <v>33</v>
      </c>
      <c r="F23">
        <v>31186.6</v>
      </c>
      <c r="G23">
        <v>15000</v>
      </c>
      <c r="H23">
        <v>1618.6599999999999</v>
      </c>
      <c r="I23" t="s">
        <v>11</v>
      </c>
    </row>
    <row r="24" spans="1:9" x14ac:dyDescent="0.25">
      <c r="A24" s="1">
        <v>44409</v>
      </c>
      <c r="B24" t="s">
        <v>71</v>
      </c>
      <c r="C24" t="s">
        <v>72</v>
      </c>
      <c r="D24" t="s">
        <v>73</v>
      </c>
      <c r="E24" t="s">
        <v>33</v>
      </c>
      <c r="F24">
        <v>31053.4</v>
      </c>
      <c r="G24">
        <v>15000</v>
      </c>
      <c r="H24">
        <v>1605.3400000000001</v>
      </c>
      <c r="I24" t="s">
        <v>11</v>
      </c>
    </row>
    <row r="25" spans="1:9" x14ac:dyDescent="0.25">
      <c r="A25" s="1">
        <v>44501</v>
      </c>
      <c r="B25" t="s">
        <v>59</v>
      </c>
      <c r="C25" t="s">
        <v>60</v>
      </c>
      <c r="D25" t="s">
        <v>61</v>
      </c>
      <c r="E25" t="s">
        <v>33</v>
      </c>
      <c r="F25">
        <v>28761.599999999999</v>
      </c>
      <c r="G25">
        <v>15000</v>
      </c>
      <c r="H25">
        <v>1376.1599999999999</v>
      </c>
      <c r="I25" t="s">
        <v>43</v>
      </c>
    </row>
    <row r="26" spans="1:9" x14ac:dyDescent="0.25">
      <c r="A26" s="1">
        <v>44470</v>
      </c>
      <c r="B26" t="s">
        <v>40</v>
      </c>
      <c r="C26" t="s">
        <v>41</v>
      </c>
      <c r="D26" t="s">
        <v>42</v>
      </c>
      <c r="E26" t="s">
        <v>33</v>
      </c>
      <c r="F26">
        <v>28464.9</v>
      </c>
      <c r="G26">
        <v>15000</v>
      </c>
      <c r="H26">
        <v>1346.4900000000002</v>
      </c>
      <c r="I26" t="s">
        <v>43</v>
      </c>
    </row>
    <row r="27" spans="1:9" x14ac:dyDescent="0.25">
      <c r="A27" s="1">
        <v>44378</v>
      </c>
      <c r="B27" t="s">
        <v>62</v>
      </c>
      <c r="C27" t="s">
        <v>63</v>
      </c>
      <c r="D27" t="s">
        <v>64</v>
      </c>
      <c r="E27" t="s">
        <v>33</v>
      </c>
      <c r="F27">
        <v>28395</v>
      </c>
      <c r="G27">
        <v>15000</v>
      </c>
      <c r="H27">
        <v>1339.5</v>
      </c>
      <c r="I27" t="s">
        <v>43</v>
      </c>
    </row>
    <row r="28" spans="1:9" x14ac:dyDescent="0.25">
      <c r="A28" s="1">
        <v>44317</v>
      </c>
      <c r="B28" t="s">
        <v>30</v>
      </c>
      <c r="C28" t="s">
        <v>31</v>
      </c>
      <c r="D28" t="s">
        <v>32</v>
      </c>
      <c r="E28" t="s">
        <v>33</v>
      </c>
      <c r="F28">
        <v>27930</v>
      </c>
      <c r="G28">
        <v>15000</v>
      </c>
      <c r="H28">
        <v>1293</v>
      </c>
      <c r="I28" t="s">
        <v>15</v>
      </c>
    </row>
    <row r="29" spans="1:9" x14ac:dyDescent="0.25">
      <c r="A29" s="1">
        <v>44378</v>
      </c>
      <c r="B29" t="s">
        <v>30</v>
      </c>
      <c r="C29" t="s">
        <v>31</v>
      </c>
      <c r="D29" t="s">
        <v>32</v>
      </c>
      <c r="E29" t="s">
        <v>33</v>
      </c>
      <c r="F29">
        <v>27676.6</v>
      </c>
      <c r="G29">
        <v>15000</v>
      </c>
      <c r="H29">
        <v>1267.6599999999999</v>
      </c>
      <c r="I29" t="s">
        <v>15</v>
      </c>
    </row>
    <row r="30" spans="1:9" x14ac:dyDescent="0.25">
      <c r="A30" s="1">
        <v>44470</v>
      </c>
      <c r="B30" t="s">
        <v>71</v>
      </c>
      <c r="C30" t="s">
        <v>72</v>
      </c>
      <c r="D30" t="s">
        <v>73</v>
      </c>
      <c r="E30" t="s">
        <v>33</v>
      </c>
      <c r="F30">
        <v>26773.4</v>
      </c>
      <c r="G30">
        <v>15000</v>
      </c>
      <c r="H30">
        <v>1177.3400000000001</v>
      </c>
      <c r="I30" t="s">
        <v>43</v>
      </c>
    </row>
    <row r="31" spans="1:9" x14ac:dyDescent="0.25">
      <c r="A31" s="1">
        <v>44197</v>
      </c>
      <c r="B31" t="s">
        <v>30</v>
      </c>
      <c r="C31" t="s">
        <v>31</v>
      </c>
      <c r="D31" t="s">
        <v>32</v>
      </c>
      <c r="E31" t="s">
        <v>33</v>
      </c>
      <c r="F31">
        <v>25560</v>
      </c>
      <c r="G31">
        <v>15000</v>
      </c>
      <c r="H31">
        <v>1056</v>
      </c>
      <c r="I31" t="s">
        <v>11</v>
      </c>
    </row>
    <row r="32" spans="1:9" x14ac:dyDescent="0.25">
      <c r="A32" s="1">
        <v>44378</v>
      </c>
      <c r="B32" t="s">
        <v>30</v>
      </c>
      <c r="C32" t="s">
        <v>31</v>
      </c>
      <c r="D32" t="s">
        <v>32</v>
      </c>
      <c r="E32" t="s">
        <v>33</v>
      </c>
      <c r="F32">
        <v>25518.800000000003</v>
      </c>
      <c r="G32">
        <v>15000</v>
      </c>
      <c r="H32">
        <v>1051.8800000000003</v>
      </c>
      <c r="I32" t="s">
        <v>11</v>
      </c>
    </row>
    <row r="33" spans="1:9" x14ac:dyDescent="0.25">
      <c r="A33" s="1">
        <v>44409</v>
      </c>
      <c r="B33" t="s">
        <v>71</v>
      </c>
      <c r="C33" t="s">
        <v>72</v>
      </c>
      <c r="D33" t="s">
        <v>73</v>
      </c>
      <c r="E33" t="s">
        <v>33</v>
      </c>
      <c r="F33">
        <v>24469.599999999999</v>
      </c>
      <c r="G33">
        <v>15000</v>
      </c>
      <c r="H33">
        <v>946.95999999999992</v>
      </c>
      <c r="I33" t="s">
        <v>15</v>
      </c>
    </row>
    <row r="34" spans="1:9" x14ac:dyDescent="0.25">
      <c r="A34" s="1">
        <v>44228</v>
      </c>
      <c r="B34" t="s">
        <v>59</v>
      </c>
      <c r="C34" t="s">
        <v>60</v>
      </c>
      <c r="D34" t="s">
        <v>61</v>
      </c>
      <c r="E34" t="s">
        <v>33</v>
      </c>
      <c r="F34">
        <v>24131.000000000004</v>
      </c>
      <c r="G34">
        <v>15000</v>
      </c>
      <c r="H34">
        <v>913.10000000000036</v>
      </c>
      <c r="I34" t="s">
        <v>15</v>
      </c>
    </row>
    <row r="35" spans="1:9" x14ac:dyDescent="0.25">
      <c r="A35" s="1">
        <v>44197</v>
      </c>
      <c r="B35" t="s">
        <v>30</v>
      </c>
      <c r="C35" t="s">
        <v>31</v>
      </c>
      <c r="D35" t="s">
        <v>32</v>
      </c>
      <c r="E35" t="s">
        <v>33</v>
      </c>
      <c r="F35">
        <v>23076.199999999997</v>
      </c>
      <c r="G35">
        <v>15000</v>
      </c>
      <c r="H35">
        <v>807.61999999999978</v>
      </c>
      <c r="I35" t="s">
        <v>11</v>
      </c>
    </row>
    <row r="36" spans="1:9" x14ac:dyDescent="0.25">
      <c r="A36" s="1">
        <v>44228</v>
      </c>
      <c r="B36" t="s">
        <v>71</v>
      </c>
      <c r="C36" t="s">
        <v>72</v>
      </c>
      <c r="D36" t="s">
        <v>73</v>
      </c>
      <c r="E36" t="s">
        <v>33</v>
      </c>
      <c r="F36">
        <v>22176</v>
      </c>
      <c r="G36">
        <v>15000</v>
      </c>
      <c r="H36">
        <v>717.6</v>
      </c>
      <c r="I36" t="s">
        <v>15</v>
      </c>
    </row>
    <row r="37" spans="1:9" x14ac:dyDescent="0.25">
      <c r="A37" s="1">
        <v>44440</v>
      </c>
      <c r="B37" t="s">
        <v>62</v>
      </c>
      <c r="C37" t="s">
        <v>63</v>
      </c>
      <c r="D37" t="s">
        <v>64</v>
      </c>
      <c r="E37" t="s">
        <v>33</v>
      </c>
      <c r="F37">
        <v>21546</v>
      </c>
      <c r="G37">
        <v>15000</v>
      </c>
      <c r="H37">
        <v>654.6</v>
      </c>
      <c r="I37" t="s">
        <v>11</v>
      </c>
    </row>
    <row r="38" spans="1:9" x14ac:dyDescent="0.25">
      <c r="A38" s="1">
        <v>44378</v>
      </c>
      <c r="B38" t="s">
        <v>62</v>
      </c>
      <c r="C38" t="s">
        <v>63</v>
      </c>
      <c r="D38" t="s">
        <v>64</v>
      </c>
      <c r="E38" t="s">
        <v>33</v>
      </c>
      <c r="F38">
        <v>21295.4</v>
      </c>
      <c r="G38">
        <v>15000</v>
      </c>
      <c r="H38">
        <v>629.54000000000019</v>
      </c>
      <c r="I38" t="s">
        <v>11</v>
      </c>
    </row>
    <row r="39" spans="1:9" x14ac:dyDescent="0.25">
      <c r="A39" s="1">
        <v>44440</v>
      </c>
      <c r="B39" t="s">
        <v>30</v>
      </c>
      <c r="C39" t="s">
        <v>31</v>
      </c>
      <c r="D39" t="s">
        <v>32</v>
      </c>
      <c r="E39" t="s">
        <v>33</v>
      </c>
      <c r="F39">
        <v>21216</v>
      </c>
      <c r="G39">
        <v>15000</v>
      </c>
      <c r="H39">
        <v>621.6</v>
      </c>
      <c r="I39" t="s">
        <v>15</v>
      </c>
    </row>
    <row r="40" spans="1:9" x14ac:dyDescent="0.25">
      <c r="A40" s="1">
        <v>44197</v>
      </c>
      <c r="B40" t="s">
        <v>59</v>
      </c>
      <c r="C40" t="s">
        <v>60</v>
      </c>
      <c r="D40" t="s">
        <v>61</v>
      </c>
      <c r="E40" t="s">
        <v>33</v>
      </c>
      <c r="F40">
        <v>20880</v>
      </c>
      <c r="G40">
        <v>15000</v>
      </c>
      <c r="H40">
        <v>588</v>
      </c>
      <c r="I40" t="s">
        <v>11</v>
      </c>
    </row>
    <row r="41" spans="1:9" x14ac:dyDescent="0.25">
      <c r="A41" s="1">
        <v>44197</v>
      </c>
      <c r="B41" t="s">
        <v>59</v>
      </c>
      <c r="C41" t="s">
        <v>60</v>
      </c>
      <c r="D41" t="s">
        <v>61</v>
      </c>
      <c r="E41" t="s">
        <v>33</v>
      </c>
      <c r="F41">
        <v>20366.100000000002</v>
      </c>
      <c r="G41">
        <v>15000</v>
      </c>
      <c r="H41">
        <v>536.61000000000024</v>
      </c>
      <c r="I41" t="s">
        <v>43</v>
      </c>
    </row>
    <row r="42" spans="1:9" x14ac:dyDescent="0.25">
      <c r="A42" s="1">
        <v>44470</v>
      </c>
      <c r="B42" t="s">
        <v>30</v>
      </c>
      <c r="C42" t="s">
        <v>31</v>
      </c>
      <c r="D42" t="s">
        <v>32</v>
      </c>
      <c r="E42" t="s">
        <v>33</v>
      </c>
      <c r="F42">
        <v>19946.199999999997</v>
      </c>
      <c r="G42">
        <v>15000</v>
      </c>
      <c r="H42">
        <v>494.61999999999972</v>
      </c>
      <c r="I42" t="s">
        <v>43</v>
      </c>
    </row>
    <row r="43" spans="1:9" x14ac:dyDescent="0.25">
      <c r="A43" s="1">
        <v>44470</v>
      </c>
      <c r="B43" t="s">
        <v>59</v>
      </c>
      <c r="C43" t="s">
        <v>60</v>
      </c>
      <c r="D43" t="s">
        <v>61</v>
      </c>
      <c r="E43" t="s">
        <v>33</v>
      </c>
      <c r="F43">
        <v>19594</v>
      </c>
      <c r="G43">
        <v>15000</v>
      </c>
      <c r="H43">
        <v>459.40000000000003</v>
      </c>
      <c r="I43" t="s">
        <v>15</v>
      </c>
    </row>
    <row r="44" spans="1:9" x14ac:dyDescent="0.25">
      <c r="A44" s="1">
        <v>44287</v>
      </c>
      <c r="B44" t="s">
        <v>30</v>
      </c>
      <c r="C44" t="s">
        <v>31</v>
      </c>
      <c r="D44" t="s">
        <v>32</v>
      </c>
      <c r="E44" t="s">
        <v>33</v>
      </c>
      <c r="F44">
        <v>19210.400000000001</v>
      </c>
      <c r="G44">
        <v>15000</v>
      </c>
      <c r="H44">
        <v>421.04000000000019</v>
      </c>
      <c r="I44" t="s">
        <v>11</v>
      </c>
    </row>
    <row r="45" spans="1:9" x14ac:dyDescent="0.25">
      <c r="A45" s="1">
        <v>44287</v>
      </c>
      <c r="B45" t="s">
        <v>40</v>
      </c>
      <c r="C45" t="s">
        <v>41</v>
      </c>
      <c r="D45" t="s">
        <v>42</v>
      </c>
      <c r="E45" t="s">
        <v>33</v>
      </c>
      <c r="F45">
        <v>19080</v>
      </c>
      <c r="G45">
        <v>15000</v>
      </c>
      <c r="H45">
        <v>408</v>
      </c>
      <c r="I45" t="s">
        <v>15</v>
      </c>
    </row>
    <row r="46" spans="1:9" x14ac:dyDescent="0.25">
      <c r="A46" s="1">
        <v>44409</v>
      </c>
      <c r="B46" t="s">
        <v>40</v>
      </c>
      <c r="C46" t="s">
        <v>41</v>
      </c>
      <c r="D46" t="s">
        <v>42</v>
      </c>
      <c r="E46" t="s">
        <v>33</v>
      </c>
      <c r="F46">
        <v>18838.399999999998</v>
      </c>
      <c r="G46">
        <v>15000</v>
      </c>
      <c r="H46">
        <v>383.8399999999998</v>
      </c>
      <c r="I46" t="s">
        <v>43</v>
      </c>
    </row>
    <row r="47" spans="1:9" x14ac:dyDescent="0.25">
      <c r="A47" s="1">
        <v>44409</v>
      </c>
      <c r="B47" t="s">
        <v>40</v>
      </c>
      <c r="C47" t="s">
        <v>41</v>
      </c>
      <c r="D47" t="s">
        <v>42</v>
      </c>
      <c r="E47" t="s">
        <v>33</v>
      </c>
      <c r="F47">
        <v>18298.399999999998</v>
      </c>
      <c r="G47">
        <v>15000</v>
      </c>
      <c r="H47">
        <v>329.8399999999998</v>
      </c>
      <c r="I47" t="s">
        <v>43</v>
      </c>
    </row>
    <row r="48" spans="1:9" x14ac:dyDescent="0.25">
      <c r="A48" s="1">
        <v>44256</v>
      </c>
      <c r="B48" t="s">
        <v>62</v>
      </c>
      <c r="C48" t="s">
        <v>63</v>
      </c>
      <c r="D48" t="s">
        <v>64</v>
      </c>
      <c r="E48" t="s">
        <v>33</v>
      </c>
      <c r="F48">
        <v>17335.2</v>
      </c>
      <c r="G48">
        <v>15000</v>
      </c>
      <c r="H48">
        <v>233.5200000000001</v>
      </c>
      <c r="I48" t="s">
        <v>43</v>
      </c>
    </row>
    <row r="49" spans="1:9" x14ac:dyDescent="0.25">
      <c r="A49" s="1">
        <v>44287</v>
      </c>
      <c r="B49" t="s">
        <v>62</v>
      </c>
      <c r="C49" t="s">
        <v>63</v>
      </c>
      <c r="D49" t="s">
        <v>64</v>
      </c>
      <c r="E49" t="s">
        <v>33</v>
      </c>
      <c r="F49">
        <v>17204.399999999998</v>
      </c>
      <c r="G49">
        <v>15000</v>
      </c>
      <c r="H49">
        <v>220.4399999999998</v>
      </c>
      <c r="I49" t="s">
        <v>11</v>
      </c>
    </row>
    <row r="50" spans="1:9" x14ac:dyDescent="0.25">
      <c r="A50" s="1">
        <v>44348</v>
      </c>
      <c r="B50" t="s">
        <v>62</v>
      </c>
      <c r="C50" t="s">
        <v>63</v>
      </c>
      <c r="D50" t="s">
        <v>64</v>
      </c>
      <c r="E50" t="s">
        <v>33</v>
      </c>
      <c r="F50">
        <v>16846.8</v>
      </c>
      <c r="G50">
        <v>15000</v>
      </c>
      <c r="H50">
        <v>184.67999999999995</v>
      </c>
      <c r="I50" t="s">
        <v>15</v>
      </c>
    </row>
    <row r="51" spans="1:9" x14ac:dyDescent="0.25">
      <c r="A51" s="1">
        <v>44440</v>
      </c>
      <c r="B51" t="s">
        <v>30</v>
      </c>
      <c r="C51" t="s">
        <v>31</v>
      </c>
      <c r="D51" t="s">
        <v>32</v>
      </c>
      <c r="E51" t="s">
        <v>33</v>
      </c>
      <c r="F51">
        <v>16702.400000000001</v>
      </c>
      <c r="G51">
        <v>15000</v>
      </c>
      <c r="H51">
        <v>170.24000000000015</v>
      </c>
      <c r="I51" t="s">
        <v>15</v>
      </c>
    </row>
    <row r="52" spans="1:9" x14ac:dyDescent="0.25">
      <c r="A52" s="1">
        <v>44228</v>
      </c>
      <c r="B52" t="s">
        <v>30</v>
      </c>
      <c r="C52" t="s">
        <v>31</v>
      </c>
      <c r="D52" t="s">
        <v>32</v>
      </c>
      <c r="E52" t="s">
        <v>33</v>
      </c>
      <c r="F52">
        <v>16604.400000000001</v>
      </c>
      <c r="G52">
        <v>15000</v>
      </c>
      <c r="H52">
        <v>160.44000000000017</v>
      </c>
      <c r="I52" t="s">
        <v>15</v>
      </c>
    </row>
    <row r="53" spans="1:9" x14ac:dyDescent="0.25">
      <c r="A53" s="1">
        <v>44378</v>
      </c>
      <c r="B53" t="s">
        <v>71</v>
      </c>
      <c r="C53" t="s">
        <v>72</v>
      </c>
      <c r="D53" t="s">
        <v>73</v>
      </c>
      <c r="E53" t="s">
        <v>33</v>
      </c>
      <c r="F53">
        <v>16492</v>
      </c>
      <c r="G53">
        <v>15000</v>
      </c>
      <c r="H53">
        <v>149.20000000000002</v>
      </c>
      <c r="I53" t="s">
        <v>11</v>
      </c>
    </row>
    <row r="54" spans="1:9" x14ac:dyDescent="0.25">
      <c r="A54" s="1">
        <v>44470</v>
      </c>
      <c r="B54" t="s">
        <v>40</v>
      </c>
      <c r="C54" t="s">
        <v>41</v>
      </c>
      <c r="D54" t="s">
        <v>42</v>
      </c>
      <c r="E54" t="s">
        <v>33</v>
      </c>
      <c r="F54">
        <v>16077</v>
      </c>
      <c r="G54">
        <v>15000</v>
      </c>
      <c r="H54">
        <v>107.7</v>
      </c>
      <c r="I54" t="s">
        <v>15</v>
      </c>
    </row>
    <row r="55" spans="1:9" x14ac:dyDescent="0.25">
      <c r="A55" s="1">
        <v>44348</v>
      </c>
      <c r="B55" t="s">
        <v>40</v>
      </c>
      <c r="C55" t="s">
        <v>41</v>
      </c>
      <c r="D55" t="s">
        <v>42</v>
      </c>
      <c r="E55" t="s">
        <v>33</v>
      </c>
      <c r="F55">
        <v>16036.8</v>
      </c>
      <c r="G55">
        <v>15000</v>
      </c>
      <c r="H55">
        <v>103.67999999999994</v>
      </c>
      <c r="I55" t="s">
        <v>15</v>
      </c>
    </row>
    <row r="56" spans="1:9" x14ac:dyDescent="0.25">
      <c r="A56" s="1">
        <v>44378</v>
      </c>
      <c r="B56" t="s">
        <v>59</v>
      </c>
      <c r="C56" t="s">
        <v>60</v>
      </c>
      <c r="D56" t="s">
        <v>61</v>
      </c>
      <c r="E56" t="s">
        <v>33</v>
      </c>
      <c r="F56">
        <v>15957.2</v>
      </c>
      <c r="G56">
        <v>15000</v>
      </c>
      <c r="H56">
        <v>95.720000000000084</v>
      </c>
      <c r="I56" t="s">
        <v>43</v>
      </c>
    </row>
    <row r="57" spans="1:9" x14ac:dyDescent="0.25">
      <c r="A57" s="1">
        <v>44256</v>
      </c>
      <c r="B57" t="s">
        <v>40</v>
      </c>
      <c r="C57" t="s">
        <v>41</v>
      </c>
      <c r="D57" t="s">
        <v>42</v>
      </c>
      <c r="E57" t="s">
        <v>33</v>
      </c>
      <c r="F57">
        <v>15246</v>
      </c>
      <c r="G57">
        <v>15000</v>
      </c>
      <c r="H57">
        <v>24.6</v>
      </c>
      <c r="I57" t="s">
        <v>11</v>
      </c>
    </row>
    <row r="58" spans="1:9" x14ac:dyDescent="0.25">
      <c r="A58" s="1">
        <v>44256</v>
      </c>
      <c r="B58" t="s">
        <v>62</v>
      </c>
      <c r="C58" t="s">
        <v>63</v>
      </c>
      <c r="D58" t="s">
        <v>64</v>
      </c>
      <c r="E58" t="s">
        <v>33</v>
      </c>
      <c r="F58">
        <v>14391.999999999998</v>
      </c>
      <c r="G58">
        <v>15000</v>
      </c>
      <c r="H58">
        <v>0</v>
      </c>
      <c r="I58" t="s">
        <v>11</v>
      </c>
    </row>
    <row r="59" spans="1:9" x14ac:dyDescent="0.25">
      <c r="A59" s="1">
        <v>44287</v>
      </c>
      <c r="B59" t="s">
        <v>62</v>
      </c>
      <c r="C59" t="s">
        <v>63</v>
      </c>
      <c r="D59" t="s">
        <v>64</v>
      </c>
      <c r="E59" t="s">
        <v>33</v>
      </c>
      <c r="F59">
        <v>14301.599999999999</v>
      </c>
      <c r="G59">
        <v>15000</v>
      </c>
      <c r="H59">
        <v>0</v>
      </c>
      <c r="I59" t="s">
        <v>43</v>
      </c>
    </row>
    <row r="60" spans="1:9" x14ac:dyDescent="0.25">
      <c r="A60" s="1">
        <v>44409</v>
      </c>
      <c r="B60" t="s">
        <v>30</v>
      </c>
      <c r="C60" t="s">
        <v>31</v>
      </c>
      <c r="D60" t="s">
        <v>32</v>
      </c>
      <c r="E60" t="s">
        <v>33</v>
      </c>
      <c r="F60">
        <v>14248</v>
      </c>
      <c r="G60">
        <v>15000</v>
      </c>
      <c r="H60">
        <v>0</v>
      </c>
      <c r="I60" t="s">
        <v>15</v>
      </c>
    </row>
    <row r="61" spans="1:9" x14ac:dyDescent="0.25">
      <c r="A61" s="1">
        <v>44440</v>
      </c>
      <c r="B61" t="s">
        <v>40</v>
      </c>
      <c r="C61" t="s">
        <v>41</v>
      </c>
      <c r="D61" t="s">
        <v>42</v>
      </c>
      <c r="E61" t="s">
        <v>33</v>
      </c>
      <c r="F61">
        <v>14089.199999999999</v>
      </c>
      <c r="G61">
        <v>15000</v>
      </c>
      <c r="H61">
        <v>0</v>
      </c>
      <c r="I61" t="s">
        <v>15</v>
      </c>
    </row>
    <row r="62" spans="1:9" x14ac:dyDescent="0.25">
      <c r="A62" s="1">
        <v>44228</v>
      </c>
      <c r="B62" t="s">
        <v>59</v>
      </c>
      <c r="C62" t="s">
        <v>60</v>
      </c>
      <c r="D62" t="s">
        <v>61</v>
      </c>
      <c r="E62" t="s">
        <v>33</v>
      </c>
      <c r="F62">
        <v>13479.400000000001</v>
      </c>
      <c r="G62">
        <v>15000</v>
      </c>
      <c r="H62">
        <v>0</v>
      </c>
      <c r="I62" t="s">
        <v>43</v>
      </c>
    </row>
    <row r="63" spans="1:9" x14ac:dyDescent="0.25">
      <c r="A63" s="1">
        <v>44348</v>
      </c>
      <c r="B63" t="s">
        <v>59</v>
      </c>
      <c r="C63" t="s">
        <v>60</v>
      </c>
      <c r="D63" t="s">
        <v>61</v>
      </c>
      <c r="E63" t="s">
        <v>33</v>
      </c>
      <c r="F63">
        <v>13466.999999999998</v>
      </c>
      <c r="G63">
        <v>15000</v>
      </c>
      <c r="H63">
        <v>0</v>
      </c>
      <c r="I63" t="s">
        <v>43</v>
      </c>
    </row>
    <row r="64" spans="1:9" x14ac:dyDescent="0.25">
      <c r="A64" s="1">
        <v>44197</v>
      </c>
      <c r="B64" t="s">
        <v>30</v>
      </c>
      <c r="C64" t="s">
        <v>31</v>
      </c>
      <c r="D64" t="s">
        <v>32</v>
      </c>
      <c r="E64" t="s">
        <v>33</v>
      </c>
      <c r="F64">
        <v>13310.4</v>
      </c>
      <c r="G64">
        <v>15000</v>
      </c>
      <c r="H64">
        <v>0</v>
      </c>
      <c r="I64" t="s">
        <v>11</v>
      </c>
    </row>
    <row r="65" spans="1:9" x14ac:dyDescent="0.25">
      <c r="A65" s="1">
        <v>44409</v>
      </c>
      <c r="B65" t="s">
        <v>40</v>
      </c>
      <c r="C65" t="s">
        <v>41</v>
      </c>
      <c r="D65" t="s">
        <v>42</v>
      </c>
      <c r="E65" t="s">
        <v>33</v>
      </c>
      <c r="F65">
        <v>12944.399999999998</v>
      </c>
      <c r="G65">
        <v>15000</v>
      </c>
      <c r="H65">
        <v>0</v>
      </c>
      <c r="I65" t="s">
        <v>15</v>
      </c>
    </row>
    <row r="66" spans="1:9" x14ac:dyDescent="0.25">
      <c r="A66" s="1">
        <v>44470</v>
      </c>
      <c r="B66" t="s">
        <v>40</v>
      </c>
      <c r="C66" t="s">
        <v>41</v>
      </c>
      <c r="D66" t="s">
        <v>42</v>
      </c>
      <c r="E66" t="s">
        <v>33</v>
      </c>
      <c r="F66">
        <v>12306.6</v>
      </c>
      <c r="G66">
        <v>15000</v>
      </c>
      <c r="H66">
        <v>0</v>
      </c>
      <c r="I66" t="s">
        <v>15</v>
      </c>
    </row>
    <row r="67" spans="1:9" x14ac:dyDescent="0.25">
      <c r="A67" s="1">
        <v>44256</v>
      </c>
      <c r="B67" t="s">
        <v>59</v>
      </c>
      <c r="C67" t="s">
        <v>60</v>
      </c>
      <c r="D67" t="s">
        <v>61</v>
      </c>
      <c r="E67" t="s">
        <v>33</v>
      </c>
      <c r="F67">
        <v>12124.2</v>
      </c>
      <c r="G67">
        <v>15000</v>
      </c>
      <c r="H67">
        <v>0</v>
      </c>
      <c r="I67" t="s">
        <v>43</v>
      </c>
    </row>
    <row r="68" spans="1:9" x14ac:dyDescent="0.25">
      <c r="A68" s="1">
        <v>44317</v>
      </c>
      <c r="B68" t="s">
        <v>71</v>
      </c>
      <c r="C68" t="s">
        <v>72</v>
      </c>
      <c r="D68" t="s">
        <v>73</v>
      </c>
      <c r="E68" t="s">
        <v>33</v>
      </c>
      <c r="F68">
        <v>12019.799999999997</v>
      </c>
      <c r="G68">
        <v>15000</v>
      </c>
      <c r="H68">
        <v>0</v>
      </c>
      <c r="I68" t="s">
        <v>11</v>
      </c>
    </row>
    <row r="69" spans="1:9" x14ac:dyDescent="0.25">
      <c r="A69" s="1">
        <v>44317</v>
      </c>
      <c r="B69" t="s">
        <v>59</v>
      </c>
      <c r="C69" t="s">
        <v>60</v>
      </c>
      <c r="D69" t="s">
        <v>61</v>
      </c>
      <c r="E69" t="s">
        <v>33</v>
      </c>
      <c r="F69">
        <v>11235</v>
      </c>
      <c r="G69">
        <v>15000</v>
      </c>
      <c r="H69">
        <v>0</v>
      </c>
      <c r="I69" t="s">
        <v>43</v>
      </c>
    </row>
    <row r="70" spans="1:9" x14ac:dyDescent="0.25">
      <c r="A70" s="1">
        <v>44470</v>
      </c>
      <c r="B70" t="s">
        <v>40</v>
      </c>
      <c r="C70" t="s">
        <v>41</v>
      </c>
      <c r="D70" t="s">
        <v>42</v>
      </c>
      <c r="E70" t="s">
        <v>33</v>
      </c>
      <c r="F70">
        <v>10988.800000000001</v>
      </c>
      <c r="G70">
        <v>15000</v>
      </c>
      <c r="H70">
        <v>0</v>
      </c>
      <c r="I70" t="s">
        <v>11</v>
      </c>
    </row>
    <row r="71" spans="1:9" x14ac:dyDescent="0.25">
      <c r="A71" s="1">
        <v>44470</v>
      </c>
      <c r="B71" t="s">
        <v>40</v>
      </c>
      <c r="C71" t="s">
        <v>41</v>
      </c>
      <c r="D71" t="s">
        <v>42</v>
      </c>
      <c r="E71" t="s">
        <v>33</v>
      </c>
      <c r="F71">
        <v>10948</v>
      </c>
      <c r="G71">
        <v>15000</v>
      </c>
      <c r="H71">
        <v>0</v>
      </c>
      <c r="I71" t="s">
        <v>15</v>
      </c>
    </row>
    <row r="72" spans="1:9" x14ac:dyDescent="0.25">
      <c r="A72" s="1">
        <v>44256</v>
      </c>
      <c r="B72" t="s">
        <v>30</v>
      </c>
      <c r="C72" t="s">
        <v>31</v>
      </c>
      <c r="D72" t="s">
        <v>32</v>
      </c>
      <c r="E72" t="s">
        <v>33</v>
      </c>
      <c r="F72">
        <v>10758.7</v>
      </c>
      <c r="G72">
        <v>15000</v>
      </c>
      <c r="H72">
        <v>0</v>
      </c>
      <c r="I72" t="s">
        <v>15</v>
      </c>
    </row>
    <row r="73" spans="1:9" x14ac:dyDescent="0.25">
      <c r="A73" s="1">
        <v>44348</v>
      </c>
      <c r="B73" t="s">
        <v>40</v>
      </c>
      <c r="C73" t="s">
        <v>41</v>
      </c>
      <c r="D73" t="s">
        <v>42</v>
      </c>
      <c r="E73" t="s">
        <v>33</v>
      </c>
      <c r="F73">
        <v>10500</v>
      </c>
      <c r="G73">
        <v>15000</v>
      </c>
      <c r="H73">
        <v>0</v>
      </c>
      <c r="I73" t="s">
        <v>15</v>
      </c>
    </row>
    <row r="74" spans="1:9" x14ac:dyDescent="0.25">
      <c r="A74" s="1">
        <v>44409</v>
      </c>
      <c r="B74" t="s">
        <v>30</v>
      </c>
      <c r="C74" t="s">
        <v>31</v>
      </c>
      <c r="D74" t="s">
        <v>32</v>
      </c>
      <c r="E74" t="s">
        <v>33</v>
      </c>
      <c r="F74">
        <v>9708.2999999999993</v>
      </c>
      <c r="G74">
        <v>15000</v>
      </c>
      <c r="H74">
        <v>0</v>
      </c>
      <c r="I74" t="s">
        <v>15</v>
      </c>
    </row>
    <row r="75" spans="1:9" x14ac:dyDescent="0.25">
      <c r="A75" s="1">
        <v>44501</v>
      </c>
      <c r="B75" t="s">
        <v>71</v>
      </c>
      <c r="C75" t="s">
        <v>72</v>
      </c>
      <c r="D75" t="s">
        <v>73</v>
      </c>
      <c r="E75" t="s">
        <v>33</v>
      </c>
      <c r="F75">
        <v>9292.5</v>
      </c>
      <c r="G75">
        <v>15000</v>
      </c>
      <c r="H75">
        <v>0</v>
      </c>
      <c r="I75" t="s">
        <v>15</v>
      </c>
    </row>
    <row r="76" spans="1:9" x14ac:dyDescent="0.25">
      <c r="A76" s="1">
        <v>44317</v>
      </c>
      <c r="B76" t="s">
        <v>59</v>
      </c>
      <c r="C76" t="s">
        <v>60</v>
      </c>
      <c r="D76" t="s">
        <v>61</v>
      </c>
      <c r="E76" t="s">
        <v>33</v>
      </c>
      <c r="F76">
        <v>9270.1</v>
      </c>
      <c r="G76">
        <v>15000</v>
      </c>
      <c r="H76">
        <v>0</v>
      </c>
      <c r="I76" t="s">
        <v>11</v>
      </c>
    </row>
    <row r="77" spans="1:9" x14ac:dyDescent="0.25">
      <c r="A77" s="1">
        <v>44440</v>
      </c>
      <c r="B77" t="s">
        <v>40</v>
      </c>
      <c r="C77" t="s">
        <v>41</v>
      </c>
      <c r="D77" t="s">
        <v>42</v>
      </c>
      <c r="E77" t="s">
        <v>33</v>
      </c>
      <c r="F77">
        <v>8772</v>
      </c>
      <c r="G77">
        <v>15000</v>
      </c>
      <c r="H77">
        <v>0</v>
      </c>
      <c r="I77" t="s">
        <v>15</v>
      </c>
    </row>
    <row r="78" spans="1:9" x14ac:dyDescent="0.25">
      <c r="A78" s="1">
        <v>44348</v>
      </c>
      <c r="B78" t="s">
        <v>30</v>
      </c>
      <c r="C78" t="s">
        <v>31</v>
      </c>
      <c r="D78" t="s">
        <v>32</v>
      </c>
      <c r="E78" t="s">
        <v>33</v>
      </c>
      <c r="F78">
        <v>8721.6</v>
      </c>
      <c r="G78">
        <v>15000</v>
      </c>
      <c r="H78">
        <v>0</v>
      </c>
      <c r="I78" t="s">
        <v>43</v>
      </c>
    </row>
    <row r="79" spans="1:9" x14ac:dyDescent="0.25">
      <c r="A79" s="1">
        <v>44287</v>
      </c>
      <c r="B79" t="s">
        <v>30</v>
      </c>
      <c r="C79" t="s">
        <v>31</v>
      </c>
      <c r="D79" t="s">
        <v>32</v>
      </c>
      <c r="E79" t="s">
        <v>33</v>
      </c>
      <c r="F79">
        <v>8520</v>
      </c>
      <c r="G79">
        <v>15000</v>
      </c>
      <c r="H79">
        <v>0</v>
      </c>
      <c r="I79" t="s">
        <v>43</v>
      </c>
    </row>
    <row r="80" spans="1:9" x14ac:dyDescent="0.25">
      <c r="A80" s="1">
        <v>44409</v>
      </c>
      <c r="B80" t="s">
        <v>62</v>
      </c>
      <c r="C80" t="s">
        <v>63</v>
      </c>
      <c r="D80" t="s">
        <v>64</v>
      </c>
      <c r="E80" t="s">
        <v>33</v>
      </c>
      <c r="F80">
        <v>8501.9000000000015</v>
      </c>
      <c r="G80">
        <v>15000</v>
      </c>
      <c r="H80">
        <v>0</v>
      </c>
      <c r="I80" t="s">
        <v>15</v>
      </c>
    </row>
    <row r="81" spans="1:9" x14ac:dyDescent="0.25">
      <c r="A81" s="1">
        <v>44409</v>
      </c>
      <c r="B81" t="s">
        <v>40</v>
      </c>
      <c r="C81" t="s">
        <v>41</v>
      </c>
      <c r="D81" t="s">
        <v>42</v>
      </c>
      <c r="E81" t="s">
        <v>33</v>
      </c>
      <c r="F81">
        <v>8322.4</v>
      </c>
      <c r="G81">
        <v>15000</v>
      </c>
      <c r="H81">
        <v>0</v>
      </c>
      <c r="I81" t="s">
        <v>11</v>
      </c>
    </row>
    <row r="82" spans="1:9" x14ac:dyDescent="0.25">
      <c r="A82" s="1">
        <v>44256</v>
      </c>
      <c r="B82" t="s">
        <v>40</v>
      </c>
      <c r="C82" t="s">
        <v>41</v>
      </c>
      <c r="D82" t="s">
        <v>42</v>
      </c>
      <c r="E82" t="s">
        <v>33</v>
      </c>
      <c r="F82">
        <v>8284.5</v>
      </c>
      <c r="G82">
        <v>15000</v>
      </c>
      <c r="H82">
        <v>0</v>
      </c>
      <c r="I82" t="s">
        <v>15</v>
      </c>
    </row>
    <row r="83" spans="1:9" x14ac:dyDescent="0.25">
      <c r="A83" s="1">
        <v>44440</v>
      </c>
      <c r="B83" t="s">
        <v>71</v>
      </c>
      <c r="C83" t="s">
        <v>72</v>
      </c>
      <c r="D83" t="s">
        <v>73</v>
      </c>
      <c r="E83" t="s">
        <v>33</v>
      </c>
      <c r="F83">
        <v>8001</v>
      </c>
      <c r="G83">
        <v>15000</v>
      </c>
      <c r="H83">
        <v>0</v>
      </c>
      <c r="I83" t="s">
        <v>11</v>
      </c>
    </row>
    <row r="84" spans="1:9" x14ac:dyDescent="0.25">
      <c r="A84" s="1">
        <v>44348</v>
      </c>
      <c r="B84" t="s">
        <v>40</v>
      </c>
      <c r="C84" t="s">
        <v>41</v>
      </c>
      <c r="D84" t="s">
        <v>42</v>
      </c>
      <c r="E84" t="s">
        <v>33</v>
      </c>
      <c r="F84">
        <v>7581.9999999999991</v>
      </c>
      <c r="G84">
        <v>15000</v>
      </c>
      <c r="H84">
        <v>0</v>
      </c>
      <c r="I84" t="s">
        <v>11</v>
      </c>
    </row>
    <row r="85" spans="1:9" x14ac:dyDescent="0.25">
      <c r="A85" s="1">
        <v>44256</v>
      </c>
      <c r="B85" t="s">
        <v>62</v>
      </c>
      <c r="C85" t="s">
        <v>63</v>
      </c>
      <c r="D85" t="s">
        <v>64</v>
      </c>
      <c r="E85" t="s">
        <v>33</v>
      </c>
      <c r="F85">
        <v>7416.9</v>
      </c>
      <c r="G85">
        <v>15000</v>
      </c>
      <c r="H85">
        <v>0</v>
      </c>
      <c r="I85" t="s">
        <v>43</v>
      </c>
    </row>
    <row r="86" spans="1:9" x14ac:dyDescent="0.25">
      <c r="A86" s="1">
        <v>44409</v>
      </c>
      <c r="B86" t="s">
        <v>40</v>
      </c>
      <c r="C86" t="s">
        <v>41</v>
      </c>
      <c r="D86" t="s">
        <v>42</v>
      </c>
      <c r="E86" t="s">
        <v>33</v>
      </c>
      <c r="F86">
        <v>7289.6</v>
      </c>
      <c r="G86">
        <v>15000</v>
      </c>
      <c r="H86">
        <v>0</v>
      </c>
      <c r="I86" t="s">
        <v>11</v>
      </c>
    </row>
    <row r="87" spans="1:9" x14ac:dyDescent="0.25">
      <c r="A87" s="1">
        <v>44470</v>
      </c>
      <c r="B87" t="s">
        <v>62</v>
      </c>
      <c r="C87" t="s">
        <v>63</v>
      </c>
      <c r="D87" t="s">
        <v>64</v>
      </c>
      <c r="E87" t="s">
        <v>33</v>
      </c>
      <c r="F87">
        <v>7139.0000000000009</v>
      </c>
      <c r="G87">
        <v>15000</v>
      </c>
      <c r="H87">
        <v>0</v>
      </c>
      <c r="I87" t="s">
        <v>11</v>
      </c>
    </row>
    <row r="88" spans="1:9" x14ac:dyDescent="0.25">
      <c r="A88" s="1">
        <v>44470</v>
      </c>
      <c r="B88" t="s">
        <v>30</v>
      </c>
      <c r="C88" t="s">
        <v>31</v>
      </c>
      <c r="D88" t="s">
        <v>32</v>
      </c>
      <c r="E88" t="s">
        <v>33</v>
      </c>
      <c r="F88">
        <v>7024.2</v>
      </c>
      <c r="G88">
        <v>15000</v>
      </c>
      <c r="H88">
        <v>0</v>
      </c>
      <c r="I88" t="s">
        <v>43</v>
      </c>
    </row>
    <row r="89" spans="1:9" x14ac:dyDescent="0.25">
      <c r="A89" s="1">
        <v>44470</v>
      </c>
      <c r="B89" t="s">
        <v>62</v>
      </c>
      <c r="C89" t="s">
        <v>63</v>
      </c>
      <c r="D89" t="s">
        <v>64</v>
      </c>
      <c r="E89" t="s">
        <v>33</v>
      </c>
      <c r="F89">
        <v>6688</v>
      </c>
      <c r="G89">
        <v>15000</v>
      </c>
      <c r="H89">
        <v>0</v>
      </c>
      <c r="I89" t="s">
        <v>15</v>
      </c>
    </row>
    <row r="90" spans="1:9" x14ac:dyDescent="0.25">
      <c r="A90" s="1">
        <v>44440</v>
      </c>
      <c r="B90" t="s">
        <v>62</v>
      </c>
      <c r="C90" t="s">
        <v>63</v>
      </c>
      <c r="D90" t="s">
        <v>64</v>
      </c>
      <c r="E90" t="s">
        <v>33</v>
      </c>
      <c r="F90">
        <v>6600</v>
      </c>
      <c r="G90">
        <v>15000</v>
      </c>
      <c r="H90">
        <v>0</v>
      </c>
      <c r="I90" t="s">
        <v>11</v>
      </c>
    </row>
    <row r="91" spans="1:9" x14ac:dyDescent="0.25">
      <c r="A91" s="1">
        <v>44409</v>
      </c>
      <c r="B91" t="s">
        <v>59</v>
      </c>
      <c r="C91" t="s">
        <v>60</v>
      </c>
      <c r="D91" t="s">
        <v>61</v>
      </c>
      <c r="E91" t="s">
        <v>33</v>
      </c>
      <c r="F91">
        <v>6311.4</v>
      </c>
      <c r="G91">
        <v>15000</v>
      </c>
      <c r="H91">
        <v>0</v>
      </c>
      <c r="I91" t="s">
        <v>43</v>
      </c>
    </row>
    <row r="92" spans="1:9" x14ac:dyDescent="0.25">
      <c r="A92" s="1">
        <v>44409</v>
      </c>
      <c r="B92" t="s">
        <v>30</v>
      </c>
      <c r="C92" t="s">
        <v>31</v>
      </c>
      <c r="D92" t="s">
        <v>32</v>
      </c>
      <c r="E92" t="s">
        <v>33</v>
      </c>
      <c r="F92">
        <v>6201</v>
      </c>
      <c r="G92">
        <v>15000</v>
      </c>
      <c r="H92">
        <v>0</v>
      </c>
      <c r="I92" t="s">
        <v>43</v>
      </c>
    </row>
    <row r="93" spans="1:9" x14ac:dyDescent="0.25">
      <c r="A93" s="1">
        <v>44440</v>
      </c>
      <c r="B93" t="s">
        <v>40</v>
      </c>
      <c r="C93" t="s">
        <v>41</v>
      </c>
      <c r="D93" t="s">
        <v>42</v>
      </c>
      <c r="E93" t="s">
        <v>33</v>
      </c>
      <c r="F93">
        <v>3710</v>
      </c>
      <c r="G93">
        <v>15000</v>
      </c>
      <c r="H93">
        <v>0</v>
      </c>
      <c r="I93" t="s">
        <v>43</v>
      </c>
    </row>
    <row r="94" spans="1:9" x14ac:dyDescent="0.25">
      <c r="A94" s="1">
        <v>44470</v>
      </c>
      <c r="B94" t="s">
        <v>30</v>
      </c>
      <c r="C94" t="s">
        <v>31</v>
      </c>
      <c r="D94" t="s">
        <v>32</v>
      </c>
      <c r="E94" t="s">
        <v>33</v>
      </c>
      <c r="F94">
        <v>3035.1</v>
      </c>
      <c r="G94">
        <v>15000</v>
      </c>
      <c r="H94">
        <v>0</v>
      </c>
      <c r="I94" t="s">
        <v>15</v>
      </c>
    </row>
  </sheetData>
  <mergeCells count="1">
    <mergeCell ref="A1:I2"/>
  </mergeCells>
  <conditionalFormatting sqref="F5:F94">
    <cfRule type="top10" dxfId="3" priority="1" percent="1" rank="5"/>
  </conditionalFormatting>
  <hyperlinks>
    <hyperlink ref="K7" location="'Cover Page'!N3" display="Back to Cover page" xr:uid="{77338080-6E43-4BBA-A5CC-AED7303702DD}"/>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E306C-1363-4856-91F5-3207F5762D79}">
  <sheetPr>
    <tabColor theme="9" tint="-0.249977111117893"/>
    <pageSetUpPr autoPageBreaks="0"/>
  </sheetPr>
  <dimension ref="A1:M103"/>
  <sheetViews>
    <sheetView workbookViewId="0">
      <selection activeCell="M15" sqref="M15"/>
    </sheetView>
  </sheetViews>
  <sheetFormatPr defaultRowHeight="15" x14ac:dyDescent="0.25"/>
  <cols>
    <col min="1" max="1" width="9" bestFit="1" customWidth="1"/>
    <col min="2" max="2" width="15.7109375" bestFit="1" customWidth="1"/>
    <col min="3" max="3" width="13.85546875" bestFit="1" customWidth="1"/>
    <col min="4" max="5" width="13.140625" bestFit="1" customWidth="1"/>
    <col min="6" max="6" width="17" bestFit="1" customWidth="1"/>
    <col min="7" max="7" width="8.5703125" bestFit="1" customWidth="1"/>
    <col min="8" max="8" width="15.140625" bestFit="1" customWidth="1"/>
    <col min="9" max="9" width="17.5703125" bestFit="1" customWidth="1"/>
    <col min="11" max="11" width="16.7109375" customWidth="1"/>
    <col min="12" max="12" width="15.28515625" customWidth="1"/>
    <col min="13" max="13" width="16.140625" customWidth="1"/>
  </cols>
  <sheetData>
    <row r="1" spans="1:13" x14ac:dyDescent="0.25">
      <c r="A1" s="22" t="s">
        <v>78</v>
      </c>
      <c r="B1" s="23"/>
      <c r="C1" s="23"/>
      <c r="D1" s="23"/>
      <c r="E1" s="23"/>
      <c r="F1" s="23"/>
      <c r="G1" s="23"/>
      <c r="H1" s="23"/>
      <c r="I1" s="23"/>
      <c r="K1" s="24" t="s">
        <v>23</v>
      </c>
      <c r="L1" s="24" t="s">
        <v>50</v>
      </c>
      <c r="M1" s="24" t="s">
        <v>34</v>
      </c>
    </row>
    <row r="2" spans="1:13" x14ac:dyDescent="0.25">
      <c r="A2" s="23"/>
      <c r="B2" s="23"/>
      <c r="C2" s="23"/>
      <c r="D2" s="23"/>
      <c r="E2" s="23"/>
      <c r="F2" s="23"/>
      <c r="G2" s="23"/>
      <c r="H2" s="23"/>
      <c r="I2" s="23"/>
      <c r="K2" s="25">
        <f>SUMIF(B5:B103,K1,F5:F103)</f>
        <v>390105.1</v>
      </c>
      <c r="L2" s="25">
        <f>SUMIF(B5:B103,L1,F5:F103)</f>
        <v>285253.09999999998</v>
      </c>
      <c r="M2" s="25">
        <f>SUMIF(B5:B103,M1,F5:F103)</f>
        <v>482888.99999999994</v>
      </c>
    </row>
    <row r="4" spans="1:13" ht="19.5" thickBot="1" x14ac:dyDescent="0.3">
      <c r="A4" s="4" t="s">
        <v>0</v>
      </c>
      <c r="B4" s="4" t="s">
        <v>1</v>
      </c>
      <c r="C4" s="4" t="s">
        <v>2</v>
      </c>
      <c r="D4" s="4" t="s">
        <v>3</v>
      </c>
      <c r="E4" s="4" t="s">
        <v>4</v>
      </c>
      <c r="F4" s="4" t="s">
        <v>5</v>
      </c>
      <c r="G4" s="4" t="s">
        <v>75</v>
      </c>
      <c r="H4" s="4" t="s">
        <v>76</v>
      </c>
      <c r="I4" s="4" t="s">
        <v>6</v>
      </c>
    </row>
    <row r="5" spans="1:13" ht="15.75" thickTop="1" x14ac:dyDescent="0.25">
      <c r="A5" s="1">
        <v>44531</v>
      </c>
      <c r="B5" t="s">
        <v>23</v>
      </c>
      <c r="C5" t="s">
        <v>24</v>
      </c>
      <c r="D5" t="s">
        <v>25</v>
      </c>
      <c r="E5" t="s">
        <v>26</v>
      </c>
      <c r="F5">
        <v>43593.599999999999</v>
      </c>
      <c r="G5">
        <v>15000</v>
      </c>
      <c r="H5">
        <v>2859.36</v>
      </c>
      <c r="I5" t="s">
        <v>15</v>
      </c>
    </row>
    <row r="6" spans="1:13" x14ac:dyDescent="0.25">
      <c r="A6" s="1">
        <v>44470</v>
      </c>
      <c r="B6" t="s">
        <v>50</v>
      </c>
      <c r="C6" t="s">
        <v>51</v>
      </c>
      <c r="D6" t="s">
        <v>52</v>
      </c>
      <c r="E6" t="s">
        <v>26</v>
      </c>
      <c r="F6">
        <v>41989.599999999999</v>
      </c>
      <c r="G6">
        <v>15000</v>
      </c>
      <c r="H6">
        <v>2698.96</v>
      </c>
      <c r="I6" t="s">
        <v>11</v>
      </c>
      <c r="L6" s="20"/>
    </row>
    <row r="7" spans="1:13" x14ac:dyDescent="0.25">
      <c r="A7" s="1">
        <v>44501</v>
      </c>
      <c r="B7" t="s">
        <v>23</v>
      </c>
      <c r="C7" t="s">
        <v>24</v>
      </c>
      <c r="D7" t="s">
        <v>25</v>
      </c>
      <c r="E7" t="s">
        <v>26</v>
      </c>
      <c r="F7">
        <v>39199.599999999999</v>
      </c>
      <c r="G7">
        <v>15000</v>
      </c>
      <c r="H7">
        <v>2419.96</v>
      </c>
      <c r="I7" t="s">
        <v>43</v>
      </c>
    </row>
    <row r="8" spans="1:13" x14ac:dyDescent="0.25">
      <c r="A8" s="1">
        <v>44501</v>
      </c>
      <c r="B8" t="s">
        <v>50</v>
      </c>
      <c r="C8" t="s">
        <v>51</v>
      </c>
      <c r="D8" t="s">
        <v>52</v>
      </c>
      <c r="E8" t="s">
        <v>26</v>
      </c>
      <c r="F8">
        <v>38570</v>
      </c>
      <c r="G8">
        <v>15000</v>
      </c>
      <c r="H8">
        <v>2357</v>
      </c>
      <c r="I8" t="s">
        <v>11</v>
      </c>
      <c r="K8" s="20" t="s">
        <v>106</v>
      </c>
    </row>
    <row r="9" spans="1:13" x14ac:dyDescent="0.25">
      <c r="A9" s="1">
        <v>44501</v>
      </c>
      <c r="B9" t="s">
        <v>34</v>
      </c>
      <c r="C9" t="s">
        <v>35</v>
      </c>
      <c r="D9" t="s">
        <v>36</v>
      </c>
      <c r="E9" t="s">
        <v>26</v>
      </c>
      <c r="F9" s="9">
        <v>37560</v>
      </c>
      <c r="G9">
        <v>15000</v>
      </c>
      <c r="H9">
        <v>2256</v>
      </c>
      <c r="I9" t="s">
        <v>43</v>
      </c>
    </row>
    <row r="10" spans="1:13" x14ac:dyDescent="0.25">
      <c r="A10" s="1">
        <v>44256</v>
      </c>
      <c r="B10" t="s">
        <v>23</v>
      </c>
      <c r="C10" t="s">
        <v>24</v>
      </c>
      <c r="D10" t="s">
        <v>25</v>
      </c>
      <c r="E10" t="s">
        <v>26</v>
      </c>
      <c r="F10">
        <v>35715.4</v>
      </c>
      <c r="G10">
        <v>15000</v>
      </c>
      <c r="H10">
        <v>2071.5400000000004</v>
      </c>
      <c r="I10" t="s">
        <v>15</v>
      </c>
    </row>
    <row r="11" spans="1:13" x14ac:dyDescent="0.25">
      <c r="A11" s="1">
        <v>44378</v>
      </c>
      <c r="B11" t="s">
        <v>34</v>
      </c>
      <c r="C11" t="s">
        <v>35</v>
      </c>
      <c r="D11" t="s">
        <v>36</v>
      </c>
      <c r="E11" t="s">
        <v>26</v>
      </c>
      <c r="F11">
        <v>35715.4</v>
      </c>
      <c r="G11">
        <v>15000</v>
      </c>
      <c r="H11">
        <v>2071.5400000000004</v>
      </c>
      <c r="I11" t="s">
        <v>43</v>
      </c>
    </row>
    <row r="12" spans="1:13" x14ac:dyDescent="0.25">
      <c r="A12" s="1">
        <v>44348</v>
      </c>
      <c r="B12" t="s">
        <v>34</v>
      </c>
      <c r="C12" t="s">
        <v>35</v>
      </c>
      <c r="D12" t="s">
        <v>36</v>
      </c>
      <c r="E12" t="s">
        <v>26</v>
      </c>
      <c r="F12">
        <v>35695</v>
      </c>
      <c r="G12">
        <v>15000</v>
      </c>
      <c r="H12">
        <v>2069.5</v>
      </c>
      <c r="I12" t="s">
        <v>15</v>
      </c>
    </row>
    <row r="13" spans="1:13" x14ac:dyDescent="0.25">
      <c r="A13" s="1">
        <v>44440</v>
      </c>
      <c r="B13" t="s">
        <v>47</v>
      </c>
      <c r="C13" t="s">
        <v>48</v>
      </c>
      <c r="D13" t="s">
        <v>49</v>
      </c>
      <c r="E13" t="s">
        <v>26</v>
      </c>
      <c r="F13">
        <v>35640</v>
      </c>
      <c r="G13">
        <v>15000</v>
      </c>
      <c r="H13">
        <v>2064</v>
      </c>
      <c r="I13" t="s">
        <v>11</v>
      </c>
    </row>
    <row r="14" spans="1:13" x14ac:dyDescent="0.25">
      <c r="A14" s="1">
        <v>44317</v>
      </c>
      <c r="B14" t="s">
        <v>47</v>
      </c>
      <c r="C14" t="s">
        <v>48</v>
      </c>
      <c r="D14" t="s">
        <v>49</v>
      </c>
      <c r="E14" t="s">
        <v>26</v>
      </c>
      <c r="F14">
        <v>35351</v>
      </c>
      <c r="G14">
        <v>15000</v>
      </c>
      <c r="H14">
        <v>2035.1000000000001</v>
      </c>
      <c r="I14" t="s">
        <v>15</v>
      </c>
    </row>
    <row r="15" spans="1:13" x14ac:dyDescent="0.25">
      <c r="A15" s="1">
        <v>44228</v>
      </c>
      <c r="B15" t="s">
        <v>50</v>
      </c>
      <c r="C15" t="s">
        <v>51</v>
      </c>
      <c r="D15" t="s">
        <v>52</v>
      </c>
      <c r="E15" t="s">
        <v>26</v>
      </c>
      <c r="F15">
        <v>33132.600000000006</v>
      </c>
      <c r="G15">
        <v>15000</v>
      </c>
      <c r="H15">
        <v>1813.2600000000007</v>
      </c>
      <c r="I15" t="s">
        <v>43</v>
      </c>
    </row>
    <row r="16" spans="1:13" x14ac:dyDescent="0.25">
      <c r="A16" s="1">
        <v>44409</v>
      </c>
      <c r="B16" t="s">
        <v>56</v>
      </c>
      <c r="C16" t="s">
        <v>57</v>
      </c>
      <c r="D16" t="s">
        <v>58</v>
      </c>
      <c r="E16" t="s">
        <v>26</v>
      </c>
      <c r="F16">
        <v>32795.700000000004</v>
      </c>
      <c r="G16">
        <v>15000</v>
      </c>
      <c r="H16">
        <v>1779.5700000000006</v>
      </c>
      <c r="I16" t="s">
        <v>15</v>
      </c>
    </row>
    <row r="17" spans="1:9" x14ac:dyDescent="0.25">
      <c r="A17" s="1">
        <v>44317</v>
      </c>
      <c r="B17" t="s">
        <v>34</v>
      </c>
      <c r="C17" t="s">
        <v>35</v>
      </c>
      <c r="D17" t="s">
        <v>36</v>
      </c>
      <c r="E17" t="s">
        <v>26</v>
      </c>
      <c r="F17">
        <v>30377.399999999998</v>
      </c>
      <c r="G17">
        <v>15000</v>
      </c>
      <c r="H17">
        <v>1537.7399999999998</v>
      </c>
      <c r="I17" t="s">
        <v>43</v>
      </c>
    </row>
    <row r="18" spans="1:9" x14ac:dyDescent="0.25">
      <c r="A18" s="1">
        <v>44440</v>
      </c>
      <c r="B18" t="s">
        <v>23</v>
      </c>
      <c r="C18" t="s">
        <v>24</v>
      </c>
      <c r="D18" t="s">
        <v>25</v>
      </c>
      <c r="E18" t="s">
        <v>26</v>
      </c>
      <c r="F18">
        <v>30367.999999999996</v>
      </c>
      <c r="G18">
        <v>15000</v>
      </c>
      <c r="H18">
        <v>1536.7999999999997</v>
      </c>
      <c r="I18" t="s">
        <v>15</v>
      </c>
    </row>
    <row r="19" spans="1:9" x14ac:dyDescent="0.25">
      <c r="A19" s="1">
        <v>44531</v>
      </c>
      <c r="B19" t="s">
        <v>47</v>
      </c>
      <c r="C19" t="s">
        <v>48</v>
      </c>
      <c r="D19" t="s">
        <v>49</v>
      </c>
      <c r="E19" t="s">
        <v>26</v>
      </c>
      <c r="F19">
        <v>28845</v>
      </c>
      <c r="G19">
        <v>15000</v>
      </c>
      <c r="H19">
        <v>1384.5</v>
      </c>
      <c r="I19" t="s">
        <v>15</v>
      </c>
    </row>
    <row r="20" spans="1:9" x14ac:dyDescent="0.25">
      <c r="A20" s="1">
        <v>44287</v>
      </c>
      <c r="B20" t="s">
        <v>23</v>
      </c>
      <c r="C20" t="s">
        <v>24</v>
      </c>
      <c r="D20" t="s">
        <v>25</v>
      </c>
      <c r="E20" t="s">
        <v>26</v>
      </c>
      <c r="F20">
        <v>28628.799999999996</v>
      </c>
      <c r="G20">
        <v>15000</v>
      </c>
      <c r="H20">
        <v>1362.8799999999997</v>
      </c>
      <c r="I20" t="s">
        <v>43</v>
      </c>
    </row>
    <row r="21" spans="1:9" x14ac:dyDescent="0.25">
      <c r="A21" s="1">
        <v>44317</v>
      </c>
      <c r="B21" t="s">
        <v>47</v>
      </c>
      <c r="C21" t="s">
        <v>48</v>
      </c>
      <c r="D21" t="s">
        <v>49</v>
      </c>
      <c r="E21" t="s">
        <v>26</v>
      </c>
      <c r="F21">
        <v>28616</v>
      </c>
      <c r="G21">
        <v>15000</v>
      </c>
      <c r="H21">
        <v>1361.6000000000001</v>
      </c>
      <c r="I21" t="s">
        <v>43</v>
      </c>
    </row>
    <row r="22" spans="1:9" x14ac:dyDescent="0.25">
      <c r="A22" s="1">
        <v>44256</v>
      </c>
      <c r="B22" t="s">
        <v>50</v>
      </c>
      <c r="C22" t="s">
        <v>51</v>
      </c>
      <c r="D22" t="s">
        <v>52</v>
      </c>
      <c r="E22" t="s">
        <v>26</v>
      </c>
      <c r="F22">
        <v>28286.399999999998</v>
      </c>
      <c r="G22">
        <v>15000</v>
      </c>
      <c r="H22">
        <v>1328.6399999999999</v>
      </c>
      <c r="I22" t="s">
        <v>11</v>
      </c>
    </row>
    <row r="23" spans="1:9" x14ac:dyDescent="0.25">
      <c r="A23" s="1">
        <v>44409</v>
      </c>
      <c r="B23" t="s">
        <v>47</v>
      </c>
      <c r="C23" t="s">
        <v>48</v>
      </c>
      <c r="D23" t="s">
        <v>49</v>
      </c>
      <c r="E23" t="s">
        <v>26</v>
      </c>
      <c r="F23">
        <v>27531</v>
      </c>
      <c r="G23">
        <v>15000</v>
      </c>
      <c r="H23">
        <v>1253.1000000000001</v>
      </c>
      <c r="I23" t="s">
        <v>43</v>
      </c>
    </row>
    <row r="24" spans="1:9" x14ac:dyDescent="0.25">
      <c r="A24" s="1">
        <v>44531</v>
      </c>
      <c r="B24" t="s">
        <v>23</v>
      </c>
      <c r="C24" t="s">
        <v>24</v>
      </c>
      <c r="D24" t="s">
        <v>25</v>
      </c>
      <c r="E24" t="s">
        <v>26</v>
      </c>
      <c r="F24">
        <v>27350.400000000001</v>
      </c>
      <c r="G24">
        <v>15000</v>
      </c>
      <c r="H24">
        <v>1235.0400000000002</v>
      </c>
      <c r="I24" t="s">
        <v>43</v>
      </c>
    </row>
    <row r="25" spans="1:9" x14ac:dyDescent="0.25">
      <c r="A25" s="1">
        <v>44228</v>
      </c>
      <c r="B25" t="s">
        <v>50</v>
      </c>
      <c r="C25" t="s">
        <v>51</v>
      </c>
      <c r="D25" t="s">
        <v>52</v>
      </c>
      <c r="E25" t="s">
        <v>26</v>
      </c>
      <c r="F25">
        <v>26556.799999999999</v>
      </c>
      <c r="G25">
        <v>15000</v>
      </c>
      <c r="H25">
        <v>1155.68</v>
      </c>
      <c r="I25" t="s">
        <v>15</v>
      </c>
    </row>
    <row r="26" spans="1:9" x14ac:dyDescent="0.25">
      <c r="A26" s="1">
        <v>44256</v>
      </c>
      <c r="B26" t="s">
        <v>23</v>
      </c>
      <c r="C26" t="s">
        <v>24</v>
      </c>
      <c r="D26" t="s">
        <v>25</v>
      </c>
      <c r="E26" t="s">
        <v>26</v>
      </c>
      <c r="F26">
        <v>26200</v>
      </c>
      <c r="G26">
        <v>15000</v>
      </c>
      <c r="H26">
        <v>1120</v>
      </c>
      <c r="I26" t="s">
        <v>15</v>
      </c>
    </row>
    <row r="27" spans="1:9" x14ac:dyDescent="0.25">
      <c r="A27" s="1">
        <v>44440</v>
      </c>
      <c r="B27" t="s">
        <v>56</v>
      </c>
      <c r="C27" t="s">
        <v>57</v>
      </c>
      <c r="D27" t="s">
        <v>58</v>
      </c>
      <c r="E27" t="s">
        <v>26</v>
      </c>
      <c r="F27">
        <v>25946.300000000003</v>
      </c>
      <c r="G27">
        <v>15000</v>
      </c>
      <c r="H27">
        <v>1094.6300000000003</v>
      </c>
      <c r="I27" t="s">
        <v>43</v>
      </c>
    </row>
    <row r="28" spans="1:9" x14ac:dyDescent="0.25">
      <c r="A28" s="1">
        <v>44348</v>
      </c>
      <c r="B28" t="s">
        <v>47</v>
      </c>
      <c r="C28" t="s">
        <v>48</v>
      </c>
      <c r="D28" t="s">
        <v>49</v>
      </c>
      <c r="E28" t="s">
        <v>26</v>
      </c>
      <c r="F28">
        <v>25560</v>
      </c>
      <c r="G28">
        <v>15000</v>
      </c>
      <c r="H28">
        <v>1056</v>
      </c>
      <c r="I28" t="s">
        <v>11</v>
      </c>
    </row>
    <row r="29" spans="1:9" x14ac:dyDescent="0.25">
      <c r="A29" s="1">
        <v>44440</v>
      </c>
      <c r="B29" t="s">
        <v>56</v>
      </c>
      <c r="C29" t="s">
        <v>57</v>
      </c>
      <c r="D29" t="s">
        <v>58</v>
      </c>
      <c r="E29" t="s">
        <v>26</v>
      </c>
      <c r="F29">
        <v>24579.8</v>
      </c>
      <c r="G29">
        <v>15000</v>
      </c>
      <c r="H29">
        <v>957.98</v>
      </c>
      <c r="I29" t="s">
        <v>11</v>
      </c>
    </row>
    <row r="30" spans="1:9" x14ac:dyDescent="0.25">
      <c r="A30" s="1">
        <v>44531</v>
      </c>
      <c r="B30" t="s">
        <v>34</v>
      </c>
      <c r="C30" t="s">
        <v>35</v>
      </c>
      <c r="D30" t="s">
        <v>36</v>
      </c>
      <c r="E30" t="s">
        <v>26</v>
      </c>
      <c r="F30">
        <v>24544</v>
      </c>
      <c r="G30">
        <v>15000</v>
      </c>
      <c r="H30">
        <v>954.40000000000009</v>
      </c>
      <c r="I30" t="s">
        <v>15</v>
      </c>
    </row>
    <row r="31" spans="1:9" x14ac:dyDescent="0.25">
      <c r="A31" s="1">
        <v>44197</v>
      </c>
      <c r="B31" t="s">
        <v>47</v>
      </c>
      <c r="C31" t="s">
        <v>48</v>
      </c>
      <c r="D31" t="s">
        <v>49</v>
      </c>
      <c r="E31" t="s">
        <v>26</v>
      </c>
      <c r="F31">
        <v>24236</v>
      </c>
      <c r="G31">
        <v>15000</v>
      </c>
      <c r="H31">
        <v>923.6</v>
      </c>
      <c r="I31" t="s">
        <v>11</v>
      </c>
    </row>
    <row r="32" spans="1:9" x14ac:dyDescent="0.25">
      <c r="A32" s="1">
        <v>44409</v>
      </c>
      <c r="B32" t="s">
        <v>23</v>
      </c>
      <c r="C32" t="s">
        <v>24</v>
      </c>
      <c r="D32" t="s">
        <v>25</v>
      </c>
      <c r="E32" t="s">
        <v>26</v>
      </c>
      <c r="F32">
        <v>24080</v>
      </c>
      <c r="G32">
        <v>15000</v>
      </c>
      <c r="H32">
        <v>908</v>
      </c>
      <c r="I32" t="s">
        <v>11</v>
      </c>
    </row>
    <row r="33" spans="1:9" x14ac:dyDescent="0.25">
      <c r="A33" s="1">
        <v>44378</v>
      </c>
      <c r="B33" t="s">
        <v>34</v>
      </c>
      <c r="C33" t="s">
        <v>35</v>
      </c>
      <c r="D33" t="s">
        <v>36</v>
      </c>
      <c r="E33" t="s">
        <v>26</v>
      </c>
      <c r="F33">
        <v>23997.600000000002</v>
      </c>
      <c r="G33">
        <v>15000</v>
      </c>
      <c r="H33">
        <v>899.76000000000022</v>
      </c>
      <c r="I33" t="s">
        <v>11</v>
      </c>
    </row>
    <row r="34" spans="1:9" x14ac:dyDescent="0.25">
      <c r="A34" s="1">
        <v>44470</v>
      </c>
      <c r="B34" t="s">
        <v>56</v>
      </c>
      <c r="C34" t="s">
        <v>57</v>
      </c>
      <c r="D34" t="s">
        <v>58</v>
      </c>
      <c r="E34" t="s">
        <v>26</v>
      </c>
      <c r="F34">
        <v>23240.400000000001</v>
      </c>
      <c r="G34">
        <v>15000</v>
      </c>
      <c r="H34">
        <v>824.04000000000019</v>
      </c>
      <c r="I34" t="s">
        <v>15</v>
      </c>
    </row>
    <row r="35" spans="1:9" x14ac:dyDescent="0.25">
      <c r="A35" s="1">
        <v>44501</v>
      </c>
      <c r="B35" t="s">
        <v>56</v>
      </c>
      <c r="C35" t="s">
        <v>57</v>
      </c>
      <c r="D35" t="s">
        <v>58</v>
      </c>
      <c r="E35" t="s">
        <v>26</v>
      </c>
      <c r="F35">
        <v>23057.999999999996</v>
      </c>
      <c r="G35">
        <v>15000</v>
      </c>
      <c r="H35">
        <v>805.79999999999973</v>
      </c>
      <c r="I35" t="s">
        <v>43</v>
      </c>
    </row>
    <row r="36" spans="1:9" x14ac:dyDescent="0.25">
      <c r="A36" s="1">
        <v>44256</v>
      </c>
      <c r="B36" t="s">
        <v>47</v>
      </c>
      <c r="C36" t="s">
        <v>48</v>
      </c>
      <c r="D36" t="s">
        <v>49</v>
      </c>
      <c r="E36" t="s">
        <v>26</v>
      </c>
      <c r="F36">
        <v>23014.400000000001</v>
      </c>
      <c r="G36">
        <v>15000</v>
      </c>
      <c r="H36">
        <v>801.44000000000017</v>
      </c>
      <c r="I36" t="s">
        <v>11</v>
      </c>
    </row>
    <row r="37" spans="1:9" x14ac:dyDescent="0.25">
      <c r="A37" s="1">
        <v>44501</v>
      </c>
      <c r="B37" t="s">
        <v>56</v>
      </c>
      <c r="C37" t="s">
        <v>57</v>
      </c>
      <c r="D37" t="s">
        <v>58</v>
      </c>
      <c r="E37" t="s">
        <v>26</v>
      </c>
      <c r="F37">
        <v>22900.499999999996</v>
      </c>
      <c r="G37">
        <v>15000</v>
      </c>
      <c r="H37">
        <v>790.04999999999973</v>
      </c>
      <c r="I37" t="s">
        <v>11</v>
      </c>
    </row>
    <row r="38" spans="1:9" x14ac:dyDescent="0.25">
      <c r="A38" s="1">
        <v>44470</v>
      </c>
      <c r="B38" t="s">
        <v>56</v>
      </c>
      <c r="C38" t="s">
        <v>57</v>
      </c>
      <c r="D38" t="s">
        <v>58</v>
      </c>
      <c r="E38" t="s">
        <v>26</v>
      </c>
      <c r="F38">
        <v>22136.800000000003</v>
      </c>
      <c r="G38">
        <v>15000</v>
      </c>
      <c r="H38">
        <v>713.68000000000029</v>
      </c>
      <c r="I38" t="s">
        <v>11</v>
      </c>
    </row>
    <row r="39" spans="1:9" x14ac:dyDescent="0.25">
      <c r="A39" s="1">
        <v>44470</v>
      </c>
      <c r="B39" t="s">
        <v>50</v>
      </c>
      <c r="C39" t="s">
        <v>51</v>
      </c>
      <c r="D39" t="s">
        <v>52</v>
      </c>
      <c r="E39" t="s">
        <v>26</v>
      </c>
      <c r="F39">
        <v>21878.5</v>
      </c>
      <c r="G39">
        <v>15000</v>
      </c>
      <c r="H39">
        <v>687.85</v>
      </c>
      <c r="I39" t="s">
        <v>11</v>
      </c>
    </row>
    <row r="40" spans="1:9" x14ac:dyDescent="0.25">
      <c r="A40" s="1">
        <v>44228</v>
      </c>
      <c r="B40" t="s">
        <v>56</v>
      </c>
      <c r="C40" t="s">
        <v>57</v>
      </c>
      <c r="D40" t="s">
        <v>58</v>
      </c>
      <c r="E40" t="s">
        <v>26</v>
      </c>
      <c r="F40">
        <v>21438.899999999998</v>
      </c>
      <c r="G40">
        <v>15000</v>
      </c>
      <c r="H40">
        <v>643.88999999999987</v>
      </c>
      <c r="I40" t="s">
        <v>11</v>
      </c>
    </row>
    <row r="41" spans="1:9" x14ac:dyDescent="0.25">
      <c r="A41" s="1">
        <v>44409</v>
      </c>
      <c r="B41" t="s">
        <v>34</v>
      </c>
      <c r="C41" t="s">
        <v>35</v>
      </c>
      <c r="D41" t="s">
        <v>36</v>
      </c>
      <c r="E41" t="s">
        <v>26</v>
      </c>
      <c r="F41">
        <v>21420</v>
      </c>
      <c r="G41">
        <v>15000</v>
      </c>
      <c r="H41">
        <v>642</v>
      </c>
      <c r="I41" t="s">
        <v>43</v>
      </c>
    </row>
    <row r="42" spans="1:9" x14ac:dyDescent="0.25">
      <c r="A42" s="1">
        <v>44378</v>
      </c>
      <c r="B42" t="s">
        <v>34</v>
      </c>
      <c r="C42" t="s">
        <v>35</v>
      </c>
      <c r="D42" t="s">
        <v>36</v>
      </c>
      <c r="E42" t="s">
        <v>26</v>
      </c>
      <c r="F42">
        <v>21120.400000000001</v>
      </c>
      <c r="G42">
        <v>15000</v>
      </c>
      <c r="H42">
        <v>612.04000000000019</v>
      </c>
      <c r="I42" t="s">
        <v>15</v>
      </c>
    </row>
    <row r="43" spans="1:9" x14ac:dyDescent="0.25">
      <c r="A43" s="1">
        <v>44470</v>
      </c>
      <c r="B43" t="s">
        <v>56</v>
      </c>
      <c r="C43" t="s">
        <v>57</v>
      </c>
      <c r="D43" t="s">
        <v>58</v>
      </c>
      <c r="E43" t="s">
        <v>26</v>
      </c>
      <c r="F43">
        <v>20790</v>
      </c>
      <c r="G43">
        <v>15000</v>
      </c>
      <c r="H43">
        <v>579</v>
      </c>
      <c r="I43" t="s">
        <v>15</v>
      </c>
    </row>
    <row r="44" spans="1:9" x14ac:dyDescent="0.25">
      <c r="A44" s="1">
        <v>44440</v>
      </c>
      <c r="B44" t="s">
        <v>34</v>
      </c>
      <c r="C44" t="s">
        <v>35</v>
      </c>
      <c r="D44" t="s">
        <v>36</v>
      </c>
      <c r="E44" t="s">
        <v>26</v>
      </c>
      <c r="F44">
        <v>20760.300000000003</v>
      </c>
      <c r="G44">
        <v>15000</v>
      </c>
      <c r="H44">
        <v>576.03000000000031</v>
      </c>
      <c r="I44" t="s">
        <v>15</v>
      </c>
    </row>
    <row r="45" spans="1:9" x14ac:dyDescent="0.25">
      <c r="A45" s="1">
        <v>44501</v>
      </c>
      <c r="B45" t="s">
        <v>50</v>
      </c>
      <c r="C45" t="s">
        <v>51</v>
      </c>
      <c r="D45" t="s">
        <v>52</v>
      </c>
      <c r="E45" t="s">
        <v>26</v>
      </c>
      <c r="F45">
        <v>20062.5</v>
      </c>
      <c r="G45">
        <v>15000</v>
      </c>
      <c r="H45">
        <v>506.25</v>
      </c>
      <c r="I45" t="s">
        <v>11</v>
      </c>
    </row>
    <row r="46" spans="1:9" x14ac:dyDescent="0.25">
      <c r="A46" s="1">
        <v>44440</v>
      </c>
      <c r="B46" t="s">
        <v>56</v>
      </c>
      <c r="C46" t="s">
        <v>57</v>
      </c>
      <c r="D46" t="s">
        <v>58</v>
      </c>
      <c r="E46" t="s">
        <v>26</v>
      </c>
      <c r="F46">
        <v>19147.8</v>
      </c>
      <c r="G46">
        <v>15000</v>
      </c>
      <c r="H46">
        <v>414.78</v>
      </c>
      <c r="I46" t="s">
        <v>15</v>
      </c>
    </row>
    <row r="47" spans="1:9" x14ac:dyDescent="0.25">
      <c r="A47" s="1">
        <v>44287</v>
      </c>
      <c r="B47" t="s">
        <v>23</v>
      </c>
      <c r="C47" t="s">
        <v>24</v>
      </c>
      <c r="D47" t="s">
        <v>25</v>
      </c>
      <c r="E47" t="s">
        <v>26</v>
      </c>
      <c r="F47">
        <v>18994.5</v>
      </c>
      <c r="G47">
        <v>15000</v>
      </c>
      <c r="H47">
        <v>399.45000000000005</v>
      </c>
      <c r="I47" t="s">
        <v>15</v>
      </c>
    </row>
    <row r="48" spans="1:9" x14ac:dyDescent="0.25">
      <c r="A48" s="1">
        <v>44197</v>
      </c>
      <c r="B48" t="s">
        <v>47</v>
      </c>
      <c r="C48" t="s">
        <v>48</v>
      </c>
      <c r="D48" t="s">
        <v>49</v>
      </c>
      <c r="E48" t="s">
        <v>26</v>
      </c>
      <c r="F48">
        <v>18885.900000000001</v>
      </c>
      <c r="G48">
        <v>15000</v>
      </c>
      <c r="H48">
        <v>388.59000000000015</v>
      </c>
      <c r="I48" t="s">
        <v>43</v>
      </c>
    </row>
    <row r="49" spans="1:9" x14ac:dyDescent="0.25">
      <c r="A49" s="1">
        <v>44501</v>
      </c>
      <c r="B49" t="s">
        <v>23</v>
      </c>
      <c r="C49" t="s">
        <v>24</v>
      </c>
      <c r="D49" t="s">
        <v>25</v>
      </c>
      <c r="E49" t="s">
        <v>26</v>
      </c>
      <c r="F49">
        <v>18452.599999999999</v>
      </c>
      <c r="G49">
        <v>15000</v>
      </c>
      <c r="H49">
        <v>345.25999999999988</v>
      </c>
      <c r="I49" t="s">
        <v>43</v>
      </c>
    </row>
    <row r="50" spans="1:9" x14ac:dyDescent="0.25">
      <c r="A50" s="1">
        <v>44409</v>
      </c>
      <c r="B50" t="s">
        <v>56</v>
      </c>
      <c r="C50" t="s">
        <v>57</v>
      </c>
      <c r="D50" t="s">
        <v>58</v>
      </c>
      <c r="E50" t="s">
        <v>26</v>
      </c>
      <c r="F50">
        <v>17666</v>
      </c>
      <c r="G50">
        <v>15000</v>
      </c>
      <c r="H50">
        <v>266.60000000000002</v>
      </c>
      <c r="I50" t="s">
        <v>11</v>
      </c>
    </row>
    <row r="51" spans="1:9" x14ac:dyDescent="0.25">
      <c r="A51" s="1">
        <v>44409</v>
      </c>
      <c r="B51" t="s">
        <v>47</v>
      </c>
      <c r="C51" t="s">
        <v>48</v>
      </c>
      <c r="D51" t="s">
        <v>49</v>
      </c>
      <c r="E51" t="s">
        <v>26</v>
      </c>
      <c r="F51">
        <v>17593.399999999998</v>
      </c>
      <c r="G51">
        <v>15000</v>
      </c>
      <c r="H51">
        <v>259.3399999999998</v>
      </c>
      <c r="I51" t="s">
        <v>15</v>
      </c>
    </row>
    <row r="52" spans="1:9" x14ac:dyDescent="0.25">
      <c r="A52" s="1">
        <v>44228</v>
      </c>
      <c r="B52" t="s">
        <v>34</v>
      </c>
      <c r="C52" t="s">
        <v>35</v>
      </c>
      <c r="D52" t="s">
        <v>36</v>
      </c>
      <c r="E52" t="s">
        <v>26</v>
      </c>
      <c r="F52">
        <v>17328.300000000003</v>
      </c>
      <c r="G52">
        <v>15000</v>
      </c>
      <c r="H52">
        <v>232.8300000000003</v>
      </c>
      <c r="I52" t="s">
        <v>43</v>
      </c>
    </row>
    <row r="53" spans="1:9" x14ac:dyDescent="0.25">
      <c r="A53" s="1">
        <v>44501</v>
      </c>
      <c r="B53" t="s">
        <v>34</v>
      </c>
      <c r="C53" t="s">
        <v>35</v>
      </c>
      <c r="D53" t="s">
        <v>36</v>
      </c>
      <c r="E53" t="s">
        <v>26</v>
      </c>
      <c r="F53">
        <v>16606</v>
      </c>
      <c r="G53">
        <v>15000</v>
      </c>
      <c r="H53">
        <v>160.60000000000002</v>
      </c>
      <c r="I53" t="s">
        <v>43</v>
      </c>
    </row>
    <row r="54" spans="1:9" x14ac:dyDescent="0.25">
      <c r="A54" s="1">
        <v>44501</v>
      </c>
      <c r="B54" t="s">
        <v>34</v>
      </c>
      <c r="C54" t="s">
        <v>35</v>
      </c>
      <c r="D54" t="s">
        <v>36</v>
      </c>
      <c r="E54" t="s">
        <v>26</v>
      </c>
      <c r="F54">
        <v>16394.399999999998</v>
      </c>
      <c r="G54">
        <v>15000</v>
      </c>
      <c r="H54">
        <v>139.4399999999998</v>
      </c>
      <c r="I54" t="s">
        <v>15</v>
      </c>
    </row>
    <row r="55" spans="1:9" x14ac:dyDescent="0.25">
      <c r="A55" s="1">
        <v>44348</v>
      </c>
      <c r="B55" t="s">
        <v>34</v>
      </c>
      <c r="C55" t="s">
        <v>35</v>
      </c>
      <c r="D55" t="s">
        <v>36</v>
      </c>
      <c r="E55" t="s">
        <v>26</v>
      </c>
      <c r="F55">
        <v>15953.599999999999</v>
      </c>
      <c r="G55">
        <v>15000</v>
      </c>
      <c r="H55">
        <v>95.359999999999857</v>
      </c>
      <c r="I55" t="s">
        <v>15</v>
      </c>
    </row>
    <row r="56" spans="1:9" x14ac:dyDescent="0.25">
      <c r="A56" s="1">
        <v>44501</v>
      </c>
      <c r="B56" t="s">
        <v>23</v>
      </c>
      <c r="C56" t="s">
        <v>24</v>
      </c>
      <c r="D56" t="s">
        <v>25</v>
      </c>
      <c r="E56" t="s">
        <v>26</v>
      </c>
      <c r="F56">
        <v>15403.600000000002</v>
      </c>
      <c r="G56">
        <v>15000</v>
      </c>
      <c r="H56">
        <v>40.36000000000022</v>
      </c>
      <c r="I56" t="s">
        <v>15</v>
      </c>
    </row>
    <row r="57" spans="1:9" x14ac:dyDescent="0.25">
      <c r="A57" s="1">
        <v>44287</v>
      </c>
      <c r="B57" t="s">
        <v>47</v>
      </c>
      <c r="C57" t="s">
        <v>48</v>
      </c>
      <c r="D57" t="s">
        <v>49</v>
      </c>
      <c r="E57" t="s">
        <v>26</v>
      </c>
      <c r="F57">
        <v>15353.2</v>
      </c>
      <c r="G57">
        <v>15000</v>
      </c>
      <c r="H57">
        <v>35.320000000000071</v>
      </c>
      <c r="I57" t="s">
        <v>11</v>
      </c>
    </row>
    <row r="58" spans="1:9" x14ac:dyDescent="0.25">
      <c r="A58" s="1">
        <v>44470</v>
      </c>
      <c r="B58" t="s">
        <v>23</v>
      </c>
      <c r="C58" t="s">
        <v>24</v>
      </c>
      <c r="D58" t="s">
        <v>25</v>
      </c>
      <c r="E58" t="s">
        <v>26</v>
      </c>
      <c r="F58">
        <v>15262.8</v>
      </c>
      <c r="G58">
        <v>15000</v>
      </c>
      <c r="H58">
        <v>26.27999999999993</v>
      </c>
      <c r="I58" t="s">
        <v>43</v>
      </c>
    </row>
    <row r="59" spans="1:9" x14ac:dyDescent="0.25">
      <c r="A59" s="1">
        <v>44440</v>
      </c>
      <c r="B59" t="s">
        <v>34</v>
      </c>
      <c r="C59" t="s">
        <v>35</v>
      </c>
      <c r="D59" t="s">
        <v>36</v>
      </c>
      <c r="E59" t="s">
        <v>26</v>
      </c>
      <c r="F59">
        <v>14715.2</v>
      </c>
      <c r="G59">
        <v>15000</v>
      </c>
      <c r="H59">
        <v>0</v>
      </c>
      <c r="I59" t="s">
        <v>15</v>
      </c>
    </row>
    <row r="60" spans="1:9" x14ac:dyDescent="0.25">
      <c r="A60" s="1">
        <v>44197</v>
      </c>
      <c r="B60" t="s">
        <v>34</v>
      </c>
      <c r="C60" t="s">
        <v>35</v>
      </c>
      <c r="D60" t="s">
        <v>36</v>
      </c>
      <c r="E60" t="s">
        <v>26</v>
      </c>
      <c r="F60">
        <v>14616</v>
      </c>
      <c r="G60">
        <v>15000</v>
      </c>
      <c r="H60">
        <v>0</v>
      </c>
      <c r="I60" t="s">
        <v>15</v>
      </c>
    </row>
    <row r="61" spans="1:9" x14ac:dyDescent="0.25">
      <c r="A61" s="1">
        <v>44440</v>
      </c>
      <c r="B61" t="s">
        <v>34</v>
      </c>
      <c r="C61" t="s">
        <v>35</v>
      </c>
      <c r="D61" t="s">
        <v>36</v>
      </c>
      <c r="E61" t="s">
        <v>26</v>
      </c>
      <c r="F61">
        <v>14311.2</v>
      </c>
      <c r="G61">
        <v>15000</v>
      </c>
      <c r="H61">
        <v>0</v>
      </c>
      <c r="I61" t="s">
        <v>11</v>
      </c>
    </row>
    <row r="62" spans="1:9" x14ac:dyDescent="0.25">
      <c r="A62" s="1">
        <v>44409</v>
      </c>
      <c r="B62" t="s">
        <v>23</v>
      </c>
      <c r="C62" t="s">
        <v>24</v>
      </c>
      <c r="D62" t="s">
        <v>25</v>
      </c>
      <c r="E62" t="s">
        <v>26</v>
      </c>
      <c r="F62">
        <v>13923</v>
      </c>
      <c r="G62">
        <v>15000</v>
      </c>
      <c r="H62">
        <v>0</v>
      </c>
      <c r="I62" t="s">
        <v>43</v>
      </c>
    </row>
    <row r="63" spans="1:9" x14ac:dyDescent="0.25">
      <c r="A63" s="1">
        <v>44287</v>
      </c>
      <c r="B63" t="s">
        <v>34</v>
      </c>
      <c r="C63" t="s">
        <v>35</v>
      </c>
      <c r="D63" t="s">
        <v>36</v>
      </c>
      <c r="E63" t="s">
        <v>26</v>
      </c>
      <c r="F63">
        <v>13725.600000000002</v>
      </c>
      <c r="G63">
        <v>15000</v>
      </c>
      <c r="H63">
        <v>0</v>
      </c>
      <c r="I63" t="s">
        <v>43</v>
      </c>
    </row>
    <row r="64" spans="1:9" x14ac:dyDescent="0.25">
      <c r="A64" s="1">
        <v>44378</v>
      </c>
      <c r="B64" t="s">
        <v>56</v>
      </c>
      <c r="C64" t="s">
        <v>57</v>
      </c>
      <c r="D64" t="s">
        <v>58</v>
      </c>
      <c r="E64" t="s">
        <v>26</v>
      </c>
      <c r="F64">
        <v>13674</v>
      </c>
      <c r="G64">
        <v>15000</v>
      </c>
      <c r="H64">
        <v>0</v>
      </c>
      <c r="I64" t="s">
        <v>15</v>
      </c>
    </row>
    <row r="65" spans="1:9" x14ac:dyDescent="0.25">
      <c r="A65" s="1">
        <v>44256</v>
      </c>
      <c r="B65" t="s">
        <v>23</v>
      </c>
      <c r="C65" t="s">
        <v>24</v>
      </c>
      <c r="D65" t="s">
        <v>25</v>
      </c>
      <c r="E65" t="s">
        <v>26</v>
      </c>
      <c r="F65">
        <v>13244.7</v>
      </c>
      <c r="G65">
        <v>15000</v>
      </c>
      <c r="H65">
        <v>0</v>
      </c>
      <c r="I65" t="s">
        <v>11</v>
      </c>
    </row>
    <row r="66" spans="1:9" x14ac:dyDescent="0.25">
      <c r="A66" s="1">
        <v>44501</v>
      </c>
      <c r="B66" t="s">
        <v>47</v>
      </c>
      <c r="C66" t="s">
        <v>48</v>
      </c>
      <c r="D66" t="s">
        <v>49</v>
      </c>
      <c r="E66" t="s">
        <v>26</v>
      </c>
      <c r="F66">
        <v>13230</v>
      </c>
      <c r="G66">
        <v>15000</v>
      </c>
      <c r="H66">
        <v>0</v>
      </c>
      <c r="I66" t="s">
        <v>15</v>
      </c>
    </row>
    <row r="67" spans="1:9" x14ac:dyDescent="0.25">
      <c r="A67" s="1">
        <v>44317</v>
      </c>
      <c r="B67" t="s">
        <v>50</v>
      </c>
      <c r="C67" t="s">
        <v>51</v>
      </c>
      <c r="D67" t="s">
        <v>52</v>
      </c>
      <c r="E67" t="s">
        <v>26</v>
      </c>
      <c r="F67">
        <v>13044.899999999998</v>
      </c>
      <c r="G67">
        <v>15000</v>
      </c>
      <c r="H67">
        <v>0</v>
      </c>
      <c r="I67" t="s">
        <v>11</v>
      </c>
    </row>
    <row r="68" spans="1:9" x14ac:dyDescent="0.25">
      <c r="A68" s="1">
        <v>44531</v>
      </c>
      <c r="B68" t="s">
        <v>56</v>
      </c>
      <c r="C68" t="s">
        <v>57</v>
      </c>
      <c r="D68" t="s">
        <v>58</v>
      </c>
      <c r="E68" t="s">
        <v>26</v>
      </c>
      <c r="F68">
        <v>12328</v>
      </c>
      <c r="G68">
        <v>15000</v>
      </c>
      <c r="H68">
        <v>0</v>
      </c>
      <c r="I68" t="s">
        <v>15</v>
      </c>
    </row>
    <row r="69" spans="1:9" x14ac:dyDescent="0.25">
      <c r="A69" s="1">
        <v>44256</v>
      </c>
      <c r="B69" t="s">
        <v>23</v>
      </c>
      <c r="C69" t="s">
        <v>24</v>
      </c>
      <c r="D69" t="s">
        <v>25</v>
      </c>
      <c r="E69" t="s">
        <v>26</v>
      </c>
      <c r="F69">
        <v>12143.999999999998</v>
      </c>
      <c r="G69">
        <v>15000</v>
      </c>
      <c r="H69">
        <v>0</v>
      </c>
      <c r="I69" t="s">
        <v>15</v>
      </c>
    </row>
    <row r="70" spans="1:9" x14ac:dyDescent="0.25">
      <c r="A70" s="1">
        <v>44256</v>
      </c>
      <c r="B70" t="s">
        <v>34</v>
      </c>
      <c r="C70" t="s">
        <v>35</v>
      </c>
      <c r="D70" t="s">
        <v>36</v>
      </c>
      <c r="E70" t="s">
        <v>26</v>
      </c>
      <c r="F70">
        <v>11554.400000000001</v>
      </c>
      <c r="G70">
        <v>15000</v>
      </c>
      <c r="H70">
        <v>0</v>
      </c>
      <c r="I70" t="s">
        <v>15</v>
      </c>
    </row>
    <row r="71" spans="1:9" x14ac:dyDescent="0.25">
      <c r="A71" s="1">
        <v>44256</v>
      </c>
      <c r="B71" t="s">
        <v>34</v>
      </c>
      <c r="C71" t="s">
        <v>35</v>
      </c>
      <c r="D71" t="s">
        <v>36</v>
      </c>
      <c r="E71" t="s">
        <v>26</v>
      </c>
      <c r="F71">
        <v>11403</v>
      </c>
      <c r="G71">
        <v>15000</v>
      </c>
      <c r="H71">
        <v>0</v>
      </c>
      <c r="I71" t="s">
        <v>15</v>
      </c>
    </row>
    <row r="72" spans="1:9" x14ac:dyDescent="0.25">
      <c r="A72" s="1">
        <v>44256</v>
      </c>
      <c r="B72" t="s">
        <v>50</v>
      </c>
      <c r="C72" t="s">
        <v>51</v>
      </c>
      <c r="D72" t="s">
        <v>52</v>
      </c>
      <c r="E72" t="s">
        <v>26</v>
      </c>
      <c r="F72">
        <v>11166.300000000001</v>
      </c>
      <c r="G72">
        <v>15000</v>
      </c>
      <c r="H72">
        <v>0</v>
      </c>
      <c r="I72" t="s">
        <v>15</v>
      </c>
    </row>
    <row r="73" spans="1:9" x14ac:dyDescent="0.25">
      <c r="A73" s="1">
        <v>44317</v>
      </c>
      <c r="B73" t="s">
        <v>56</v>
      </c>
      <c r="C73" t="s">
        <v>57</v>
      </c>
      <c r="D73" t="s">
        <v>58</v>
      </c>
      <c r="E73" t="s">
        <v>26</v>
      </c>
      <c r="F73">
        <v>10948</v>
      </c>
      <c r="G73">
        <v>15000</v>
      </c>
      <c r="H73">
        <v>0</v>
      </c>
      <c r="I73" t="s">
        <v>11</v>
      </c>
    </row>
    <row r="74" spans="1:9" x14ac:dyDescent="0.25">
      <c r="A74" s="1">
        <v>44197</v>
      </c>
      <c r="B74" t="s">
        <v>23</v>
      </c>
      <c r="C74" t="s">
        <v>24</v>
      </c>
      <c r="D74" t="s">
        <v>25</v>
      </c>
      <c r="E74" t="s">
        <v>26</v>
      </c>
      <c r="F74">
        <v>10903.199999999999</v>
      </c>
      <c r="G74">
        <v>15000</v>
      </c>
      <c r="H74">
        <v>0</v>
      </c>
      <c r="I74" t="s">
        <v>15</v>
      </c>
    </row>
    <row r="75" spans="1:9" x14ac:dyDescent="0.25">
      <c r="A75" s="1">
        <v>44501</v>
      </c>
      <c r="B75" t="s">
        <v>50</v>
      </c>
      <c r="C75" t="s">
        <v>51</v>
      </c>
      <c r="D75" t="s">
        <v>52</v>
      </c>
      <c r="E75" t="s">
        <v>26</v>
      </c>
      <c r="F75">
        <v>10573.5</v>
      </c>
      <c r="G75">
        <v>15000</v>
      </c>
      <c r="H75">
        <v>0</v>
      </c>
      <c r="I75" t="s">
        <v>11</v>
      </c>
    </row>
    <row r="76" spans="1:9" x14ac:dyDescent="0.25">
      <c r="A76" s="1">
        <v>44440</v>
      </c>
      <c r="B76" t="s">
        <v>50</v>
      </c>
      <c r="C76" t="s">
        <v>51</v>
      </c>
      <c r="D76" t="s">
        <v>52</v>
      </c>
      <c r="E76" t="s">
        <v>26</v>
      </c>
      <c r="F76">
        <v>10218</v>
      </c>
      <c r="G76">
        <v>15000</v>
      </c>
      <c r="H76">
        <v>0</v>
      </c>
      <c r="I76" t="s">
        <v>15</v>
      </c>
    </row>
    <row r="77" spans="1:9" x14ac:dyDescent="0.25">
      <c r="A77" s="1">
        <v>44409</v>
      </c>
      <c r="B77" t="s">
        <v>34</v>
      </c>
      <c r="C77" t="s">
        <v>35</v>
      </c>
      <c r="D77" t="s">
        <v>36</v>
      </c>
      <c r="E77" t="s">
        <v>26</v>
      </c>
      <c r="F77">
        <v>10200</v>
      </c>
      <c r="G77">
        <v>15000</v>
      </c>
      <c r="H77">
        <v>0</v>
      </c>
      <c r="I77" t="s">
        <v>43</v>
      </c>
    </row>
    <row r="78" spans="1:9" x14ac:dyDescent="0.25">
      <c r="A78" s="1">
        <v>44348</v>
      </c>
      <c r="B78" t="s">
        <v>34</v>
      </c>
      <c r="C78" t="s">
        <v>35</v>
      </c>
      <c r="D78" t="s">
        <v>36</v>
      </c>
      <c r="E78" t="s">
        <v>26</v>
      </c>
      <c r="F78">
        <v>10032</v>
      </c>
      <c r="G78">
        <v>15000</v>
      </c>
      <c r="H78">
        <v>0</v>
      </c>
      <c r="I78" t="s">
        <v>11</v>
      </c>
    </row>
    <row r="79" spans="1:9" x14ac:dyDescent="0.25">
      <c r="A79" s="1">
        <v>44440</v>
      </c>
      <c r="B79" t="s">
        <v>34</v>
      </c>
      <c r="C79" t="s">
        <v>35</v>
      </c>
      <c r="D79" t="s">
        <v>36</v>
      </c>
      <c r="E79" t="s">
        <v>26</v>
      </c>
      <c r="F79">
        <v>9840</v>
      </c>
      <c r="G79">
        <v>15000</v>
      </c>
      <c r="H79">
        <v>0</v>
      </c>
      <c r="I79" t="s">
        <v>15</v>
      </c>
    </row>
    <row r="80" spans="1:9" x14ac:dyDescent="0.25">
      <c r="A80" s="1">
        <v>44348</v>
      </c>
      <c r="B80" t="s">
        <v>56</v>
      </c>
      <c r="C80" t="s">
        <v>57</v>
      </c>
      <c r="D80" t="s">
        <v>58</v>
      </c>
      <c r="E80" t="s">
        <v>26</v>
      </c>
      <c r="F80">
        <v>9836.8000000000011</v>
      </c>
      <c r="G80">
        <v>15000</v>
      </c>
      <c r="H80">
        <v>0</v>
      </c>
      <c r="I80" t="s">
        <v>11</v>
      </c>
    </row>
    <row r="81" spans="1:9" x14ac:dyDescent="0.25">
      <c r="A81" s="1">
        <v>44531</v>
      </c>
      <c r="B81" t="s">
        <v>50</v>
      </c>
      <c r="C81" t="s">
        <v>51</v>
      </c>
      <c r="D81" t="s">
        <v>52</v>
      </c>
      <c r="E81" t="s">
        <v>26</v>
      </c>
      <c r="F81">
        <v>9826.4</v>
      </c>
      <c r="G81">
        <v>15000</v>
      </c>
      <c r="H81">
        <v>0</v>
      </c>
      <c r="I81" t="s">
        <v>43</v>
      </c>
    </row>
    <row r="82" spans="1:9" x14ac:dyDescent="0.25">
      <c r="A82" s="1">
        <v>44378</v>
      </c>
      <c r="B82" t="s">
        <v>47</v>
      </c>
      <c r="C82" t="s">
        <v>48</v>
      </c>
      <c r="D82" t="s">
        <v>49</v>
      </c>
      <c r="E82" t="s">
        <v>26</v>
      </c>
      <c r="F82">
        <v>9704.1999999999989</v>
      </c>
      <c r="G82">
        <v>15000</v>
      </c>
      <c r="H82">
        <v>0</v>
      </c>
      <c r="I82" t="s">
        <v>43</v>
      </c>
    </row>
    <row r="83" spans="1:9" x14ac:dyDescent="0.25">
      <c r="A83" s="1">
        <v>44287</v>
      </c>
      <c r="B83" t="s">
        <v>47</v>
      </c>
      <c r="C83" t="s">
        <v>48</v>
      </c>
      <c r="D83" t="s">
        <v>49</v>
      </c>
      <c r="E83" t="s">
        <v>26</v>
      </c>
      <c r="F83">
        <v>9627.8999999999978</v>
      </c>
      <c r="G83">
        <v>15000</v>
      </c>
      <c r="H83">
        <v>0</v>
      </c>
      <c r="I83" t="s">
        <v>11</v>
      </c>
    </row>
    <row r="84" spans="1:9" x14ac:dyDescent="0.25">
      <c r="A84" s="1">
        <v>44378</v>
      </c>
      <c r="B84" t="s">
        <v>56</v>
      </c>
      <c r="C84" t="s">
        <v>57</v>
      </c>
      <c r="D84" t="s">
        <v>58</v>
      </c>
      <c r="E84" t="s">
        <v>26</v>
      </c>
      <c r="F84">
        <v>9405.2999999999993</v>
      </c>
      <c r="G84">
        <v>15000</v>
      </c>
      <c r="H84">
        <v>0</v>
      </c>
      <c r="I84" t="s">
        <v>15</v>
      </c>
    </row>
    <row r="85" spans="1:9" x14ac:dyDescent="0.25">
      <c r="A85" s="1">
        <v>44501</v>
      </c>
      <c r="B85" t="s">
        <v>34</v>
      </c>
      <c r="C85" t="s">
        <v>35</v>
      </c>
      <c r="D85" t="s">
        <v>36</v>
      </c>
      <c r="E85" t="s">
        <v>26</v>
      </c>
      <c r="F85">
        <v>9006</v>
      </c>
      <c r="G85">
        <v>15000</v>
      </c>
      <c r="H85">
        <v>0</v>
      </c>
      <c r="I85" t="s">
        <v>43</v>
      </c>
    </row>
    <row r="86" spans="1:9" x14ac:dyDescent="0.25">
      <c r="A86" s="1">
        <v>44348</v>
      </c>
      <c r="B86" t="s">
        <v>34</v>
      </c>
      <c r="C86" t="s">
        <v>35</v>
      </c>
      <c r="D86" t="s">
        <v>36</v>
      </c>
      <c r="E86" t="s">
        <v>26</v>
      </c>
      <c r="F86">
        <v>8827</v>
      </c>
      <c r="G86">
        <v>15000</v>
      </c>
      <c r="H86">
        <v>0</v>
      </c>
      <c r="I86" t="s">
        <v>43</v>
      </c>
    </row>
    <row r="87" spans="1:9" x14ac:dyDescent="0.25">
      <c r="A87" s="1">
        <v>44228</v>
      </c>
      <c r="B87" t="s">
        <v>34</v>
      </c>
      <c r="C87" t="s">
        <v>35</v>
      </c>
      <c r="D87" t="s">
        <v>36</v>
      </c>
      <c r="E87" t="s">
        <v>26</v>
      </c>
      <c r="F87">
        <v>8772</v>
      </c>
      <c r="G87">
        <v>15000</v>
      </c>
      <c r="H87">
        <v>0</v>
      </c>
      <c r="I87" t="s">
        <v>43</v>
      </c>
    </row>
    <row r="88" spans="1:9" x14ac:dyDescent="0.25">
      <c r="A88" s="1">
        <v>44228</v>
      </c>
      <c r="B88" t="s">
        <v>50</v>
      </c>
      <c r="C88" t="s">
        <v>51</v>
      </c>
      <c r="D88" t="s">
        <v>52</v>
      </c>
      <c r="E88" t="s">
        <v>26</v>
      </c>
      <c r="F88">
        <v>8524.4000000000015</v>
      </c>
      <c r="G88">
        <v>15000</v>
      </c>
      <c r="H88">
        <v>0</v>
      </c>
      <c r="I88" t="s">
        <v>43</v>
      </c>
    </row>
    <row r="89" spans="1:9" x14ac:dyDescent="0.25">
      <c r="A89" s="1">
        <v>44440</v>
      </c>
      <c r="B89" t="s">
        <v>23</v>
      </c>
      <c r="C89" t="s">
        <v>24</v>
      </c>
      <c r="D89" t="s">
        <v>25</v>
      </c>
      <c r="E89" t="s">
        <v>26</v>
      </c>
      <c r="F89">
        <v>8099.6999999999989</v>
      </c>
      <c r="G89">
        <v>15000</v>
      </c>
      <c r="H89">
        <v>0</v>
      </c>
      <c r="I89" t="s">
        <v>11</v>
      </c>
    </row>
    <row r="90" spans="1:9" x14ac:dyDescent="0.25">
      <c r="A90" s="1">
        <v>44531</v>
      </c>
      <c r="B90" t="s">
        <v>34</v>
      </c>
      <c r="C90" t="s">
        <v>35</v>
      </c>
      <c r="D90" t="s">
        <v>36</v>
      </c>
      <c r="E90" t="s">
        <v>26</v>
      </c>
      <c r="F90">
        <v>8082.7999999999993</v>
      </c>
      <c r="G90">
        <v>15000</v>
      </c>
      <c r="H90">
        <v>0</v>
      </c>
      <c r="I90" t="s">
        <v>11</v>
      </c>
    </row>
    <row r="91" spans="1:9" x14ac:dyDescent="0.25">
      <c r="A91" s="1">
        <v>44197</v>
      </c>
      <c r="B91" t="s">
        <v>50</v>
      </c>
      <c r="C91" t="s">
        <v>51</v>
      </c>
      <c r="D91" t="s">
        <v>52</v>
      </c>
      <c r="E91" t="s">
        <v>26</v>
      </c>
      <c r="F91">
        <v>7221.5999999999995</v>
      </c>
      <c r="G91">
        <v>15000</v>
      </c>
      <c r="H91">
        <v>0</v>
      </c>
      <c r="I91" t="s">
        <v>43</v>
      </c>
    </row>
    <row r="92" spans="1:9" x14ac:dyDescent="0.25">
      <c r="A92" s="1">
        <v>44440</v>
      </c>
      <c r="B92" t="s">
        <v>47</v>
      </c>
      <c r="C92" t="s">
        <v>48</v>
      </c>
      <c r="D92" t="s">
        <v>49</v>
      </c>
      <c r="E92" t="s">
        <v>26</v>
      </c>
      <c r="F92">
        <v>7008</v>
      </c>
      <c r="G92">
        <v>15000</v>
      </c>
      <c r="H92">
        <v>0</v>
      </c>
      <c r="I92" t="s">
        <v>43</v>
      </c>
    </row>
    <row r="93" spans="1:9" x14ac:dyDescent="0.25">
      <c r="A93" s="1">
        <v>44287</v>
      </c>
      <c r="B93" t="s">
        <v>56</v>
      </c>
      <c r="C93" t="s">
        <v>57</v>
      </c>
      <c r="D93" t="s">
        <v>58</v>
      </c>
      <c r="E93" t="s">
        <v>26</v>
      </c>
      <c r="F93">
        <v>6960</v>
      </c>
      <c r="G93">
        <v>15000</v>
      </c>
      <c r="H93">
        <v>0</v>
      </c>
      <c r="I93" t="s">
        <v>43</v>
      </c>
    </row>
    <row r="94" spans="1:9" x14ac:dyDescent="0.25">
      <c r="A94" s="1">
        <v>44348</v>
      </c>
      <c r="B94" t="s">
        <v>47</v>
      </c>
      <c r="C94" t="s">
        <v>48</v>
      </c>
      <c r="D94" t="s">
        <v>49</v>
      </c>
      <c r="E94" t="s">
        <v>26</v>
      </c>
      <c r="F94">
        <v>6872.7999999999993</v>
      </c>
      <c r="G94">
        <v>15000</v>
      </c>
      <c r="H94">
        <v>0</v>
      </c>
      <c r="I94" t="s">
        <v>11</v>
      </c>
    </row>
    <row r="95" spans="1:9" x14ac:dyDescent="0.25">
      <c r="A95" s="1">
        <v>44228</v>
      </c>
      <c r="B95" t="s">
        <v>34</v>
      </c>
      <c r="C95" t="s">
        <v>35</v>
      </c>
      <c r="D95" t="s">
        <v>36</v>
      </c>
      <c r="E95" t="s">
        <v>26</v>
      </c>
      <c r="F95">
        <v>6804</v>
      </c>
      <c r="G95">
        <v>15000</v>
      </c>
      <c r="H95">
        <v>0</v>
      </c>
      <c r="I95" t="s">
        <v>11</v>
      </c>
    </row>
    <row r="96" spans="1:9" x14ac:dyDescent="0.25">
      <c r="A96" s="1">
        <v>44256</v>
      </c>
      <c r="B96" t="s">
        <v>34</v>
      </c>
      <c r="C96" t="s">
        <v>35</v>
      </c>
      <c r="D96" t="s">
        <v>36</v>
      </c>
      <c r="E96" t="s">
        <v>26</v>
      </c>
      <c r="F96">
        <v>6544.8</v>
      </c>
      <c r="G96">
        <v>15000</v>
      </c>
      <c r="H96">
        <v>0</v>
      </c>
      <c r="I96" t="s">
        <v>11</v>
      </c>
    </row>
    <row r="97" spans="1:9" x14ac:dyDescent="0.25">
      <c r="A97" s="1">
        <v>44228</v>
      </c>
      <c r="B97" t="s">
        <v>56</v>
      </c>
      <c r="C97" t="s">
        <v>57</v>
      </c>
      <c r="D97" t="s">
        <v>58</v>
      </c>
      <c r="E97" t="s">
        <v>26</v>
      </c>
      <c r="F97">
        <v>6300</v>
      </c>
      <c r="G97">
        <v>15000</v>
      </c>
      <c r="H97">
        <v>0</v>
      </c>
      <c r="I97" t="s">
        <v>43</v>
      </c>
    </row>
    <row r="98" spans="1:9" x14ac:dyDescent="0.25">
      <c r="A98" s="1">
        <v>44409</v>
      </c>
      <c r="B98" t="s">
        <v>23</v>
      </c>
      <c r="C98" t="s">
        <v>24</v>
      </c>
      <c r="D98" t="s">
        <v>25</v>
      </c>
      <c r="E98" t="s">
        <v>26</v>
      </c>
      <c r="F98">
        <v>5532.7999999999993</v>
      </c>
      <c r="G98">
        <v>15000</v>
      </c>
      <c r="H98">
        <v>0</v>
      </c>
      <c r="I98" t="s">
        <v>15</v>
      </c>
    </row>
    <row r="99" spans="1:9" x14ac:dyDescent="0.25">
      <c r="A99" s="1">
        <v>44470</v>
      </c>
      <c r="B99" t="s">
        <v>50</v>
      </c>
      <c r="C99" t="s">
        <v>51</v>
      </c>
      <c r="D99" t="s">
        <v>52</v>
      </c>
      <c r="E99" t="s">
        <v>26</v>
      </c>
      <c r="F99">
        <v>4201.6000000000004</v>
      </c>
      <c r="G99">
        <v>15000</v>
      </c>
      <c r="H99">
        <v>0</v>
      </c>
      <c r="I99" t="s">
        <v>15</v>
      </c>
    </row>
    <row r="100" spans="1:9" x14ac:dyDescent="0.25">
      <c r="A100" s="1">
        <v>44409</v>
      </c>
      <c r="B100" t="s">
        <v>47</v>
      </c>
      <c r="C100" t="s">
        <v>48</v>
      </c>
      <c r="D100" t="s">
        <v>49</v>
      </c>
      <c r="E100" t="s">
        <v>26</v>
      </c>
      <c r="F100">
        <v>4028</v>
      </c>
      <c r="G100">
        <v>15000</v>
      </c>
      <c r="H100">
        <v>0</v>
      </c>
      <c r="I100" t="s">
        <v>11</v>
      </c>
    </row>
    <row r="101" spans="1:9" x14ac:dyDescent="0.25">
      <c r="A101" s="1">
        <v>44228</v>
      </c>
      <c r="B101" t="s">
        <v>34</v>
      </c>
      <c r="C101" t="s">
        <v>35</v>
      </c>
      <c r="D101" t="s">
        <v>36</v>
      </c>
      <c r="E101" t="s">
        <v>26</v>
      </c>
      <c r="F101">
        <v>3596</v>
      </c>
      <c r="G101">
        <v>15000</v>
      </c>
      <c r="H101">
        <v>0</v>
      </c>
      <c r="I101" t="s">
        <v>15</v>
      </c>
    </row>
    <row r="102" spans="1:9" x14ac:dyDescent="0.25">
      <c r="A102" s="1">
        <v>44409</v>
      </c>
      <c r="B102" t="s">
        <v>34</v>
      </c>
      <c r="C102" t="s">
        <v>35</v>
      </c>
      <c r="D102" t="s">
        <v>36</v>
      </c>
      <c r="E102" t="s">
        <v>26</v>
      </c>
      <c r="F102">
        <v>3386.6000000000004</v>
      </c>
      <c r="G102">
        <v>15000</v>
      </c>
      <c r="H102">
        <v>0</v>
      </c>
      <c r="I102" t="s">
        <v>15</v>
      </c>
    </row>
    <row r="103" spans="1:9" x14ac:dyDescent="0.25">
      <c r="A103" s="1">
        <v>44197</v>
      </c>
      <c r="B103" t="s">
        <v>23</v>
      </c>
      <c r="C103" t="s">
        <v>24</v>
      </c>
      <c r="D103" t="s">
        <v>25</v>
      </c>
      <c r="E103" t="s">
        <v>26</v>
      </c>
      <c r="F103">
        <v>3008.3999999999996</v>
      </c>
      <c r="G103">
        <v>15000</v>
      </c>
      <c r="H103">
        <v>0</v>
      </c>
      <c r="I103" t="s">
        <v>15</v>
      </c>
    </row>
  </sheetData>
  <autoFilter ref="A4:I103" xr:uid="{4AFE306C-1363-4856-91F5-3207F5762D79}">
    <sortState xmlns:xlrd2="http://schemas.microsoft.com/office/spreadsheetml/2017/richdata2" ref="A5:I103">
      <sortCondition descending="1" ref="F4:F103"/>
    </sortState>
  </autoFilter>
  <mergeCells count="1">
    <mergeCell ref="A1:I2"/>
  </mergeCells>
  <conditionalFormatting sqref="F5:F103">
    <cfRule type="top10" dxfId="2" priority="1" rank="5"/>
  </conditionalFormatting>
  <hyperlinks>
    <hyperlink ref="K8" location="'Cover Page'!N3" display="Back to Cover page" xr:uid="{42FF1842-F1B8-4142-8714-3E37D060AAC2}"/>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1875A-86B9-430C-8D66-7C8AAC16F871}">
  <sheetPr>
    <tabColor theme="9" tint="-0.249977111117893"/>
    <pageSetUpPr autoPageBreaks="0"/>
  </sheetPr>
  <dimension ref="A1:M100"/>
  <sheetViews>
    <sheetView topLeftCell="D1" workbookViewId="0">
      <selection activeCell="L6" sqref="L6"/>
    </sheetView>
  </sheetViews>
  <sheetFormatPr defaultRowHeight="15" x14ac:dyDescent="0.25"/>
  <cols>
    <col min="1" max="1" width="9" bestFit="1" customWidth="1"/>
    <col min="2" max="2" width="16.5703125" bestFit="1" customWidth="1"/>
    <col min="3" max="3" width="13.85546875" bestFit="1" customWidth="1"/>
    <col min="4" max="5" width="13.140625" bestFit="1" customWidth="1"/>
    <col min="6" max="6" width="17" bestFit="1" customWidth="1"/>
    <col min="7" max="7" width="8.5703125" bestFit="1" customWidth="1"/>
    <col min="8" max="8" width="15.140625" bestFit="1" customWidth="1"/>
    <col min="9" max="9" width="17.5703125" bestFit="1" customWidth="1"/>
    <col min="11" max="11" width="12.5703125" customWidth="1"/>
    <col min="12" max="12" width="15.140625" bestFit="1" customWidth="1"/>
    <col min="13" max="13" width="15.28515625" bestFit="1" customWidth="1"/>
  </cols>
  <sheetData>
    <row r="1" spans="1:13" x14ac:dyDescent="0.25">
      <c r="A1" s="22" t="s">
        <v>79</v>
      </c>
      <c r="B1" s="23"/>
      <c r="C1" s="23"/>
      <c r="D1" s="23"/>
      <c r="E1" s="23"/>
      <c r="F1" s="23"/>
      <c r="G1" s="23"/>
      <c r="H1" s="23"/>
      <c r="I1" s="23"/>
      <c r="K1" t="s">
        <v>16</v>
      </c>
      <c r="L1" t="s">
        <v>7</v>
      </c>
      <c r="M1" t="s">
        <v>27</v>
      </c>
    </row>
    <row r="2" spans="1:13" x14ac:dyDescent="0.25">
      <c r="A2" s="23"/>
      <c r="B2" s="23"/>
      <c r="C2" s="23"/>
      <c r="D2" s="23"/>
      <c r="E2" s="23"/>
      <c r="F2" s="23"/>
      <c r="G2" s="23"/>
      <c r="H2" s="23"/>
      <c r="I2" s="23"/>
      <c r="K2" s="10">
        <f>SUMIF(B5:B100,K1,F5:F100)</f>
        <v>526806.6</v>
      </c>
      <c r="L2" s="10">
        <f>SUMIF(B5:B100,L1,F5:F100)</f>
        <v>368364.8000000001</v>
      </c>
      <c r="M2" s="10">
        <f>SUMIF(B5:B100,M1,F5:F100)</f>
        <v>310854.49999999994</v>
      </c>
    </row>
    <row r="3" spans="1:13" x14ac:dyDescent="0.25">
      <c r="A3" s="6"/>
      <c r="B3" s="6"/>
      <c r="C3" s="6"/>
      <c r="D3" s="6"/>
      <c r="E3" s="6"/>
      <c r="F3" s="6"/>
      <c r="G3" s="6"/>
      <c r="H3" s="6"/>
      <c r="I3" s="6"/>
    </row>
    <row r="4" spans="1:13" ht="19.5" thickBot="1" x14ac:dyDescent="0.3">
      <c r="A4" s="4" t="s">
        <v>0</v>
      </c>
      <c r="B4" s="4" t="s">
        <v>1</v>
      </c>
      <c r="C4" s="4" t="s">
        <v>2</v>
      </c>
      <c r="D4" s="4" t="s">
        <v>3</v>
      </c>
      <c r="E4" s="4" t="s">
        <v>4</v>
      </c>
      <c r="F4" s="4" t="s">
        <v>5</v>
      </c>
      <c r="G4" s="4" t="s">
        <v>75</v>
      </c>
      <c r="H4" s="4" t="s">
        <v>76</v>
      </c>
      <c r="I4" s="4" t="s">
        <v>6</v>
      </c>
    </row>
    <row r="5" spans="1:13" ht="15.75" thickTop="1" x14ac:dyDescent="0.25">
      <c r="A5" s="1">
        <v>44287</v>
      </c>
      <c r="B5" t="s">
        <v>16</v>
      </c>
      <c r="C5" t="s">
        <v>17</v>
      </c>
      <c r="D5" t="s">
        <v>18</v>
      </c>
      <c r="E5" t="s">
        <v>10</v>
      </c>
      <c r="F5">
        <v>51531.199999999997</v>
      </c>
      <c r="G5">
        <v>15000</v>
      </c>
      <c r="H5">
        <v>3653.12</v>
      </c>
      <c r="I5" t="s">
        <v>43</v>
      </c>
    </row>
    <row r="6" spans="1:13" x14ac:dyDescent="0.25">
      <c r="A6" s="1">
        <v>44531</v>
      </c>
      <c r="B6" t="s">
        <v>7</v>
      </c>
      <c r="C6" t="s">
        <v>8</v>
      </c>
      <c r="D6" t="s">
        <v>9</v>
      </c>
      <c r="E6" t="s">
        <v>10</v>
      </c>
      <c r="F6">
        <v>45800.999999999993</v>
      </c>
      <c r="G6">
        <v>15000</v>
      </c>
      <c r="H6">
        <v>3080.0999999999995</v>
      </c>
      <c r="I6" t="s">
        <v>15</v>
      </c>
      <c r="L6" s="20"/>
    </row>
    <row r="7" spans="1:13" x14ac:dyDescent="0.25">
      <c r="A7" s="1">
        <v>44256</v>
      </c>
      <c r="B7" t="s">
        <v>27</v>
      </c>
      <c r="C7" t="s">
        <v>28</v>
      </c>
      <c r="D7" t="s">
        <v>29</v>
      </c>
      <c r="E7" t="s">
        <v>10</v>
      </c>
      <c r="F7">
        <v>44422</v>
      </c>
      <c r="G7">
        <v>15000</v>
      </c>
      <c r="H7">
        <v>2942.2000000000003</v>
      </c>
      <c r="I7" t="s">
        <v>43</v>
      </c>
    </row>
    <row r="8" spans="1:13" x14ac:dyDescent="0.25">
      <c r="A8" s="1">
        <v>44228</v>
      </c>
      <c r="B8" t="s">
        <v>27</v>
      </c>
      <c r="C8" t="s">
        <v>28</v>
      </c>
      <c r="D8" t="s">
        <v>29</v>
      </c>
      <c r="E8" t="s">
        <v>10</v>
      </c>
      <c r="F8">
        <v>43184.399999999994</v>
      </c>
      <c r="G8">
        <v>15000</v>
      </c>
      <c r="H8">
        <v>2818.4399999999996</v>
      </c>
      <c r="I8" t="s">
        <v>43</v>
      </c>
    </row>
    <row r="9" spans="1:13" x14ac:dyDescent="0.25">
      <c r="A9" s="1">
        <v>44409</v>
      </c>
      <c r="B9" t="s">
        <v>16</v>
      </c>
      <c r="C9" t="s">
        <v>17</v>
      </c>
      <c r="D9" t="s">
        <v>18</v>
      </c>
      <c r="E9" t="s">
        <v>10</v>
      </c>
      <c r="F9">
        <v>43088.2</v>
      </c>
      <c r="G9">
        <v>15000</v>
      </c>
      <c r="H9">
        <v>2808.8199999999997</v>
      </c>
      <c r="I9" t="s">
        <v>11</v>
      </c>
      <c r="J9" s="20" t="s">
        <v>106</v>
      </c>
    </row>
    <row r="10" spans="1:13" x14ac:dyDescent="0.25">
      <c r="A10" s="1">
        <v>44531</v>
      </c>
      <c r="B10" t="s">
        <v>7</v>
      </c>
      <c r="C10" t="s">
        <v>8</v>
      </c>
      <c r="D10" t="s">
        <v>9</v>
      </c>
      <c r="E10" t="s">
        <v>10</v>
      </c>
      <c r="F10">
        <v>41520</v>
      </c>
      <c r="G10">
        <v>15000</v>
      </c>
      <c r="H10">
        <v>2652</v>
      </c>
      <c r="I10" t="s">
        <v>11</v>
      </c>
    </row>
    <row r="11" spans="1:13" x14ac:dyDescent="0.25">
      <c r="A11" s="1">
        <v>44409</v>
      </c>
      <c r="B11" t="s">
        <v>12</v>
      </c>
      <c r="C11" t="s">
        <v>13</v>
      </c>
      <c r="D11" t="s">
        <v>14</v>
      </c>
      <c r="E11" t="s">
        <v>10</v>
      </c>
      <c r="F11">
        <v>39236</v>
      </c>
      <c r="G11">
        <v>15000</v>
      </c>
      <c r="H11">
        <v>2423.6</v>
      </c>
      <c r="I11" t="s">
        <v>43</v>
      </c>
    </row>
    <row r="12" spans="1:13" x14ac:dyDescent="0.25">
      <c r="A12" s="1">
        <v>44256</v>
      </c>
      <c r="B12" t="s">
        <v>7</v>
      </c>
      <c r="C12" t="s">
        <v>8</v>
      </c>
      <c r="D12" t="s">
        <v>9</v>
      </c>
      <c r="E12" t="s">
        <v>10</v>
      </c>
      <c r="F12">
        <v>39065.899999999994</v>
      </c>
      <c r="G12">
        <v>15000</v>
      </c>
      <c r="H12">
        <v>2406.5899999999997</v>
      </c>
      <c r="I12" t="s">
        <v>15</v>
      </c>
    </row>
    <row r="13" spans="1:13" x14ac:dyDescent="0.25">
      <c r="A13" s="1">
        <v>44287</v>
      </c>
      <c r="B13" t="s">
        <v>16</v>
      </c>
      <c r="C13" t="s">
        <v>17</v>
      </c>
      <c r="D13" t="s">
        <v>18</v>
      </c>
      <c r="E13" t="s">
        <v>10</v>
      </c>
      <c r="F13">
        <v>38227.699999999997</v>
      </c>
      <c r="G13">
        <v>15000</v>
      </c>
      <c r="H13">
        <v>2322.77</v>
      </c>
      <c r="I13" t="s">
        <v>11</v>
      </c>
    </row>
    <row r="14" spans="1:13" x14ac:dyDescent="0.25">
      <c r="A14" s="1">
        <v>44501</v>
      </c>
      <c r="B14" t="s">
        <v>16</v>
      </c>
      <c r="C14" t="s">
        <v>17</v>
      </c>
      <c r="D14" t="s">
        <v>18</v>
      </c>
      <c r="E14" t="s">
        <v>10</v>
      </c>
      <c r="F14">
        <v>37374.399999999994</v>
      </c>
      <c r="G14">
        <v>15000</v>
      </c>
      <c r="H14">
        <v>2237.4399999999996</v>
      </c>
      <c r="I14" t="s">
        <v>43</v>
      </c>
    </row>
    <row r="15" spans="1:13" x14ac:dyDescent="0.25">
      <c r="A15" s="1">
        <v>44287</v>
      </c>
      <c r="B15" t="s">
        <v>27</v>
      </c>
      <c r="C15" t="s">
        <v>28</v>
      </c>
      <c r="D15" t="s">
        <v>29</v>
      </c>
      <c r="E15" t="s">
        <v>10</v>
      </c>
      <c r="F15">
        <v>36666</v>
      </c>
      <c r="G15">
        <v>15000</v>
      </c>
      <c r="H15">
        <v>2166.6</v>
      </c>
      <c r="I15" t="s">
        <v>15</v>
      </c>
    </row>
    <row r="16" spans="1:13" x14ac:dyDescent="0.25">
      <c r="A16" s="1">
        <v>44197</v>
      </c>
      <c r="B16" t="s">
        <v>12</v>
      </c>
      <c r="C16" t="s">
        <v>13</v>
      </c>
      <c r="D16" t="s">
        <v>14</v>
      </c>
      <c r="E16" t="s">
        <v>10</v>
      </c>
      <c r="F16">
        <v>35649</v>
      </c>
      <c r="G16">
        <v>15000</v>
      </c>
      <c r="H16">
        <v>2064.9</v>
      </c>
      <c r="I16" t="s">
        <v>11</v>
      </c>
    </row>
    <row r="17" spans="1:9" x14ac:dyDescent="0.25">
      <c r="A17" s="1">
        <v>44348</v>
      </c>
      <c r="B17" t="s">
        <v>16</v>
      </c>
      <c r="C17" t="s">
        <v>17</v>
      </c>
      <c r="D17" t="s">
        <v>18</v>
      </c>
      <c r="E17" t="s">
        <v>10</v>
      </c>
      <c r="F17">
        <v>34162</v>
      </c>
      <c r="G17">
        <v>15000</v>
      </c>
      <c r="H17">
        <v>1916.2</v>
      </c>
      <c r="I17" t="s">
        <v>15</v>
      </c>
    </row>
    <row r="18" spans="1:9" x14ac:dyDescent="0.25">
      <c r="A18" s="1">
        <v>44440</v>
      </c>
      <c r="B18" t="s">
        <v>12</v>
      </c>
      <c r="C18" t="s">
        <v>13</v>
      </c>
      <c r="D18" t="s">
        <v>14</v>
      </c>
      <c r="E18" t="s">
        <v>10</v>
      </c>
      <c r="F18">
        <v>34041.300000000003</v>
      </c>
      <c r="G18">
        <v>15000</v>
      </c>
      <c r="H18">
        <v>1904.1300000000003</v>
      </c>
      <c r="I18" t="s">
        <v>43</v>
      </c>
    </row>
    <row r="19" spans="1:9" x14ac:dyDescent="0.25">
      <c r="A19" s="1">
        <v>44409</v>
      </c>
      <c r="B19" t="s">
        <v>68</v>
      </c>
      <c r="C19" t="s">
        <v>69</v>
      </c>
      <c r="D19" t="s">
        <v>70</v>
      </c>
      <c r="E19" t="s">
        <v>10</v>
      </c>
      <c r="F19">
        <v>33694.800000000003</v>
      </c>
      <c r="G19">
        <v>15000</v>
      </c>
      <c r="H19">
        <v>1869.4800000000005</v>
      </c>
      <c r="I19" t="s">
        <v>15</v>
      </c>
    </row>
    <row r="20" spans="1:9" x14ac:dyDescent="0.25">
      <c r="A20" s="1">
        <v>44531</v>
      </c>
      <c r="B20" t="s">
        <v>27</v>
      </c>
      <c r="C20" t="s">
        <v>28</v>
      </c>
      <c r="D20" t="s">
        <v>29</v>
      </c>
      <c r="E20" t="s">
        <v>10</v>
      </c>
      <c r="F20">
        <v>31970.799999999999</v>
      </c>
      <c r="G20">
        <v>15000</v>
      </c>
      <c r="H20">
        <v>1697.08</v>
      </c>
      <c r="I20" t="s">
        <v>11</v>
      </c>
    </row>
    <row r="21" spans="1:9" x14ac:dyDescent="0.25">
      <c r="A21" s="1">
        <v>44317</v>
      </c>
      <c r="B21" t="s">
        <v>7</v>
      </c>
      <c r="C21" t="s">
        <v>8</v>
      </c>
      <c r="D21" t="s">
        <v>9</v>
      </c>
      <c r="E21" t="s">
        <v>10</v>
      </c>
      <c r="F21">
        <v>31200</v>
      </c>
      <c r="G21">
        <v>15000</v>
      </c>
      <c r="H21">
        <v>1620</v>
      </c>
      <c r="I21" t="s">
        <v>15</v>
      </c>
    </row>
    <row r="22" spans="1:9" x14ac:dyDescent="0.25">
      <c r="A22" s="1">
        <v>44378</v>
      </c>
      <c r="B22" t="s">
        <v>27</v>
      </c>
      <c r="C22" t="s">
        <v>28</v>
      </c>
      <c r="D22" t="s">
        <v>29</v>
      </c>
      <c r="E22" t="s">
        <v>10</v>
      </c>
      <c r="F22">
        <v>30776.799999999999</v>
      </c>
      <c r="G22">
        <v>15000</v>
      </c>
      <c r="H22">
        <v>1577.68</v>
      </c>
      <c r="I22" t="s">
        <v>11</v>
      </c>
    </row>
    <row r="23" spans="1:9" x14ac:dyDescent="0.25">
      <c r="A23" s="1">
        <v>44228</v>
      </c>
      <c r="B23" t="s">
        <v>12</v>
      </c>
      <c r="C23" t="s">
        <v>13</v>
      </c>
      <c r="D23" t="s">
        <v>14</v>
      </c>
      <c r="E23" t="s">
        <v>10</v>
      </c>
      <c r="F23">
        <v>30305</v>
      </c>
      <c r="G23">
        <v>15000</v>
      </c>
      <c r="H23">
        <v>1530.5</v>
      </c>
      <c r="I23" t="s">
        <v>11</v>
      </c>
    </row>
    <row r="24" spans="1:9" x14ac:dyDescent="0.25">
      <c r="A24" s="1">
        <v>44228</v>
      </c>
      <c r="B24" t="s">
        <v>16</v>
      </c>
      <c r="C24" t="s">
        <v>17</v>
      </c>
      <c r="D24" t="s">
        <v>18</v>
      </c>
      <c r="E24" t="s">
        <v>10</v>
      </c>
      <c r="F24">
        <v>29158.400000000001</v>
      </c>
      <c r="G24">
        <v>15000</v>
      </c>
      <c r="H24">
        <v>1415.8400000000001</v>
      </c>
      <c r="I24" t="s">
        <v>15</v>
      </c>
    </row>
    <row r="25" spans="1:9" x14ac:dyDescent="0.25">
      <c r="A25" s="1">
        <v>44256</v>
      </c>
      <c r="B25" t="s">
        <v>68</v>
      </c>
      <c r="C25" t="s">
        <v>69</v>
      </c>
      <c r="D25" t="s">
        <v>70</v>
      </c>
      <c r="E25" t="s">
        <v>10</v>
      </c>
      <c r="F25">
        <v>27930</v>
      </c>
      <c r="G25">
        <v>15000</v>
      </c>
      <c r="H25">
        <v>1293</v>
      </c>
      <c r="I25" t="s">
        <v>11</v>
      </c>
    </row>
    <row r="26" spans="1:9" x14ac:dyDescent="0.25">
      <c r="A26" s="1">
        <v>44317</v>
      </c>
      <c r="B26" t="s">
        <v>7</v>
      </c>
      <c r="C26" t="s">
        <v>8</v>
      </c>
      <c r="D26" t="s">
        <v>9</v>
      </c>
      <c r="E26" t="s">
        <v>10</v>
      </c>
      <c r="F26">
        <v>26546.6</v>
      </c>
      <c r="G26">
        <v>15000</v>
      </c>
      <c r="H26">
        <v>1154.6599999999999</v>
      </c>
      <c r="I26" t="s">
        <v>15</v>
      </c>
    </row>
    <row r="27" spans="1:9" x14ac:dyDescent="0.25">
      <c r="A27" s="1">
        <v>44501</v>
      </c>
      <c r="B27" t="s">
        <v>12</v>
      </c>
      <c r="C27" t="s">
        <v>13</v>
      </c>
      <c r="D27" t="s">
        <v>14</v>
      </c>
      <c r="E27" t="s">
        <v>10</v>
      </c>
      <c r="F27">
        <v>25633.5</v>
      </c>
      <c r="G27">
        <v>15000</v>
      </c>
      <c r="H27">
        <v>1063.3500000000001</v>
      </c>
      <c r="I27" t="s">
        <v>15</v>
      </c>
    </row>
    <row r="28" spans="1:9" x14ac:dyDescent="0.25">
      <c r="A28" s="1">
        <v>44440</v>
      </c>
      <c r="B28" t="s">
        <v>68</v>
      </c>
      <c r="C28" t="s">
        <v>69</v>
      </c>
      <c r="D28" t="s">
        <v>70</v>
      </c>
      <c r="E28" t="s">
        <v>10</v>
      </c>
      <c r="F28">
        <v>23882.399999999998</v>
      </c>
      <c r="G28">
        <v>15000</v>
      </c>
      <c r="H28">
        <v>888.23999999999978</v>
      </c>
      <c r="I28" t="s">
        <v>43</v>
      </c>
    </row>
    <row r="29" spans="1:9" x14ac:dyDescent="0.25">
      <c r="A29" s="1">
        <v>44440</v>
      </c>
      <c r="B29" t="s">
        <v>12</v>
      </c>
      <c r="C29" t="s">
        <v>13</v>
      </c>
      <c r="D29" t="s">
        <v>14</v>
      </c>
      <c r="E29" t="s">
        <v>10</v>
      </c>
      <c r="F29">
        <v>23849.599999999999</v>
      </c>
      <c r="G29">
        <v>15000</v>
      </c>
      <c r="H29">
        <v>884.95999999999992</v>
      </c>
      <c r="I29" t="s">
        <v>11</v>
      </c>
    </row>
    <row r="30" spans="1:9" x14ac:dyDescent="0.25">
      <c r="A30" s="1">
        <v>44348</v>
      </c>
      <c r="B30" t="s">
        <v>16</v>
      </c>
      <c r="C30" t="s">
        <v>17</v>
      </c>
      <c r="D30" t="s">
        <v>18</v>
      </c>
      <c r="E30" t="s">
        <v>10</v>
      </c>
      <c r="F30">
        <v>23445</v>
      </c>
      <c r="G30">
        <v>15000</v>
      </c>
      <c r="H30">
        <v>844.5</v>
      </c>
      <c r="I30" t="s">
        <v>15</v>
      </c>
    </row>
    <row r="31" spans="1:9" x14ac:dyDescent="0.25">
      <c r="A31" s="1">
        <v>44470</v>
      </c>
      <c r="B31" t="s">
        <v>68</v>
      </c>
      <c r="C31" t="s">
        <v>69</v>
      </c>
      <c r="D31" t="s">
        <v>70</v>
      </c>
      <c r="E31" t="s">
        <v>10</v>
      </c>
      <c r="F31">
        <v>22607.200000000004</v>
      </c>
      <c r="G31">
        <v>15000</v>
      </c>
      <c r="H31">
        <v>760.72000000000048</v>
      </c>
      <c r="I31" t="s">
        <v>11</v>
      </c>
    </row>
    <row r="32" spans="1:9" x14ac:dyDescent="0.25">
      <c r="A32" s="1">
        <v>44501</v>
      </c>
      <c r="B32" t="s">
        <v>16</v>
      </c>
      <c r="C32" t="s">
        <v>17</v>
      </c>
      <c r="D32" t="s">
        <v>18</v>
      </c>
      <c r="E32" t="s">
        <v>10</v>
      </c>
      <c r="F32">
        <v>22396.5</v>
      </c>
      <c r="G32">
        <v>15000</v>
      </c>
      <c r="H32">
        <v>739.65000000000009</v>
      </c>
      <c r="I32" t="s">
        <v>43</v>
      </c>
    </row>
    <row r="33" spans="1:9" x14ac:dyDescent="0.25">
      <c r="A33" s="1">
        <v>44256</v>
      </c>
      <c r="B33" t="s">
        <v>12</v>
      </c>
      <c r="C33" t="s">
        <v>13</v>
      </c>
      <c r="D33" t="s">
        <v>14</v>
      </c>
      <c r="E33" t="s">
        <v>10</v>
      </c>
      <c r="F33">
        <v>21654.400000000001</v>
      </c>
      <c r="G33">
        <v>15000</v>
      </c>
      <c r="H33">
        <v>665.44000000000017</v>
      </c>
      <c r="I33" t="s">
        <v>15</v>
      </c>
    </row>
    <row r="34" spans="1:9" x14ac:dyDescent="0.25">
      <c r="A34" s="1">
        <v>44470</v>
      </c>
      <c r="B34" t="s">
        <v>7</v>
      </c>
      <c r="C34" t="s">
        <v>8</v>
      </c>
      <c r="D34" t="s">
        <v>9</v>
      </c>
      <c r="E34" t="s">
        <v>10</v>
      </c>
      <c r="F34">
        <v>21485.200000000001</v>
      </c>
      <c r="G34">
        <v>15000</v>
      </c>
      <c r="H34">
        <v>648.5200000000001</v>
      </c>
      <c r="I34" t="s">
        <v>15</v>
      </c>
    </row>
    <row r="35" spans="1:9" x14ac:dyDescent="0.25">
      <c r="A35" s="1">
        <v>44378</v>
      </c>
      <c r="B35" t="s">
        <v>16</v>
      </c>
      <c r="C35" t="s">
        <v>17</v>
      </c>
      <c r="D35" t="s">
        <v>18</v>
      </c>
      <c r="E35" t="s">
        <v>10</v>
      </c>
      <c r="F35">
        <v>21482.999999999996</v>
      </c>
      <c r="G35">
        <v>15000</v>
      </c>
      <c r="H35">
        <v>648.29999999999973</v>
      </c>
      <c r="I35" t="s">
        <v>43</v>
      </c>
    </row>
    <row r="36" spans="1:9" x14ac:dyDescent="0.25">
      <c r="A36" s="1">
        <v>44228</v>
      </c>
      <c r="B36" t="s">
        <v>7</v>
      </c>
      <c r="C36" t="s">
        <v>8</v>
      </c>
      <c r="D36" t="s">
        <v>9</v>
      </c>
      <c r="E36" t="s">
        <v>10</v>
      </c>
      <c r="F36">
        <v>21169.599999999999</v>
      </c>
      <c r="G36">
        <v>15000</v>
      </c>
      <c r="H36">
        <v>616.95999999999992</v>
      </c>
      <c r="I36" t="s">
        <v>15</v>
      </c>
    </row>
    <row r="37" spans="1:9" x14ac:dyDescent="0.25">
      <c r="A37" s="1">
        <v>44501</v>
      </c>
      <c r="B37" t="s">
        <v>16</v>
      </c>
      <c r="C37" t="s">
        <v>17</v>
      </c>
      <c r="D37" t="s">
        <v>18</v>
      </c>
      <c r="E37" t="s">
        <v>10</v>
      </c>
      <c r="F37">
        <v>20916</v>
      </c>
      <c r="G37">
        <v>15000</v>
      </c>
      <c r="H37">
        <v>591.6</v>
      </c>
      <c r="I37" t="s">
        <v>11</v>
      </c>
    </row>
    <row r="38" spans="1:9" x14ac:dyDescent="0.25">
      <c r="A38" s="1">
        <v>44197</v>
      </c>
      <c r="B38" t="s">
        <v>12</v>
      </c>
      <c r="C38" t="s">
        <v>13</v>
      </c>
      <c r="D38" t="s">
        <v>14</v>
      </c>
      <c r="E38" t="s">
        <v>10</v>
      </c>
      <c r="F38">
        <v>20140</v>
      </c>
      <c r="G38">
        <v>15000</v>
      </c>
      <c r="H38">
        <v>514</v>
      </c>
      <c r="I38" t="s">
        <v>43</v>
      </c>
    </row>
    <row r="39" spans="1:9" x14ac:dyDescent="0.25">
      <c r="A39" s="1">
        <v>44378</v>
      </c>
      <c r="B39" t="s">
        <v>68</v>
      </c>
      <c r="C39" t="s">
        <v>69</v>
      </c>
      <c r="D39" t="s">
        <v>70</v>
      </c>
      <c r="E39" t="s">
        <v>10</v>
      </c>
      <c r="F39">
        <v>20076.7</v>
      </c>
      <c r="G39">
        <v>15000</v>
      </c>
      <c r="H39">
        <v>507.67000000000007</v>
      </c>
      <c r="I39" t="s">
        <v>43</v>
      </c>
    </row>
    <row r="40" spans="1:9" x14ac:dyDescent="0.25">
      <c r="A40" s="1">
        <v>44470</v>
      </c>
      <c r="B40" t="s">
        <v>12</v>
      </c>
      <c r="C40" t="s">
        <v>13</v>
      </c>
      <c r="D40" t="s">
        <v>14</v>
      </c>
      <c r="E40" t="s">
        <v>10</v>
      </c>
      <c r="F40">
        <v>20031.199999999997</v>
      </c>
      <c r="G40">
        <v>15000</v>
      </c>
      <c r="H40">
        <v>503.11999999999972</v>
      </c>
      <c r="I40" t="s">
        <v>43</v>
      </c>
    </row>
    <row r="41" spans="1:9" x14ac:dyDescent="0.25">
      <c r="A41" s="1">
        <v>44409</v>
      </c>
      <c r="B41" t="s">
        <v>16</v>
      </c>
      <c r="C41" t="s">
        <v>17</v>
      </c>
      <c r="D41" t="s">
        <v>18</v>
      </c>
      <c r="E41" t="s">
        <v>10</v>
      </c>
      <c r="F41">
        <v>19678.8</v>
      </c>
      <c r="G41">
        <v>15000</v>
      </c>
      <c r="H41">
        <v>467.87999999999994</v>
      </c>
      <c r="I41" t="s">
        <v>15</v>
      </c>
    </row>
    <row r="42" spans="1:9" x14ac:dyDescent="0.25">
      <c r="A42" s="1">
        <v>44256</v>
      </c>
      <c r="B42" t="s">
        <v>27</v>
      </c>
      <c r="C42" t="s">
        <v>28</v>
      </c>
      <c r="D42" t="s">
        <v>29</v>
      </c>
      <c r="E42" t="s">
        <v>10</v>
      </c>
      <c r="F42">
        <v>19594</v>
      </c>
      <c r="G42">
        <v>15000</v>
      </c>
      <c r="H42">
        <v>459.40000000000003</v>
      </c>
      <c r="I42" t="s">
        <v>43</v>
      </c>
    </row>
    <row r="43" spans="1:9" x14ac:dyDescent="0.25">
      <c r="A43" s="1">
        <v>44317</v>
      </c>
      <c r="B43" t="s">
        <v>16</v>
      </c>
      <c r="C43" t="s">
        <v>17</v>
      </c>
      <c r="D43" t="s">
        <v>18</v>
      </c>
      <c r="E43" t="s">
        <v>10</v>
      </c>
      <c r="F43">
        <v>19584</v>
      </c>
      <c r="G43">
        <v>15000</v>
      </c>
      <c r="H43">
        <v>458.40000000000003</v>
      </c>
      <c r="I43" t="s">
        <v>15</v>
      </c>
    </row>
    <row r="44" spans="1:9" x14ac:dyDescent="0.25">
      <c r="A44" s="1">
        <v>44228</v>
      </c>
      <c r="B44" t="s">
        <v>12</v>
      </c>
      <c r="C44" t="s">
        <v>13</v>
      </c>
      <c r="D44" t="s">
        <v>14</v>
      </c>
      <c r="E44" t="s">
        <v>10</v>
      </c>
      <c r="F44">
        <v>19431</v>
      </c>
      <c r="G44">
        <v>15000</v>
      </c>
      <c r="H44">
        <v>443.1</v>
      </c>
      <c r="I44" t="s">
        <v>15</v>
      </c>
    </row>
    <row r="45" spans="1:9" x14ac:dyDescent="0.25">
      <c r="A45" s="1">
        <v>44348</v>
      </c>
      <c r="B45" t="s">
        <v>16</v>
      </c>
      <c r="C45" t="s">
        <v>17</v>
      </c>
      <c r="D45" t="s">
        <v>18</v>
      </c>
      <c r="E45" t="s">
        <v>10</v>
      </c>
      <c r="F45">
        <v>18878.399999999998</v>
      </c>
      <c r="G45">
        <v>15000</v>
      </c>
      <c r="H45">
        <v>387.8399999999998</v>
      </c>
      <c r="I45" t="s">
        <v>15</v>
      </c>
    </row>
    <row r="46" spans="1:9" x14ac:dyDescent="0.25">
      <c r="A46" s="1">
        <v>44440</v>
      </c>
      <c r="B46" t="s">
        <v>7</v>
      </c>
      <c r="C46" t="s">
        <v>8</v>
      </c>
      <c r="D46" t="s">
        <v>9</v>
      </c>
      <c r="E46" t="s">
        <v>10</v>
      </c>
      <c r="F46">
        <v>18396.7</v>
      </c>
      <c r="G46">
        <v>15000</v>
      </c>
      <c r="H46">
        <v>339.67000000000007</v>
      </c>
      <c r="I46" t="s">
        <v>11</v>
      </c>
    </row>
    <row r="47" spans="1:9" x14ac:dyDescent="0.25">
      <c r="A47" s="1">
        <v>44348</v>
      </c>
      <c r="B47" t="s">
        <v>16</v>
      </c>
      <c r="C47" t="s">
        <v>17</v>
      </c>
      <c r="D47" t="s">
        <v>18</v>
      </c>
      <c r="E47" t="s">
        <v>10</v>
      </c>
      <c r="F47">
        <v>17904.7</v>
      </c>
      <c r="G47">
        <v>15000</v>
      </c>
      <c r="H47">
        <v>290.47000000000008</v>
      </c>
      <c r="I47" t="s">
        <v>43</v>
      </c>
    </row>
    <row r="48" spans="1:9" x14ac:dyDescent="0.25">
      <c r="A48" s="1">
        <v>44287</v>
      </c>
      <c r="B48" t="s">
        <v>16</v>
      </c>
      <c r="C48" t="s">
        <v>17</v>
      </c>
      <c r="D48" t="s">
        <v>18</v>
      </c>
      <c r="E48" t="s">
        <v>10</v>
      </c>
      <c r="F48">
        <v>17776</v>
      </c>
      <c r="G48">
        <v>15000</v>
      </c>
      <c r="H48">
        <v>277.60000000000002</v>
      </c>
      <c r="I48" t="s">
        <v>43</v>
      </c>
    </row>
    <row r="49" spans="1:9" x14ac:dyDescent="0.25">
      <c r="A49" s="1">
        <v>44501</v>
      </c>
      <c r="B49" t="s">
        <v>12</v>
      </c>
      <c r="C49" t="s">
        <v>13</v>
      </c>
      <c r="D49" t="s">
        <v>14</v>
      </c>
      <c r="E49" t="s">
        <v>10</v>
      </c>
      <c r="F49">
        <v>17766</v>
      </c>
      <c r="G49">
        <v>15000</v>
      </c>
      <c r="H49">
        <v>276.60000000000002</v>
      </c>
      <c r="I49" t="s">
        <v>11</v>
      </c>
    </row>
    <row r="50" spans="1:9" x14ac:dyDescent="0.25">
      <c r="A50" s="1">
        <v>44197</v>
      </c>
      <c r="B50" t="s">
        <v>7</v>
      </c>
      <c r="C50" t="s">
        <v>8</v>
      </c>
      <c r="D50" t="s">
        <v>9</v>
      </c>
      <c r="E50" t="s">
        <v>10</v>
      </c>
      <c r="F50">
        <v>17353.599999999999</v>
      </c>
      <c r="G50">
        <v>15000</v>
      </c>
      <c r="H50">
        <v>235.35999999999987</v>
      </c>
      <c r="I50" t="s">
        <v>11</v>
      </c>
    </row>
    <row r="51" spans="1:9" x14ac:dyDescent="0.25">
      <c r="A51" s="1">
        <v>44256</v>
      </c>
      <c r="B51" t="s">
        <v>12</v>
      </c>
      <c r="C51" t="s">
        <v>13</v>
      </c>
      <c r="D51" t="s">
        <v>14</v>
      </c>
      <c r="E51" t="s">
        <v>10</v>
      </c>
      <c r="F51">
        <v>16836</v>
      </c>
      <c r="G51">
        <v>15000</v>
      </c>
      <c r="H51">
        <v>183.60000000000002</v>
      </c>
      <c r="I51" t="s">
        <v>11</v>
      </c>
    </row>
    <row r="52" spans="1:9" x14ac:dyDescent="0.25">
      <c r="A52" s="1">
        <v>44378</v>
      </c>
      <c r="B52" t="s">
        <v>7</v>
      </c>
      <c r="C52" t="s">
        <v>8</v>
      </c>
      <c r="D52" t="s">
        <v>9</v>
      </c>
      <c r="E52" t="s">
        <v>10</v>
      </c>
      <c r="F52">
        <v>16614.400000000001</v>
      </c>
      <c r="G52">
        <v>15000</v>
      </c>
      <c r="H52">
        <v>161.44000000000017</v>
      </c>
      <c r="I52" t="s">
        <v>11</v>
      </c>
    </row>
    <row r="53" spans="1:9" x14ac:dyDescent="0.25">
      <c r="A53" s="1">
        <v>44501</v>
      </c>
      <c r="B53" t="s">
        <v>27</v>
      </c>
      <c r="C53" t="s">
        <v>28</v>
      </c>
      <c r="D53" t="s">
        <v>29</v>
      </c>
      <c r="E53" t="s">
        <v>10</v>
      </c>
      <c r="F53">
        <v>16606</v>
      </c>
      <c r="G53">
        <v>15000</v>
      </c>
      <c r="H53">
        <v>160.60000000000002</v>
      </c>
      <c r="I53" t="s">
        <v>11</v>
      </c>
    </row>
    <row r="54" spans="1:9" x14ac:dyDescent="0.25">
      <c r="A54" s="1">
        <v>44317</v>
      </c>
      <c r="B54" t="s">
        <v>12</v>
      </c>
      <c r="C54" t="s">
        <v>13</v>
      </c>
      <c r="D54" t="s">
        <v>14</v>
      </c>
      <c r="E54" t="s">
        <v>10</v>
      </c>
      <c r="F54">
        <v>16604.400000000001</v>
      </c>
      <c r="G54">
        <v>15000</v>
      </c>
      <c r="H54">
        <v>160.44000000000017</v>
      </c>
      <c r="I54" t="s">
        <v>43</v>
      </c>
    </row>
    <row r="55" spans="1:9" x14ac:dyDescent="0.25">
      <c r="A55" s="1">
        <v>44409</v>
      </c>
      <c r="B55" t="s">
        <v>68</v>
      </c>
      <c r="C55" t="s">
        <v>69</v>
      </c>
      <c r="D55" t="s">
        <v>70</v>
      </c>
      <c r="E55" t="s">
        <v>10</v>
      </c>
      <c r="F55">
        <v>16321.6</v>
      </c>
      <c r="G55">
        <v>15000</v>
      </c>
      <c r="H55">
        <v>132.16000000000005</v>
      </c>
      <c r="I55" t="s">
        <v>11</v>
      </c>
    </row>
    <row r="56" spans="1:9" x14ac:dyDescent="0.25">
      <c r="A56" s="1">
        <v>44256</v>
      </c>
      <c r="B56" t="s">
        <v>27</v>
      </c>
      <c r="C56" t="s">
        <v>28</v>
      </c>
      <c r="D56" t="s">
        <v>29</v>
      </c>
      <c r="E56" t="s">
        <v>10</v>
      </c>
      <c r="F56">
        <v>16063.199999999999</v>
      </c>
      <c r="G56">
        <v>15000</v>
      </c>
      <c r="H56">
        <v>106.31999999999989</v>
      </c>
      <c r="I56" t="s">
        <v>15</v>
      </c>
    </row>
    <row r="57" spans="1:9" x14ac:dyDescent="0.25">
      <c r="A57" s="1">
        <v>44531</v>
      </c>
      <c r="B57" t="s">
        <v>12</v>
      </c>
      <c r="C57" t="s">
        <v>13</v>
      </c>
      <c r="D57" t="s">
        <v>14</v>
      </c>
      <c r="E57" t="s">
        <v>10</v>
      </c>
      <c r="F57">
        <v>15921.999999999998</v>
      </c>
      <c r="G57">
        <v>15000</v>
      </c>
      <c r="H57">
        <v>92.199999999999818</v>
      </c>
      <c r="I57" t="s">
        <v>43</v>
      </c>
    </row>
    <row r="58" spans="1:9" x14ac:dyDescent="0.25">
      <c r="A58" s="1">
        <v>44287</v>
      </c>
      <c r="B58" t="s">
        <v>7</v>
      </c>
      <c r="C58" t="s">
        <v>8</v>
      </c>
      <c r="D58" t="s">
        <v>9</v>
      </c>
      <c r="E58" t="s">
        <v>10</v>
      </c>
      <c r="F58">
        <v>15919.7</v>
      </c>
      <c r="G58">
        <v>15000</v>
      </c>
      <c r="H58">
        <v>91.970000000000084</v>
      </c>
      <c r="I58" t="s">
        <v>11</v>
      </c>
    </row>
    <row r="59" spans="1:9" x14ac:dyDescent="0.25">
      <c r="A59" s="1">
        <v>44197</v>
      </c>
      <c r="B59" t="s">
        <v>7</v>
      </c>
      <c r="C59" t="s">
        <v>8</v>
      </c>
      <c r="D59" t="s">
        <v>9</v>
      </c>
      <c r="E59" t="s">
        <v>10</v>
      </c>
      <c r="F59">
        <v>15264</v>
      </c>
      <c r="G59">
        <v>15000</v>
      </c>
      <c r="H59">
        <v>26.400000000000002</v>
      </c>
      <c r="I59" t="s">
        <v>15</v>
      </c>
    </row>
    <row r="60" spans="1:9" x14ac:dyDescent="0.25">
      <c r="A60" s="1">
        <v>44317</v>
      </c>
      <c r="B60" t="s">
        <v>27</v>
      </c>
      <c r="C60" t="s">
        <v>28</v>
      </c>
      <c r="D60" t="s">
        <v>29</v>
      </c>
      <c r="E60" t="s">
        <v>10</v>
      </c>
      <c r="F60">
        <v>15120</v>
      </c>
      <c r="G60">
        <v>15000</v>
      </c>
      <c r="H60">
        <v>12</v>
      </c>
      <c r="I60" t="s">
        <v>15</v>
      </c>
    </row>
    <row r="61" spans="1:9" x14ac:dyDescent="0.25">
      <c r="A61" s="1">
        <v>44197</v>
      </c>
      <c r="B61" t="s">
        <v>7</v>
      </c>
      <c r="C61" t="s">
        <v>8</v>
      </c>
      <c r="D61" t="s">
        <v>9</v>
      </c>
      <c r="E61" t="s">
        <v>10</v>
      </c>
      <c r="F61">
        <v>15029</v>
      </c>
      <c r="G61">
        <v>15000</v>
      </c>
      <c r="H61">
        <v>2.9000000000000004</v>
      </c>
      <c r="I61" t="s">
        <v>15</v>
      </c>
    </row>
    <row r="62" spans="1:9" x14ac:dyDescent="0.25">
      <c r="A62" s="1">
        <v>44378</v>
      </c>
      <c r="B62" t="s">
        <v>68</v>
      </c>
      <c r="C62" t="s">
        <v>69</v>
      </c>
      <c r="D62" t="s">
        <v>70</v>
      </c>
      <c r="E62" t="s">
        <v>10</v>
      </c>
      <c r="F62">
        <v>14670</v>
      </c>
      <c r="G62">
        <v>15000</v>
      </c>
      <c r="H62">
        <v>0</v>
      </c>
      <c r="I62" t="s">
        <v>11</v>
      </c>
    </row>
    <row r="63" spans="1:9" x14ac:dyDescent="0.25">
      <c r="A63" s="1">
        <v>44256</v>
      </c>
      <c r="B63" t="s">
        <v>16</v>
      </c>
      <c r="C63" t="s">
        <v>17</v>
      </c>
      <c r="D63" t="s">
        <v>18</v>
      </c>
      <c r="E63" t="s">
        <v>10</v>
      </c>
      <c r="F63">
        <v>14608.300000000001</v>
      </c>
      <c r="G63">
        <v>15000</v>
      </c>
      <c r="H63">
        <v>0</v>
      </c>
      <c r="I63" t="s">
        <v>11</v>
      </c>
    </row>
    <row r="64" spans="1:9" x14ac:dyDescent="0.25">
      <c r="A64" s="1">
        <v>44256</v>
      </c>
      <c r="B64" t="s">
        <v>68</v>
      </c>
      <c r="C64" t="s">
        <v>69</v>
      </c>
      <c r="D64" t="s">
        <v>70</v>
      </c>
      <c r="E64" t="s">
        <v>10</v>
      </c>
      <c r="F64">
        <v>14063</v>
      </c>
      <c r="G64">
        <v>15000</v>
      </c>
      <c r="H64">
        <v>0</v>
      </c>
      <c r="I64" t="s">
        <v>15</v>
      </c>
    </row>
    <row r="65" spans="1:9" x14ac:dyDescent="0.25">
      <c r="A65" s="1">
        <v>44256</v>
      </c>
      <c r="B65" t="s">
        <v>16</v>
      </c>
      <c r="C65" t="s">
        <v>17</v>
      </c>
      <c r="D65" t="s">
        <v>18</v>
      </c>
      <c r="E65" t="s">
        <v>10</v>
      </c>
      <c r="F65">
        <v>13797</v>
      </c>
      <c r="G65">
        <v>15000</v>
      </c>
      <c r="H65">
        <v>0</v>
      </c>
      <c r="I65" t="s">
        <v>11</v>
      </c>
    </row>
    <row r="66" spans="1:9" x14ac:dyDescent="0.25">
      <c r="A66" s="1">
        <v>44470</v>
      </c>
      <c r="B66" t="s">
        <v>27</v>
      </c>
      <c r="C66" t="s">
        <v>28</v>
      </c>
      <c r="D66" t="s">
        <v>29</v>
      </c>
      <c r="E66" t="s">
        <v>10</v>
      </c>
      <c r="F66">
        <v>12806.399999999998</v>
      </c>
      <c r="G66">
        <v>15000</v>
      </c>
      <c r="H66">
        <v>0</v>
      </c>
      <c r="I66" t="s">
        <v>43</v>
      </c>
    </row>
    <row r="67" spans="1:9" x14ac:dyDescent="0.25">
      <c r="A67" s="1">
        <v>44531</v>
      </c>
      <c r="B67" t="s">
        <v>27</v>
      </c>
      <c r="C67" t="s">
        <v>28</v>
      </c>
      <c r="D67" t="s">
        <v>29</v>
      </c>
      <c r="E67" t="s">
        <v>10</v>
      </c>
      <c r="F67">
        <v>12765.2</v>
      </c>
      <c r="G67">
        <v>15000</v>
      </c>
      <c r="H67">
        <v>0</v>
      </c>
      <c r="I67" t="s">
        <v>43</v>
      </c>
    </row>
    <row r="68" spans="1:9" x14ac:dyDescent="0.25">
      <c r="A68" s="1">
        <v>44470</v>
      </c>
      <c r="B68" t="s">
        <v>16</v>
      </c>
      <c r="C68" t="s">
        <v>17</v>
      </c>
      <c r="D68" t="s">
        <v>18</v>
      </c>
      <c r="E68" t="s">
        <v>10</v>
      </c>
      <c r="F68">
        <v>12633.599999999999</v>
      </c>
      <c r="G68">
        <v>15000</v>
      </c>
      <c r="H68">
        <v>0</v>
      </c>
      <c r="I68" t="s">
        <v>15</v>
      </c>
    </row>
    <row r="69" spans="1:9" x14ac:dyDescent="0.25">
      <c r="A69" s="1">
        <v>44317</v>
      </c>
      <c r="B69" t="s">
        <v>16</v>
      </c>
      <c r="C69" t="s">
        <v>17</v>
      </c>
      <c r="D69" t="s">
        <v>18</v>
      </c>
      <c r="E69" t="s">
        <v>10</v>
      </c>
      <c r="F69">
        <v>12422.2</v>
      </c>
      <c r="G69">
        <v>15000</v>
      </c>
      <c r="H69">
        <v>0</v>
      </c>
      <c r="I69" t="s">
        <v>43</v>
      </c>
    </row>
    <row r="70" spans="1:9" x14ac:dyDescent="0.25">
      <c r="A70" s="1">
        <v>44197</v>
      </c>
      <c r="B70" t="s">
        <v>68</v>
      </c>
      <c r="C70" t="s">
        <v>69</v>
      </c>
      <c r="D70" t="s">
        <v>70</v>
      </c>
      <c r="E70" t="s">
        <v>10</v>
      </c>
      <c r="F70">
        <v>12096</v>
      </c>
      <c r="G70">
        <v>15000</v>
      </c>
      <c r="H70">
        <v>0</v>
      </c>
      <c r="I70" t="s">
        <v>43</v>
      </c>
    </row>
    <row r="71" spans="1:9" x14ac:dyDescent="0.25">
      <c r="A71" s="1">
        <v>44287</v>
      </c>
      <c r="B71" t="s">
        <v>68</v>
      </c>
      <c r="C71" t="s">
        <v>69</v>
      </c>
      <c r="D71" t="s">
        <v>70</v>
      </c>
      <c r="E71" t="s">
        <v>10</v>
      </c>
      <c r="F71">
        <v>11914.400000000001</v>
      </c>
      <c r="G71">
        <v>15000</v>
      </c>
      <c r="H71">
        <v>0</v>
      </c>
      <c r="I71" t="s">
        <v>15</v>
      </c>
    </row>
    <row r="72" spans="1:9" x14ac:dyDescent="0.25">
      <c r="A72" s="1">
        <v>44228</v>
      </c>
      <c r="B72" t="s">
        <v>27</v>
      </c>
      <c r="C72" t="s">
        <v>28</v>
      </c>
      <c r="D72" t="s">
        <v>29</v>
      </c>
      <c r="E72" t="s">
        <v>10</v>
      </c>
      <c r="F72">
        <v>11617.6</v>
      </c>
      <c r="G72">
        <v>15000</v>
      </c>
      <c r="H72">
        <v>0</v>
      </c>
      <c r="I72" t="s">
        <v>15</v>
      </c>
    </row>
    <row r="73" spans="1:9" x14ac:dyDescent="0.25">
      <c r="A73" s="1">
        <v>44531</v>
      </c>
      <c r="B73" t="s">
        <v>7</v>
      </c>
      <c r="C73" t="s">
        <v>8</v>
      </c>
      <c r="D73" t="s">
        <v>9</v>
      </c>
      <c r="E73" t="s">
        <v>10</v>
      </c>
      <c r="F73">
        <v>11210</v>
      </c>
      <c r="G73">
        <v>15000</v>
      </c>
      <c r="H73">
        <v>0</v>
      </c>
      <c r="I73" t="s">
        <v>43</v>
      </c>
    </row>
    <row r="74" spans="1:9" x14ac:dyDescent="0.25">
      <c r="A74" s="1">
        <v>44440</v>
      </c>
      <c r="B74" t="s">
        <v>7</v>
      </c>
      <c r="C74" t="s">
        <v>8</v>
      </c>
      <c r="D74" t="s">
        <v>9</v>
      </c>
      <c r="E74" t="s">
        <v>10</v>
      </c>
      <c r="F74">
        <v>10492.199999999997</v>
      </c>
      <c r="G74">
        <v>15000</v>
      </c>
      <c r="H74">
        <v>0</v>
      </c>
      <c r="I74" t="s">
        <v>43</v>
      </c>
    </row>
    <row r="75" spans="1:9" x14ac:dyDescent="0.25">
      <c r="A75" s="1">
        <v>44409</v>
      </c>
      <c r="B75" t="s">
        <v>16</v>
      </c>
      <c r="C75" t="s">
        <v>17</v>
      </c>
      <c r="D75" t="s">
        <v>18</v>
      </c>
      <c r="E75" t="s">
        <v>10</v>
      </c>
      <c r="F75">
        <v>9794</v>
      </c>
      <c r="G75">
        <v>15000</v>
      </c>
      <c r="H75">
        <v>0</v>
      </c>
      <c r="I75" t="s">
        <v>15</v>
      </c>
    </row>
    <row r="76" spans="1:9" x14ac:dyDescent="0.25">
      <c r="A76" s="1">
        <v>44440</v>
      </c>
      <c r="B76" t="s">
        <v>12</v>
      </c>
      <c r="C76" t="s">
        <v>13</v>
      </c>
      <c r="D76" t="s">
        <v>14</v>
      </c>
      <c r="E76" t="s">
        <v>10</v>
      </c>
      <c r="F76">
        <v>9651.1999999999989</v>
      </c>
      <c r="G76">
        <v>15000</v>
      </c>
      <c r="H76">
        <v>0</v>
      </c>
      <c r="I76" t="s">
        <v>11</v>
      </c>
    </row>
    <row r="77" spans="1:9" x14ac:dyDescent="0.25">
      <c r="A77" s="1">
        <v>44348</v>
      </c>
      <c r="B77" t="s">
        <v>16</v>
      </c>
      <c r="C77" t="s">
        <v>17</v>
      </c>
      <c r="D77" t="s">
        <v>18</v>
      </c>
      <c r="E77" t="s">
        <v>10</v>
      </c>
      <c r="F77">
        <v>9499</v>
      </c>
      <c r="G77">
        <v>15000</v>
      </c>
      <c r="H77">
        <v>0</v>
      </c>
      <c r="I77" t="s">
        <v>15</v>
      </c>
    </row>
    <row r="78" spans="1:9" x14ac:dyDescent="0.25">
      <c r="A78" s="1">
        <v>44197</v>
      </c>
      <c r="B78" t="s">
        <v>16</v>
      </c>
      <c r="C78" t="s">
        <v>17</v>
      </c>
      <c r="D78" t="s">
        <v>18</v>
      </c>
      <c r="E78" t="s">
        <v>10</v>
      </c>
      <c r="F78">
        <v>9058.4</v>
      </c>
      <c r="G78">
        <v>15000</v>
      </c>
      <c r="H78">
        <v>0</v>
      </c>
      <c r="I78" t="s">
        <v>11</v>
      </c>
    </row>
    <row r="79" spans="1:9" x14ac:dyDescent="0.25">
      <c r="A79" s="1">
        <v>44501</v>
      </c>
      <c r="B79" t="s">
        <v>7</v>
      </c>
      <c r="C79" t="s">
        <v>8</v>
      </c>
      <c r="D79" t="s">
        <v>9</v>
      </c>
      <c r="E79" t="s">
        <v>10</v>
      </c>
      <c r="F79">
        <v>8810.9</v>
      </c>
      <c r="G79">
        <v>15000</v>
      </c>
      <c r="H79">
        <v>0</v>
      </c>
      <c r="I79" t="s">
        <v>11</v>
      </c>
    </row>
    <row r="80" spans="1:9" x14ac:dyDescent="0.25">
      <c r="A80" s="1">
        <v>44317</v>
      </c>
      <c r="B80" t="s">
        <v>12</v>
      </c>
      <c r="C80" t="s">
        <v>13</v>
      </c>
      <c r="D80" t="s">
        <v>14</v>
      </c>
      <c r="E80" t="s">
        <v>10</v>
      </c>
      <c r="F80">
        <v>8686.6</v>
      </c>
      <c r="G80">
        <v>15000</v>
      </c>
      <c r="H80">
        <v>0</v>
      </c>
      <c r="I80" t="s">
        <v>15</v>
      </c>
    </row>
    <row r="81" spans="1:9" x14ac:dyDescent="0.25">
      <c r="A81" s="1">
        <v>44531</v>
      </c>
      <c r="B81" t="s">
        <v>16</v>
      </c>
      <c r="C81" t="s">
        <v>17</v>
      </c>
      <c r="D81" t="s">
        <v>18</v>
      </c>
      <c r="E81" t="s">
        <v>10</v>
      </c>
      <c r="F81">
        <v>8683.1999999999989</v>
      </c>
      <c r="G81">
        <v>15000</v>
      </c>
      <c r="H81">
        <v>0</v>
      </c>
      <c r="I81" t="s">
        <v>15</v>
      </c>
    </row>
    <row r="82" spans="1:9" x14ac:dyDescent="0.25">
      <c r="A82" s="1">
        <v>44409</v>
      </c>
      <c r="B82" t="s">
        <v>68</v>
      </c>
      <c r="C82" t="s">
        <v>69</v>
      </c>
      <c r="D82" t="s">
        <v>70</v>
      </c>
      <c r="E82" t="s">
        <v>10</v>
      </c>
      <c r="F82">
        <v>8625</v>
      </c>
      <c r="G82">
        <v>15000</v>
      </c>
      <c r="H82">
        <v>0</v>
      </c>
      <c r="I82" t="s">
        <v>15</v>
      </c>
    </row>
    <row r="83" spans="1:9" x14ac:dyDescent="0.25">
      <c r="A83" s="1">
        <v>44197</v>
      </c>
      <c r="B83" t="s">
        <v>68</v>
      </c>
      <c r="C83" t="s">
        <v>69</v>
      </c>
      <c r="D83" t="s">
        <v>70</v>
      </c>
      <c r="E83" t="s">
        <v>10</v>
      </c>
      <c r="F83">
        <v>8188</v>
      </c>
      <c r="G83">
        <v>15000</v>
      </c>
      <c r="H83">
        <v>0</v>
      </c>
      <c r="I83" t="s">
        <v>43</v>
      </c>
    </row>
    <row r="84" spans="1:9" x14ac:dyDescent="0.25">
      <c r="A84" s="1">
        <v>44228</v>
      </c>
      <c r="B84" t="s">
        <v>27</v>
      </c>
      <c r="C84" t="s">
        <v>28</v>
      </c>
      <c r="D84" t="s">
        <v>29</v>
      </c>
      <c r="E84" t="s">
        <v>10</v>
      </c>
      <c r="F84">
        <v>7717.5</v>
      </c>
      <c r="G84">
        <v>15000</v>
      </c>
      <c r="H84">
        <v>0</v>
      </c>
      <c r="I84" t="s">
        <v>43</v>
      </c>
    </row>
    <row r="85" spans="1:9" x14ac:dyDescent="0.25">
      <c r="A85" s="1">
        <v>44440</v>
      </c>
      <c r="B85" t="s">
        <v>16</v>
      </c>
      <c r="C85" t="s">
        <v>17</v>
      </c>
      <c r="D85" t="s">
        <v>18</v>
      </c>
      <c r="E85" t="s">
        <v>10</v>
      </c>
      <c r="F85">
        <v>7496.9999999999991</v>
      </c>
      <c r="G85">
        <v>15000</v>
      </c>
      <c r="H85">
        <v>0</v>
      </c>
      <c r="I85" t="s">
        <v>15</v>
      </c>
    </row>
    <row r="86" spans="1:9" x14ac:dyDescent="0.25">
      <c r="A86" s="1">
        <v>44378</v>
      </c>
      <c r="B86" t="s">
        <v>16</v>
      </c>
      <c r="C86" t="s">
        <v>17</v>
      </c>
      <c r="D86" t="s">
        <v>18</v>
      </c>
      <c r="E86" t="s">
        <v>10</v>
      </c>
      <c r="F86">
        <v>7199.7000000000007</v>
      </c>
      <c r="G86">
        <v>15000</v>
      </c>
      <c r="H86">
        <v>0</v>
      </c>
      <c r="I86" t="s">
        <v>43</v>
      </c>
    </row>
    <row r="87" spans="1:9" x14ac:dyDescent="0.25">
      <c r="A87" s="1">
        <v>44287</v>
      </c>
      <c r="B87" t="s">
        <v>68</v>
      </c>
      <c r="C87" t="s">
        <v>69</v>
      </c>
      <c r="D87" t="s">
        <v>70</v>
      </c>
      <c r="E87" t="s">
        <v>10</v>
      </c>
      <c r="F87">
        <v>7029.9</v>
      </c>
      <c r="G87">
        <v>15000</v>
      </c>
      <c r="H87">
        <v>0</v>
      </c>
      <c r="I87" t="s">
        <v>43</v>
      </c>
    </row>
    <row r="88" spans="1:9" x14ac:dyDescent="0.25">
      <c r="A88" s="1">
        <v>44197</v>
      </c>
      <c r="B88" t="s">
        <v>68</v>
      </c>
      <c r="C88" t="s">
        <v>69</v>
      </c>
      <c r="D88" t="s">
        <v>70</v>
      </c>
      <c r="E88" t="s">
        <v>10</v>
      </c>
      <c r="F88">
        <v>6796.7999999999993</v>
      </c>
      <c r="G88">
        <v>15000</v>
      </c>
      <c r="H88">
        <v>0</v>
      </c>
      <c r="I88" t="s">
        <v>11</v>
      </c>
    </row>
    <row r="89" spans="1:9" x14ac:dyDescent="0.25">
      <c r="A89" s="1">
        <v>44440</v>
      </c>
      <c r="B89" t="s">
        <v>7</v>
      </c>
      <c r="C89" t="s">
        <v>8</v>
      </c>
      <c r="D89" t="s">
        <v>9</v>
      </c>
      <c r="E89" t="s">
        <v>10</v>
      </c>
      <c r="F89">
        <v>5572.3</v>
      </c>
      <c r="G89">
        <v>15000</v>
      </c>
      <c r="H89">
        <v>0</v>
      </c>
      <c r="I89" t="s">
        <v>11</v>
      </c>
    </row>
    <row r="90" spans="1:9" x14ac:dyDescent="0.25">
      <c r="A90" s="1">
        <v>44256</v>
      </c>
      <c r="B90" t="s">
        <v>27</v>
      </c>
      <c r="C90" t="s">
        <v>28</v>
      </c>
      <c r="D90" t="s">
        <v>29</v>
      </c>
      <c r="E90" t="s">
        <v>10</v>
      </c>
      <c r="F90">
        <v>5287.5</v>
      </c>
      <c r="G90">
        <v>15000</v>
      </c>
      <c r="H90">
        <v>0</v>
      </c>
      <c r="I90" t="s">
        <v>15</v>
      </c>
    </row>
    <row r="91" spans="1:9" x14ac:dyDescent="0.25">
      <c r="A91" s="1">
        <v>44378</v>
      </c>
      <c r="B91" t="s">
        <v>12</v>
      </c>
      <c r="C91" t="s">
        <v>13</v>
      </c>
      <c r="D91" t="s">
        <v>14</v>
      </c>
      <c r="E91" t="s">
        <v>10</v>
      </c>
      <c r="F91">
        <v>5215.2</v>
      </c>
      <c r="G91">
        <v>15000</v>
      </c>
      <c r="H91">
        <v>0</v>
      </c>
      <c r="I91" t="s">
        <v>43</v>
      </c>
    </row>
    <row r="92" spans="1:9" x14ac:dyDescent="0.25">
      <c r="A92" s="1">
        <v>44501</v>
      </c>
      <c r="B92" t="s">
        <v>12</v>
      </c>
      <c r="C92" t="s">
        <v>13</v>
      </c>
      <c r="D92" t="s">
        <v>14</v>
      </c>
      <c r="E92" t="s">
        <v>10</v>
      </c>
      <c r="F92">
        <v>5130</v>
      </c>
      <c r="G92">
        <v>15000</v>
      </c>
      <c r="H92">
        <v>0</v>
      </c>
      <c r="I92" t="s">
        <v>15</v>
      </c>
    </row>
    <row r="93" spans="1:9" x14ac:dyDescent="0.25">
      <c r="A93" s="1">
        <v>44378</v>
      </c>
      <c r="B93" t="s">
        <v>7</v>
      </c>
      <c r="C93" t="s">
        <v>8</v>
      </c>
      <c r="D93" t="s">
        <v>9</v>
      </c>
      <c r="E93" t="s">
        <v>10</v>
      </c>
      <c r="F93">
        <v>4843.4000000000005</v>
      </c>
      <c r="G93">
        <v>15000</v>
      </c>
      <c r="H93">
        <v>0</v>
      </c>
      <c r="I93" t="s">
        <v>43</v>
      </c>
    </row>
    <row r="94" spans="1:9" x14ac:dyDescent="0.25">
      <c r="A94" s="1">
        <v>44531</v>
      </c>
      <c r="B94" t="s">
        <v>12</v>
      </c>
      <c r="C94" t="s">
        <v>13</v>
      </c>
      <c r="D94" t="s">
        <v>14</v>
      </c>
      <c r="E94" t="s">
        <v>10</v>
      </c>
      <c r="F94">
        <v>3817.9999999999995</v>
      </c>
      <c r="G94">
        <v>15000</v>
      </c>
      <c r="H94">
        <v>0</v>
      </c>
      <c r="I94" t="s">
        <v>11</v>
      </c>
    </row>
    <row r="95" spans="1:9" x14ac:dyDescent="0.25">
      <c r="A95" s="1">
        <v>44470</v>
      </c>
      <c r="B95" t="s">
        <v>27</v>
      </c>
      <c r="C95" t="s">
        <v>28</v>
      </c>
      <c r="D95" t="s">
        <v>29</v>
      </c>
      <c r="E95" t="s">
        <v>10</v>
      </c>
      <c r="F95">
        <v>3243.6000000000004</v>
      </c>
      <c r="G95">
        <v>15000</v>
      </c>
      <c r="H95">
        <v>0</v>
      </c>
      <c r="I95" t="s">
        <v>11</v>
      </c>
    </row>
    <row r="96" spans="1:9" x14ac:dyDescent="0.25">
      <c r="A96" s="1">
        <v>44378</v>
      </c>
      <c r="B96" t="s">
        <v>16</v>
      </c>
      <c r="C96" t="s">
        <v>17</v>
      </c>
      <c r="D96" t="s">
        <v>18</v>
      </c>
      <c r="E96" t="s">
        <v>10</v>
      </c>
      <c r="F96">
        <v>3055.2</v>
      </c>
      <c r="G96">
        <v>15000</v>
      </c>
      <c r="H96">
        <v>0</v>
      </c>
      <c r="I96" t="s">
        <v>11</v>
      </c>
    </row>
    <row r="97" spans="1:9" x14ac:dyDescent="0.25">
      <c r="A97" s="1">
        <v>44256</v>
      </c>
      <c r="B97" t="s">
        <v>27</v>
      </c>
      <c r="C97" t="s">
        <v>28</v>
      </c>
      <c r="D97" t="s">
        <v>29</v>
      </c>
      <c r="E97" t="s">
        <v>10</v>
      </c>
      <c r="F97">
        <v>3013.5</v>
      </c>
      <c r="G97">
        <v>15000</v>
      </c>
      <c r="H97">
        <v>0</v>
      </c>
      <c r="I97" t="s">
        <v>15</v>
      </c>
    </row>
    <row r="98" spans="1:9" x14ac:dyDescent="0.25">
      <c r="A98" s="1">
        <v>44197</v>
      </c>
      <c r="B98" t="s">
        <v>16</v>
      </c>
      <c r="C98" t="s">
        <v>17</v>
      </c>
      <c r="D98" t="s">
        <v>18</v>
      </c>
      <c r="E98" t="s">
        <v>10</v>
      </c>
      <c r="F98">
        <v>2954.7</v>
      </c>
      <c r="G98">
        <v>15000</v>
      </c>
      <c r="H98">
        <v>0</v>
      </c>
      <c r="I98" t="s">
        <v>15</v>
      </c>
    </row>
    <row r="99" spans="1:9" x14ac:dyDescent="0.25">
      <c r="A99" s="1">
        <v>44256</v>
      </c>
      <c r="B99" t="s">
        <v>12</v>
      </c>
      <c r="C99" t="s">
        <v>13</v>
      </c>
      <c r="D99" t="s">
        <v>14</v>
      </c>
      <c r="E99" t="s">
        <v>10</v>
      </c>
      <c r="F99">
        <v>2311.5</v>
      </c>
      <c r="G99">
        <v>15000</v>
      </c>
      <c r="H99">
        <v>0</v>
      </c>
      <c r="I99" t="s">
        <v>15</v>
      </c>
    </row>
    <row r="100" spans="1:9" x14ac:dyDescent="0.25">
      <c r="A100" s="1">
        <v>44348</v>
      </c>
      <c r="B100" t="s">
        <v>7</v>
      </c>
      <c r="C100" t="s">
        <v>8</v>
      </c>
      <c r="D100" t="s">
        <v>9</v>
      </c>
      <c r="E100" t="s">
        <v>10</v>
      </c>
      <c r="F100">
        <v>2070.2999999999997</v>
      </c>
      <c r="G100">
        <v>15000</v>
      </c>
      <c r="H100">
        <v>0</v>
      </c>
      <c r="I100" t="s">
        <v>11</v>
      </c>
    </row>
  </sheetData>
  <autoFilter ref="A4:I100" xr:uid="{0451875A-86B9-430C-8D66-7C8AAC16F871}">
    <sortState xmlns:xlrd2="http://schemas.microsoft.com/office/spreadsheetml/2017/richdata2" ref="A5:I100">
      <sortCondition descending="1" ref="F4:F100"/>
    </sortState>
  </autoFilter>
  <mergeCells count="1">
    <mergeCell ref="A1:I2"/>
  </mergeCells>
  <conditionalFormatting sqref="F5:F100">
    <cfRule type="top10" dxfId="1" priority="1" rank="5"/>
  </conditionalFormatting>
  <hyperlinks>
    <hyperlink ref="J9" location="'Cover Page'!N3" display="Back to Cover page" xr:uid="{81FCDE29-28C0-4F75-A0CD-C3D467A6CBD6}"/>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8694C-D236-4F8F-BEFD-9287861FEC6F}">
  <sheetPr>
    <tabColor theme="9" tint="-0.249977111117893"/>
    <pageSetUpPr autoPageBreaks="0"/>
  </sheetPr>
  <dimension ref="A1:M102"/>
  <sheetViews>
    <sheetView workbookViewId="0">
      <pane xSplit="1" ySplit="4" topLeftCell="B5" activePane="bottomRight" state="frozen"/>
      <selection activeCell="H19" sqref="H19"/>
      <selection pane="topRight" activeCell="H19" sqref="H19"/>
      <selection pane="bottomLeft" activeCell="H19" sqref="H19"/>
      <selection pane="bottomRight" activeCell="L8" sqref="L8"/>
    </sheetView>
  </sheetViews>
  <sheetFormatPr defaultRowHeight="15" x14ac:dyDescent="0.25"/>
  <cols>
    <col min="1" max="1" width="9" bestFit="1" customWidth="1"/>
    <col min="2" max="2" width="15.140625" bestFit="1" customWidth="1"/>
    <col min="3" max="3" width="13.85546875" bestFit="1" customWidth="1"/>
    <col min="4" max="5" width="13.140625" bestFit="1" customWidth="1"/>
    <col min="6" max="6" width="17" bestFit="1" customWidth="1"/>
    <col min="7" max="7" width="8.5703125" bestFit="1" customWidth="1"/>
    <col min="8" max="8" width="15.140625" bestFit="1" customWidth="1"/>
    <col min="9" max="9" width="17.5703125" bestFit="1" customWidth="1"/>
    <col min="11" max="11" width="12.42578125" bestFit="1" customWidth="1"/>
    <col min="12" max="12" width="14.5703125" bestFit="1" customWidth="1"/>
    <col min="13" max="13" width="12.5703125" bestFit="1" customWidth="1"/>
  </cols>
  <sheetData>
    <row r="1" spans="1:13" x14ac:dyDescent="0.25">
      <c r="A1" s="22" t="s">
        <v>80</v>
      </c>
      <c r="B1" s="23"/>
      <c r="C1" s="23"/>
      <c r="D1" s="23"/>
      <c r="E1" s="23"/>
      <c r="F1" s="23"/>
      <c r="G1" s="23"/>
      <c r="H1" s="23"/>
      <c r="I1" s="23"/>
      <c r="K1" t="s">
        <v>65</v>
      </c>
      <c r="L1" t="s">
        <v>19</v>
      </c>
      <c r="M1" t="s">
        <v>44</v>
      </c>
    </row>
    <row r="2" spans="1:13" x14ac:dyDescent="0.25">
      <c r="A2" s="23"/>
      <c r="B2" s="23"/>
      <c r="C2" s="23"/>
      <c r="D2" s="23"/>
      <c r="E2" s="23"/>
      <c r="F2" s="23"/>
      <c r="G2" s="23"/>
      <c r="H2" s="23"/>
      <c r="I2" s="23"/>
      <c r="K2" s="10">
        <f>SUMIF(B5:B102,K1,F5:F102)</f>
        <v>388246.60000000003</v>
      </c>
      <c r="L2" s="10">
        <f>SUMIF(B5:B102,L1,F5:F102)</f>
        <v>270631.90000000002</v>
      </c>
      <c r="M2" s="10">
        <f>SUMIF(B5:B102,M1,F5:F102)</f>
        <v>423880.99999999994</v>
      </c>
    </row>
    <row r="3" spans="1:13" s="8" customFormat="1" x14ac:dyDescent="0.25">
      <c r="A3" s="7"/>
      <c r="B3" s="7"/>
      <c r="C3" s="7"/>
      <c r="D3" s="7"/>
      <c r="E3" s="7"/>
      <c r="F3" s="7"/>
      <c r="G3" s="7"/>
      <c r="H3" s="7"/>
      <c r="I3" s="7"/>
    </row>
    <row r="4" spans="1:13" ht="19.5" thickBot="1" x14ac:dyDescent="0.3">
      <c r="A4" s="4" t="s">
        <v>0</v>
      </c>
      <c r="B4" s="4" t="s">
        <v>1</v>
      </c>
      <c r="C4" s="4" t="s">
        <v>2</v>
      </c>
      <c r="D4" s="4" t="s">
        <v>3</v>
      </c>
      <c r="E4" s="4" t="s">
        <v>4</v>
      </c>
      <c r="F4" s="4" t="s">
        <v>5</v>
      </c>
      <c r="G4" s="4" t="s">
        <v>75</v>
      </c>
      <c r="H4" s="4" t="s">
        <v>76</v>
      </c>
      <c r="I4" s="4" t="s">
        <v>6</v>
      </c>
    </row>
    <row r="5" spans="1:13" ht="15.75" thickTop="1" x14ac:dyDescent="0.25">
      <c r="A5" s="1">
        <v>44197</v>
      </c>
      <c r="B5" t="s">
        <v>65</v>
      </c>
      <c r="C5" t="s">
        <v>66</v>
      </c>
      <c r="D5" t="s">
        <v>67</v>
      </c>
      <c r="E5" t="s">
        <v>22</v>
      </c>
      <c r="F5">
        <v>46715.999999999993</v>
      </c>
      <c r="G5">
        <v>15000</v>
      </c>
      <c r="H5">
        <v>3171.5999999999995</v>
      </c>
      <c r="I5" t="s">
        <v>11</v>
      </c>
    </row>
    <row r="6" spans="1:13" x14ac:dyDescent="0.25">
      <c r="A6" s="1">
        <v>44409</v>
      </c>
      <c r="B6" t="s">
        <v>19</v>
      </c>
      <c r="C6" t="s">
        <v>20</v>
      </c>
      <c r="D6" t="s">
        <v>21</v>
      </c>
      <c r="E6" t="s">
        <v>22</v>
      </c>
      <c r="F6">
        <v>43388.100000000006</v>
      </c>
      <c r="G6">
        <v>15000</v>
      </c>
      <c r="H6">
        <v>2838.8100000000009</v>
      </c>
      <c r="I6" t="s">
        <v>15</v>
      </c>
      <c r="K6" s="20" t="s">
        <v>106</v>
      </c>
      <c r="M6" s="20"/>
    </row>
    <row r="7" spans="1:13" x14ac:dyDescent="0.25">
      <c r="A7" s="1">
        <v>44317</v>
      </c>
      <c r="B7" t="s">
        <v>65</v>
      </c>
      <c r="C7" t="s">
        <v>66</v>
      </c>
      <c r="D7" t="s">
        <v>67</v>
      </c>
      <c r="E7" t="s">
        <v>22</v>
      </c>
      <c r="F7">
        <v>42249.1</v>
      </c>
      <c r="G7">
        <v>15000</v>
      </c>
      <c r="H7">
        <v>2724.91</v>
      </c>
      <c r="I7" t="s">
        <v>15</v>
      </c>
    </row>
    <row r="8" spans="1:13" x14ac:dyDescent="0.25">
      <c r="A8" s="1">
        <v>44228</v>
      </c>
      <c r="B8" t="s">
        <v>44</v>
      </c>
      <c r="C8" t="s">
        <v>45</v>
      </c>
      <c r="D8" t="s">
        <v>46</v>
      </c>
      <c r="E8" t="s">
        <v>22</v>
      </c>
      <c r="F8">
        <v>41429.5</v>
      </c>
      <c r="G8">
        <v>15000</v>
      </c>
      <c r="H8">
        <v>2642.9500000000003</v>
      </c>
      <c r="I8" t="s">
        <v>15</v>
      </c>
    </row>
    <row r="9" spans="1:13" x14ac:dyDescent="0.25">
      <c r="A9" s="1">
        <v>44470</v>
      </c>
      <c r="B9" t="s">
        <v>19</v>
      </c>
      <c r="C9" t="s">
        <v>20</v>
      </c>
      <c r="D9" t="s">
        <v>21</v>
      </c>
      <c r="E9" t="s">
        <v>22</v>
      </c>
      <c r="F9">
        <v>41420.699999999997</v>
      </c>
      <c r="G9">
        <v>15000</v>
      </c>
      <c r="H9">
        <v>2642.0699999999997</v>
      </c>
      <c r="I9" t="s">
        <v>11</v>
      </c>
    </row>
    <row r="10" spans="1:13" x14ac:dyDescent="0.25">
      <c r="A10" s="1">
        <v>44348</v>
      </c>
      <c r="B10" t="s">
        <v>37</v>
      </c>
      <c r="C10" t="s">
        <v>38</v>
      </c>
      <c r="D10" t="s">
        <v>39</v>
      </c>
      <c r="E10" t="s">
        <v>22</v>
      </c>
      <c r="F10">
        <v>39653.9</v>
      </c>
      <c r="G10">
        <v>15000</v>
      </c>
      <c r="H10">
        <v>2465.3900000000003</v>
      </c>
      <c r="I10" t="s">
        <v>43</v>
      </c>
    </row>
    <row r="11" spans="1:13" x14ac:dyDescent="0.25">
      <c r="A11" s="1">
        <v>44197</v>
      </c>
      <c r="B11" t="s">
        <v>44</v>
      </c>
      <c r="C11" t="s">
        <v>45</v>
      </c>
      <c r="D11" t="s">
        <v>46</v>
      </c>
      <c r="E11" t="s">
        <v>22</v>
      </c>
      <c r="F11">
        <v>39186</v>
      </c>
      <c r="G11">
        <v>15000</v>
      </c>
      <c r="H11">
        <v>2418.6</v>
      </c>
      <c r="I11" t="s">
        <v>15</v>
      </c>
    </row>
    <row r="12" spans="1:13" x14ac:dyDescent="0.25">
      <c r="A12" s="1">
        <v>44348</v>
      </c>
      <c r="B12" t="s">
        <v>65</v>
      </c>
      <c r="C12" t="s">
        <v>66</v>
      </c>
      <c r="D12" t="s">
        <v>67</v>
      </c>
      <c r="E12" t="s">
        <v>22</v>
      </c>
      <c r="F12">
        <v>37192.5</v>
      </c>
      <c r="G12">
        <v>15000</v>
      </c>
      <c r="H12">
        <v>2219.25</v>
      </c>
      <c r="I12" t="s">
        <v>43</v>
      </c>
    </row>
    <row r="13" spans="1:13" x14ac:dyDescent="0.25">
      <c r="A13" s="1">
        <v>44256</v>
      </c>
      <c r="B13" t="s">
        <v>53</v>
      </c>
      <c r="C13" t="s">
        <v>54</v>
      </c>
      <c r="D13" t="s">
        <v>55</v>
      </c>
      <c r="E13" t="s">
        <v>22</v>
      </c>
      <c r="F13">
        <v>36907.200000000004</v>
      </c>
      <c r="G13">
        <v>15000</v>
      </c>
      <c r="H13">
        <v>2190.7200000000007</v>
      </c>
      <c r="I13" t="s">
        <v>15</v>
      </c>
    </row>
    <row r="14" spans="1:13" x14ac:dyDescent="0.25">
      <c r="A14" s="1">
        <v>44470</v>
      </c>
      <c r="B14" t="s">
        <v>65</v>
      </c>
      <c r="C14" t="s">
        <v>66</v>
      </c>
      <c r="D14" t="s">
        <v>67</v>
      </c>
      <c r="E14" t="s">
        <v>22</v>
      </c>
      <c r="F14">
        <v>36896.199999999997</v>
      </c>
      <c r="G14">
        <v>15000</v>
      </c>
      <c r="H14">
        <v>2189.62</v>
      </c>
      <c r="I14" t="s">
        <v>43</v>
      </c>
    </row>
    <row r="15" spans="1:13" x14ac:dyDescent="0.25">
      <c r="A15" s="1">
        <v>44470</v>
      </c>
      <c r="B15" t="s">
        <v>53</v>
      </c>
      <c r="C15" t="s">
        <v>54</v>
      </c>
      <c r="D15" t="s">
        <v>55</v>
      </c>
      <c r="E15" t="s">
        <v>22</v>
      </c>
      <c r="F15">
        <v>36530.199999999997</v>
      </c>
      <c r="G15">
        <v>15000</v>
      </c>
      <c r="H15">
        <v>2153.02</v>
      </c>
      <c r="I15" t="s">
        <v>15</v>
      </c>
    </row>
    <row r="16" spans="1:13" x14ac:dyDescent="0.25">
      <c r="A16" s="1">
        <v>44197</v>
      </c>
      <c r="B16" t="s">
        <v>65</v>
      </c>
      <c r="C16" t="s">
        <v>66</v>
      </c>
      <c r="D16" t="s">
        <v>67</v>
      </c>
      <c r="E16" t="s">
        <v>22</v>
      </c>
      <c r="F16">
        <v>36372.1</v>
      </c>
      <c r="G16">
        <v>15000</v>
      </c>
      <c r="H16">
        <v>2137.21</v>
      </c>
      <c r="I16" t="s">
        <v>11</v>
      </c>
    </row>
    <row r="17" spans="1:9" x14ac:dyDescent="0.25">
      <c r="A17" s="1">
        <v>44409</v>
      </c>
      <c r="B17" t="s">
        <v>53</v>
      </c>
      <c r="C17" t="s">
        <v>54</v>
      </c>
      <c r="D17" t="s">
        <v>55</v>
      </c>
      <c r="E17" t="s">
        <v>22</v>
      </c>
      <c r="F17">
        <v>36088.1</v>
      </c>
      <c r="G17">
        <v>15000</v>
      </c>
      <c r="H17">
        <v>2108.81</v>
      </c>
      <c r="I17" t="s">
        <v>43</v>
      </c>
    </row>
    <row r="18" spans="1:9" x14ac:dyDescent="0.25">
      <c r="A18" s="1">
        <v>44256</v>
      </c>
      <c r="B18" t="s">
        <v>53</v>
      </c>
      <c r="C18" t="s">
        <v>54</v>
      </c>
      <c r="D18" t="s">
        <v>55</v>
      </c>
      <c r="E18" t="s">
        <v>22</v>
      </c>
      <c r="F18">
        <v>35647.5</v>
      </c>
      <c r="G18">
        <v>15000</v>
      </c>
      <c r="H18">
        <v>2064.75</v>
      </c>
      <c r="I18" t="s">
        <v>43</v>
      </c>
    </row>
    <row r="19" spans="1:9" x14ac:dyDescent="0.25">
      <c r="A19" s="1">
        <v>44256</v>
      </c>
      <c r="B19" t="s">
        <v>44</v>
      </c>
      <c r="C19" t="s">
        <v>45</v>
      </c>
      <c r="D19" t="s">
        <v>46</v>
      </c>
      <c r="E19" t="s">
        <v>22</v>
      </c>
      <c r="F19">
        <v>31407</v>
      </c>
      <c r="G19">
        <v>15000</v>
      </c>
      <c r="H19">
        <v>1640.7</v>
      </c>
      <c r="I19" t="s">
        <v>15</v>
      </c>
    </row>
    <row r="20" spans="1:9" x14ac:dyDescent="0.25">
      <c r="A20" s="1">
        <v>44197</v>
      </c>
      <c r="B20" t="s">
        <v>65</v>
      </c>
      <c r="C20" t="s">
        <v>66</v>
      </c>
      <c r="D20" t="s">
        <v>67</v>
      </c>
      <c r="E20" t="s">
        <v>22</v>
      </c>
      <c r="F20">
        <v>31127.199999999997</v>
      </c>
      <c r="G20">
        <v>15000</v>
      </c>
      <c r="H20">
        <v>1612.7199999999998</v>
      </c>
      <c r="I20" t="s">
        <v>43</v>
      </c>
    </row>
    <row r="21" spans="1:9" x14ac:dyDescent="0.25">
      <c r="A21" s="1">
        <v>44228</v>
      </c>
      <c r="B21" t="s">
        <v>19</v>
      </c>
      <c r="C21" t="s">
        <v>20</v>
      </c>
      <c r="D21" t="s">
        <v>21</v>
      </c>
      <c r="E21" t="s">
        <v>22</v>
      </c>
      <c r="F21">
        <v>28395.5</v>
      </c>
      <c r="G21">
        <v>15000</v>
      </c>
      <c r="H21">
        <v>1339.5500000000002</v>
      </c>
      <c r="I21" t="s">
        <v>43</v>
      </c>
    </row>
    <row r="22" spans="1:9" x14ac:dyDescent="0.25">
      <c r="A22" s="1">
        <v>44256</v>
      </c>
      <c r="B22" t="s">
        <v>37</v>
      </c>
      <c r="C22" t="s">
        <v>38</v>
      </c>
      <c r="D22" t="s">
        <v>39</v>
      </c>
      <c r="E22" t="s">
        <v>22</v>
      </c>
      <c r="F22">
        <v>27956.799999999999</v>
      </c>
      <c r="G22">
        <v>15000</v>
      </c>
      <c r="H22">
        <v>1295.68</v>
      </c>
      <c r="I22" t="s">
        <v>15</v>
      </c>
    </row>
    <row r="23" spans="1:9" x14ac:dyDescent="0.25">
      <c r="A23" s="1">
        <v>44317</v>
      </c>
      <c r="B23" t="s">
        <v>65</v>
      </c>
      <c r="C23" t="s">
        <v>66</v>
      </c>
      <c r="D23" t="s">
        <v>67</v>
      </c>
      <c r="E23" t="s">
        <v>22</v>
      </c>
      <c r="F23">
        <v>27916.399999999998</v>
      </c>
      <c r="G23">
        <v>15000</v>
      </c>
      <c r="H23">
        <v>1291.6399999999999</v>
      </c>
      <c r="I23" t="s">
        <v>43</v>
      </c>
    </row>
    <row r="24" spans="1:9" x14ac:dyDescent="0.25">
      <c r="A24" s="1">
        <v>44256</v>
      </c>
      <c r="B24" t="s">
        <v>37</v>
      </c>
      <c r="C24" t="s">
        <v>38</v>
      </c>
      <c r="D24" t="s">
        <v>39</v>
      </c>
      <c r="E24" t="s">
        <v>22</v>
      </c>
      <c r="F24">
        <v>27670.9</v>
      </c>
      <c r="G24">
        <v>15000</v>
      </c>
      <c r="H24">
        <v>1267.0900000000001</v>
      </c>
      <c r="I24" t="s">
        <v>43</v>
      </c>
    </row>
    <row r="25" spans="1:9" x14ac:dyDescent="0.25">
      <c r="A25" s="1">
        <v>44501</v>
      </c>
      <c r="B25" t="s">
        <v>65</v>
      </c>
      <c r="C25" t="s">
        <v>66</v>
      </c>
      <c r="D25" t="s">
        <v>67</v>
      </c>
      <c r="E25" t="s">
        <v>22</v>
      </c>
      <c r="F25">
        <v>26866</v>
      </c>
      <c r="G25">
        <v>15000</v>
      </c>
      <c r="H25">
        <v>1186.6000000000001</v>
      </c>
      <c r="I25" t="s">
        <v>43</v>
      </c>
    </row>
    <row r="26" spans="1:9" x14ac:dyDescent="0.25">
      <c r="A26" s="1">
        <v>44256</v>
      </c>
      <c r="B26" t="s">
        <v>37</v>
      </c>
      <c r="C26" t="s">
        <v>38</v>
      </c>
      <c r="D26" t="s">
        <v>39</v>
      </c>
      <c r="E26" t="s">
        <v>22</v>
      </c>
      <c r="F26">
        <v>25102.399999999998</v>
      </c>
      <c r="G26">
        <v>15000</v>
      </c>
      <c r="H26">
        <v>1010.2399999999998</v>
      </c>
      <c r="I26" t="s">
        <v>15</v>
      </c>
    </row>
    <row r="27" spans="1:9" x14ac:dyDescent="0.25">
      <c r="A27" s="1">
        <v>44378</v>
      </c>
      <c r="B27" t="s">
        <v>44</v>
      </c>
      <c r="C27" t="s">
        <v>45</v>
      </c>
      <c r="D27" t="s">
        <v>46</v>
      </c>
      <c r="E27" t="s">
        <v>22</v>
      </c>
      <c r="F27">
        <v>24395.100000000002</v>
      </c>
      <c r="G27">
        <v>15000</v>
      </c>
      <c r="H27">
        <v>939.51000000000022</v>
      </c>
      <c r="I27" t="s">
        <v>11</v>
      </c>
    </row>
    <row r="28" spans="1:9" x14ac:dyDescent="0.25">
      <c r="A28" s="1">
        <v>44317</v>
      </c>
      <c r="B28" t="s">
        <v>53</v>
      </c>
      <c r="C28" t="s">
        <v>54</v>
      </c>
      <c r="D28" t="s">
        <v>55</v>
      </c>
      <c r="E28" t="s">
        <v>22</v>
      </c>
      <c r="F28">
        <v>23997.600000000002</v>
      </c>
      <c r="G28">
        <v>15000</v>
      </c>
      <c r="H28">
        <v>899.76000000000022</v>
      </c>
      <c r="I28" t="s">
        <v>11</v>
      </c>
    </row>
    <row r="29" spans="1:9" x14ac:dyDescent="0.25">
      <c r="A29" s="1">
        <v>44317</v>
      </c>
      <c r="B29" t="s">
        <v>37</v>
      </c>
      <c r="C29" t="s">
        <v>38</v>
      </c>
      <c r="D29" t="s">
        <v>39</v>
      </c>
      <c r="E29" t="s">
        <v>22</v>
      </c>
      <c r="F29">
        <v>23364</v>
      </c>
      <c r="G29">
        <v>15000</v>
      </c>
      <c r="H29">
        <v>836.40000000000009</v>
      </c>
      <c r="I29" t="s">
        <v>15</v>
      </c>
    </row>
    <row r="30" spans="1:9" x14ac:dyDescent="0.25">
      <c r="A30" s="1">
        <v>44409</v>
      </c>
      <c r="B30" t="s">
        <v>53</v>
      </c>
      <c r="C30" t="s">
        <v>54</v>
      </c>
      <c r="D30" t="s">
        <v>55</v>
      </c>
      <c r="E30" t="s">
        <v>22</v>
      </c>
      <c r="F30">
        <v>22477.9</v>
      </c>
      <c r="G30">
        <v>15000</v>
      </c>
      <c r="H30">
        <v>747.79000000000019</v>
      </c>
      <c r="I30" t="s">
        <v>15</v>
      </c>
    </row>
    <row r="31" spans="1:9" x14ac:dyDescent="0.25">
      <c r="A31" s="1">
        <v>44256</v>
      </c>
      <c r="B31" t="s">
        <v>65</v>
      </c>
      <c r="C31" t="s">
        <v>66</v>
      </c>
      <c r="D31" t="s">
        <v>67</v>
      </c>
      <c r="E31" t="s">
        <v>22</v>
      </c>
      <c r="F31">
        <v>21167.999999999996</v>
      </c>
      <c r="G31">
        <v>15000</v>
      </c>
      <c r="H31">
        <v>616.79999999999973</v>
      </c>
      <c r="I31" t="s">
        <v>11</v>
      </c>
    </row>
    <row r="32" spans="1:9" x14ac:dyDescent="0.25">
      <c r="A32" s="1">
        <v>44378</v>
      </c>
      <c r="B32" t="s">
        <v>44</v>
      </c>
      <c r="C32" t="s">
        <v>45</v>
      </c>
      <c r="D32" t="s">
        <v>46</v>
      </c>
      <c r="E32" t="s">
        <v>22</v>
      </c>
      <c r="F32">
        <v>20868.399999999998</v>
      </c>
      <c r="G32">
        <v>15000</v>
      </c>
      <c r="H32">
        <v>586.8399999999998</v>
      </c>
      <c r="I32" t="s">
        <v>15</v>
      </c>
    </row>
    <row r="33" spans="1:9" x14ac:dyDescent="0.25">
      <c r="A33" s="1">
        <v>44501</v>
      </c>
      <c r="B33" t="s">
        <v>37</v>
      </c>
      <c r="C33" t="s">
        <v>38</v>
      </c>
      <c r="D33" t="s">
        <v>39</v>
      </c>
      <c r="E33" t="s">
        <v>22</v>
      </c>
      <c r="F33">
        <v>20797.200000000004</v>
      </c>
      <c r="G33">
        <v>15000</v>
      </c>
      <c r="H33">
        <v>579.72000000000048</v>
      </c>
      <c r="I33" t="s">
        <v>15</v>
      </c>
    </row>
    <row r="34" spans="1:9" x14ac:dyDescent="0.25">
      <c r="A34" s="1">
        <v>44317</v>
      </c>
      <c r="B34" t="s">
        <v>44</v>
      </c>
      <c r="C34" t="s">
        <v>45</v>
      </c>
      <c r="D34" t="s">
        <v>46</v>
      </c>
      <c r="E34" t="s">
        <v>22</v>
      </c>
      <c r="F34">
        <v>20717.599999999999</v>
      </c>
      <c r="G34">
        <v>15000</v>
      </c>
      <c r="H34">
        <v>571.75999999999988</v>
      </c>
      <c r="I34" t="s">
        <v>15</v>
      </c>
    </row>
    <row r="35" spans="1:9" x14ac:dyDescent="0.25">
      <c r="A35" s="1">
        <v>44256</v>
      </c>
      <c r="B35" t="s">
        <v>44</v>
      </c>
      <c r="C35" t="s">
        <v>45</v>
      </c>
      <c r="D35" t="s">
        <v>46</v>
      </c>
      <c r="E35" t="s">
        <v>22</v>
      </c>
      <c r="F35">
        <v>20128</v>
      </c>
      <c r="G35">
        <v>15000</v>
      </c>
      <c r="H35">
        <v>512.80000000000007</v>
      </c>
      <c r="I35" t="s">
        <v>43</v>
      </c>
    </row>
    <row r="36" spans="1:9" x14ac:dyDescent="0.25">
      <c r="A36" s="1">
        <v>44317</v>
      </c>
      <c r="B36" t="s">
        <v>53</v>
      </c>
      <c r="C36" t="s">
        <v>54</v>
      </c>
      <c r="D36" t="s">
        <v>55</v>
      </c>
      <c r="E36" t="s">
        <v>22</v>
      </c>
      <c r="F36">
        <v>19836.400000000001</v>
      </c>
      <c r="G36">
        <v>15000</v>
      </c>
      <c r="H36">
        <v>483.64000000000016</v>
      </c>
      <c r="I36" t="s">
        <v>11</v>
      </c>
    </row>
    <row r="37" spans="1:9" x14ac:dyDescent="0.25">
      <c r="A37" s="1">
        <v>44317</v>
      </c>
      <c r="B37" t="s">
        <v>53</v>
      </c>
      <c r="C37" t="s">
        <v>54</v>
      </c>
      <c r="D37" t="s">
        <v>55</v>
      </c>
      <c r="E37" t="s">
        <v>22</v>
      </c>
      <c r="F37">
        <v>19617.5</v>
      </c>
      <c r="G37">
        <v>15000</v>
      </c>
      <c r="H37">
        <v>461.75</v>
      </c>
      <c r="I37" t="s">
        <v>43</v>
      </c>
    </row>
    <row r="38" spans="1:9" x14ac:dyDescent="0.25">
      <c r="A38" s="1">
        <v>44197</v>
      </c>
      <c r="B38" t="s">
        <v>19</v>
      </c>
      <c r="C38" t="s">
        <v>20</v>
      </c>
      <c r="D38" t="s">
        <v>21</v>
      </c>
      <c r="E38" t="s">
        <v>22</v>
      </c>
      <c r="F38">
        <v>19456</v>
      </c>
      <c r="G38">
        <v>15000</v>
      </c>
      <c r="H38">
        <v>445.6</v>
      </c>
      <c r="I38" t="s">
        <v>11</v>
      </c>
    </row>
    <row r="39" spans="1:9" x14ac:dyDescent="0.25">
      <c r="A39" s="1">
        <v>44197</v>
      </c>
      <c r="B39" t="s">
        <v>44</v>
      </c>
      <c r="C39" t="s">
        <v>45</v>
      </c>
      <c r="D39" t="s">
        <v>46</v>
      </c>
      <c r="E39" t="s">
        <v>22</v>
      </c>
      <c r="F39">
        <v>19108</v>
      </c>
      <c r="G39">
        <v>15000</v>
      </c>
      <c r="H39">
        <v>410.8</v>
      </c>
      <c r="I39" t="s">
        <v>15</v>
      </c>
    </row>
    <row r="40" spans="1:9" x14ac:dyDescent="0.25">
      <c r="A40" s="1">
        <v>44317</v>
      </c>
      <c r="B40" t="s">
        <v>53</v>
      </c>
      <c r="C40" t="s">
        <v>54</v>
      </c>
      <c r="D40" t="s">
        <v>55</v>
      </c>
      <c r="E40" t="s">
        <v>22</v>
      </c>
      <c r="F40">
        <v>18826.400000000001</v>
      </c>
      <c r="G40">
        <v>15000</v>
      </c>
      <c r="H40">
        <v>382.64000000000016</v>
      </c>
      <c r="I40" t="s">
        <v>43</v>
      </c>
    </row>
    <row r="41" spans="1:9" x14ac:dyDescent="0.25">
      <c r="A41" s="1">
        <v>44287</v>
      </c>
      <c r="B41" t="s">
        <v>53</v>
      </c>
      <c r="C41" t="s">
        <v>54</v>
      </c>
      <c r="D41" t="s">
        <v>55</v>
      </c>
      <c r="E41" t="s">
        <v>22</v>
      </c>
      <c r="F41">
        <v>18188.399999999998</v>
      </c>
      <c r="G41">
        <v>15000</v>
      </c>
      <c r="H41">
        <v>318.8399999999998</v>
      </c>
      <c r="I41" t="s">
        <v>15</v>
      </c>
    </row>
    <row r="42" spans="1:9" x14ac:dyDescent="0.25">
      <c r="A42" s="1">
        <v>44287</v>
      </c>
      <c r="B42" t="s">
        <v>44</v>
      </c>
      <c r="C42" t="s">
        <v>45</v>
      </c>
      <c r="D42" t="s">
        <v>46</v>
      </c>
      <c r="E42" t="s">
        <v>22</v>
      </c>
      <c r="F42">
        <v>17993.5</v>
      </c>
      <c r="G42">
        <v>15000</v>
      </c>
      <c r="H42">
        <v>299.35000000000002</v>
      </c>
      <c r="I42" t="s">
        <v>11</v>
      </c>
    </row>
    <row r="43" spans="1:9" x14ac:dyDescent="0.25">
      <c r="A43" s="1">
        <v>44228</v>
      </c>
      <c r="B43" t="s">
        <v>37</v>
      </c>
      <c r="C43" t="s">
        <v>38</v>
      </c>
      <c r="D43" t="s">
        <v>39</v>
      </c>
      <c r="E43" t="s">
        <v>22</v>
      </c>
      <c r="F43">
        <v>17748</v>
      </c>
      <c r="G43">
        <v>15000</v>
      </c>
      <c r="H43">
        <v>274.8</v>
      </c>
      <c r="I43" t="s">
        <v>11</v>
      </c>
    </row>
    <row r="44" spans="1:9" x14ac:dyDescent="0.25">
      <c r="A44" s="1">
        <v>44348</v>
      </c>
      <c r="B44" t="s">
        <v>53</v>
      </c>
      <c r="C44" t="s">
        <v>54</v>
      </c>
      <c r="D44" t="s">
        <v>55</v>
      </c>
      <c r="E44" t="s">
        <v>22</v>
      </c>
      <c r="F44">
        <v>17262</v>
      </c>
      <c r="G44">
        <v>15000</v>
      </c>
      <c r="H44">
        <v>226.20000000000002</v>
      </c>
      <c r="I44" t="s">
        <v>15</v>
      </c>
    </row>
    <row r="45" spans="1:9" x14ac:dyDescent="0.25">
      <c r="A45" s="1">
        <v>44287</v>
      </c>
      <c r="B45" t="s">
        <v>53</v>
      </c>
      <c r="C45" t="s">
        <v>54</v>
      </c>
      <c r="D45" t="s">
        <v>55</v>
      </c>
      <c r="E45" t="s">
        <v>22</v>
      </c>
      <c r="F45">
        <v>16968</v>
      </c>
      <c r="G45">
        <v>15000</v>
      </c>
      <c r="H45">
        <v>196.8</v>
      </c>
      <c r="I45" t="s">
        <v>43</v>
      </c>
    </row>
    <row r="46" spans="1:9" x14ac:dyDescent="0.25">
      <c r="A46" s="1">
        <v>44501</v>
      </c>
      <c r="B46" t="s">
        <v>19</v>
      </c>
      <c r="C46" t="s">
        <v>20</v>
      </c>
      <c r="D46" t="s">
        <v>21</v>
      </c>
      <c r="E46" t="s">
        <v>22</v>
      </c>
      <c r="F46">
        <v>16806.400000000001</v>
      </c>
      <c r="G46">
        <v>15000</v>
      </c>
      <c r="H46">
        <v>180.64000000000016</v>
      </c>
      <c r="I46" t="s">
        <v>11</v>
      </c>
    </row>
    <row r="47" spans="1:9" x14ac:dyDescent="0.25">
      <c r="A47" s="1">
        <v>44287</v>
      </c>
      <c r="B47" t="s">
        <v>19</v>
      </c>
      <c r="C47" t="s">
        <v>20</v>
      </c>
      <c r="D47" t="s">
        <v>21</v>
      </c>
      <c r="E47" t="s">
        <v>22</v>
      </c>
      <c r="F47">
        <v>16499.400000000001</v>
      </c>
      <c r="G47">
        <v>15000</v>
      </c>
      <c r="H47">
        <v>149.94000000000014</v>
      </c>
      <c r="I47" t="s">
        <v>15</v>
      </c>
    </row>
    <row r="48" spans="1:9" x14ac:dyDescent="0.25">
      <c r="A48" s="1">
        <v>44197</v>
      </c>
      <c r="B48" t="s">
        <v>53</v>
      </c>
      <c r="C48" t="s">
        <v>54</v>
      </c>
      <c r="D48" t="s">
        <v>55</v>
      </c>
      <c r="E48" t="s">
        <v>22</v>
      </c>
      <c r="F48">
        <v>16385.600000000002</v>
      </c>
      <c r="G48">
        <v>15000</v>
      </c>
      <c r="H48">
        <v>138.56000000000023</v>
      </c>
      <c r="I48" t="s">
        <v>11</v>
      </c>
    </row>
    <row r="49" spans="1:9" x14ac:dyDescent="0.25">
      <c r="A49" s="1">
        <v>44440</v>
      </c>
      <c r="B49" t="s">
        <v>44</v>
      </c>
      <c r="C49" t="s">
        <v>45</v>
      </c>
      <c r="D49" t="s">
        <v>46</v>
      </c>
      <c r="E49" t="s">
        <v>22</v>
      </c>
      <c r="F49">
        <v>16363.900000000001</v>
      </c>
      <c r="G49">
        <v>15000</v>
      </c>
      <c r="H49">
        <v>136.39000000000016</v>
      </c>
      <c r="I49" t="s">
        <v>11</v>
      </c>
    </row>
    <row r="50" spans="1:9" x14ac:dyDescent="0.25">
      <c r="A50" s="1">
        <v>44409</v>
      </c>
      <c r="B50" t="s">
        <v>65</v>
      </c>
      <c r="C50" t="s">
        <v>66</v>
      </c>
      <c r="D50" t="s">
        <v>67</v>
      </c>
      <c r="E50" t="s">
        <v>22</v>
      </c>
      <c r="F50">
        <v>15670.2</v>
      </c>
      <c r="G50">
        <v>15000</v>
      </c>
      <c r="H50">
        <v>67.020000000000081</v>
      </c>
      <c r="I50" t="s">
        <v>43</v>
      </c>
    </row>
    <row r="51" spans="1:9" x14ac:dyDescent="0.25">
      <c r="A51" s="1">
        <v>44378</v>
      </c>
      <c r="B51" t="s">
        <v>44</v>
      </c>
      <c r="C51" t="s">
        <v>45</v>
      </c>
      <c r="D51" t="s">
        <v>46</v>
      </c>
      <c r="E51" t="s">
        <v>22</v>
      </c>
      <c r="F51">
        <v>15633.199999999999</v>
      </c>
      <c r="G51">
        <v>15000</v>
      </c>
      <c r="H51">
        <v>63.319999999999894</v>
      </c>
      <c r="I51" t="s">
        <v>15</v>
      </c>
    </row>
    <row r="52" spans="1:9" x14ac:dyDescent="0.25">
      <c r="A52" s="1">
        <v>44440</v>
      </c>
      <c r="B52" t="s">
        <v>19</v>
      </c>
      <c r="C52" t="s">
        <v>20</v>
      </c>
      <c r="D52" t="s">
        <v>21</v>
      </c>
      <c r="E52" t="s">
        <v>22</v>
      </c>
      <c r="F52">
        <v>15152.399999999998</v>
      </c>
      <c r="G52">
        <v>15000</v>
      </c>
      <c r="H52">
        <v>15.239999999999782</v>
      </c>
      <c r="I52" t="s">
        <v>43</v>
      </c>
    </row>
    <row r="53" spans="1:9" x14ac:dyDescent="0.25">
      <c r="A53" s="1">
        <v>44348</v>
      </c>
      <c r="B53" t="s">
        <v>37</v>
      </c>
      <c r="C53" t="s">
        <v>38</v>
      </c>
      <c r="D53" t="s">
        <v>39</v>
      </c>
      <c r="E53" t="s">
        <v>22</v>
      </c>
      <c r="F53">
        <v>15061.2</v>
      </c>
      <c r="G53">
        <v>15000</v>
      </c>
      <c r="H53">
        <v>6.1200000000000729</v>
      </c>
      <c r="I53" t="s">
        <v>15</v>
      </c>
    </row>
    <row r="54" spans="1:9" x14ac:dyDescent="0.25">
      <c r="A54" s="1">
        <v>44287</v>
      </c>
      <c r="B54" t="s">
        <v>65</v>
      </c>
      <c r="C54" t="s">
        <v>66</v>
      </c>
      <c r="D54" t="s">
        <v>67</v>
      </c>
      <c r="E54" t="s">
        <v>22</v>
      </c>
      <c r="F54">
        <v>14416</v>
      </c>
      <c r="G54">
        <v>15000</v>
      </c>
      <c r="H54">
        <v>0</v>
      </c>
      <c r="I54" t="s">
        <v>43</v>
      </c>
    </row>
    <row r="55" spans="1:9" x14ac:dyDescent="0.25">
      <c r="A55" s="1">
        <v>44256</v>
      </c>
      <c r="B55" t="s">
        <v>44</v>
      </c>
      <c r="C55" t="s">
        <v>45</v>
      </c>
      <c r="D55" t="s">
        <v>46</v>
      </c>
      <c r="E55" t="s">
        <v>22</v>
      </c>
      <c r="F55">
        <v>14329.5</v>
      </c>
      <c r="G55">
        <v>15000</v>
      </c>
      <c r="H55">
        <v>0</v>
      </c>
      <c r="I55" t="s">
        <v>11</v>
      </c>
    </row>
    <row r="56" spans="1:9" x14ac:dyDescent="0.25">
      <c r="A56" s="1">
        <v>44501</v>
      </c>
      <c r="B56" t="s">
        <v>44</v>
      </c>
      <c r="C56" t="s">
        <v>45</v>
      </c>
      <c r="D56" t="s">
        <v>46</v>
      </c>
      <c r="E56" t="s">
        <v>22</v>
      </c>
      <c r="F56">
        <v>14302.9</v>
      </c>
      <c r="G56">
        <v>15000</v>
      </c>
      <c r="H56">
        <v>0</v>
      </c>
      <c r="I56" t="s">
        <v>11</v>
      </c>
    </row>
    <row r="57" spans="1:9" x14ac:dyDescent="0.25">
      <c r="A57" s="1">
        <v>44348</v>
      </c>
      <c r="B57" t="s">
        <v>44</v>
      </c>
      <c r="C57" t="s">
        <v>45</v>
      </c>
      <c r="D57" t="s">
        <v>46</v>
      </c>
      <c r="E57" t="s">
        <v>22</v>
      </c>
      <c r="F57">
        <v>14301.6</v>
      </c>
      <c r="G57">
        <v>15000</v>
      </c>
      <c r="H57">
        <v>0</v>
      </c>
      <c r="I57" t="s">
        <v>15</v>
      </c>
    </row>
    <row r="58" spans="1:9" x14ac:dyDescent="0.25">
      <c r="A58" s="1">
        <v>44470</v>
      </c>
      <c r="B58" t="s">
        <v>53</v>
      </c>
      <c r="C58" t="s">
        <v>54</v>
      </c>
      <c r="D58" t="s">
        <v>55</v>
      </c>
      <c r="E58" t="s">
        <v>22</v>
      </c>
      <c r="F58">
        <v>14235.4</v>
      </c>
      <c r="G58">
        <v>15000</v>
      </c>
      <c r="H58">
        <v>0</v>
      </c>
      <c r="I58" t="s">
        <v>43</v>
      </c>
    </row>
    <row r="59" spans="1:9" x14ac:dyDescent="0.25">
      <c r="A59" s="1">
        <v>44287</v>
      </c>
      <c r="B59" t="s">
        <v>19</v>
      </c>
      <c r="C59" t="s">
        <v>20</v>
      </c>
      <c r="D59" t="s">
        <v>21</v>
      </c>
      <c r="E59" t="s">
        <v>22</v>
      </c>
      <c r="F59">
        <v>11716.5</v>
      </c>
      <c r="G59">
        <v>15000</v>
      </c>
      <c r="H59">
        <v>0</v>
      </c>
      <c r="I59" t="s">
        <v>11</v>
      </c>
    </row>
    <row r="60" spans="1:9" x14ac:dyDescent="0.25">
      <c r="A60" s="1">
        <v>44256</v>
      </c>
      <c r="B60" t="s">
        <v>19</v>
      </c>
      <c r="C60" t="s">
        <v>20</v>
      </c>
      <c r="D60" t="s">
        <v>21</v>
      </c>
      <c r="E60" t="s">
        <v>22</v>
      </c>
      <c r="F60">
        <v>11580.4</v>
      </c>
      <c r="G60">
        <v>15000</v>
      </c>
      <c r="H60">
        <v>0</v>
      </c>
      <c r="I60" t="s">
        <v>15</v>
      </c>
    </row>
    <row r="61" spans="1:9" x14ac:dyDescent="0.25">
      <c r="A61" s="1">
        <v>44378</v>
      </c>
      <c r="B61" t="s">
        <v>44</v>
      </c>
      <c r="C61" t="s">
        <v>45</v>
      </c>
      <c r="D61" t="s">
        <v>46</v>
      </c>
      <c r="E61" t="s">
        <v>22</v>
      </c>
      <c r="F61">
        <v>11543</v>
      </c>
      <c r="G61">
        <v>15000</v>
      </c>
      <c r="H61">
        <v>0</v>
      </c>
      <c r="I61" t="s">
        <v>11</v>
      </c>
    </row>
    <row r="62" spans="1:9" x14ac:dyDescent="0.25">
      <c r="A62" s="1">
        <v>44378</v>
      </c>
      <c r="B62" t="s">
        <v>65</v>
      </c>
      <c r="C62" t="s">
        <v>66</v>
      </c>
      <c r="D62" t="s">
        <v>67</v>
      </c>
      <c r="E62" t="s">
        <v>22</v>
      </c>
      <c r="F62">
        <v>11155.5</v>
      </c>
      <c r="G62">
        <v>15000</v>
      </c>
      <c r="H62">
        <v>0</v>
      </c>
      <c r="I62" t="s">
        <v>11</v>
      </c>
    </row>
    <row r="63" spans="1:9" x14ac:dyDescent="0.25">
      <c r="A63" s="1">
        <v>44470</v>
      </c>
      <c r="B63" t="s">
        <v>37</v>
      </c>
      <c r="C63" t="s">
        <v>38</v>
      </c>
      <c r="D63" t="s">
        <v>39</v>
      </c>
      <c r="E63" t="s">
        <v>22</v>
      </c>
      <c r="F63">
        <v>10694.7</v>
      </c>
      <c r="G63">
        <v>15000</v>
      </c>
      <c r="H63">
        <v>0</v>
      </c>
      <c r="I63" t="s">
        <v>43</v>
      </c>
    </row>
    <row r="64" spans="1:9" x14ac:dyDescent="0.25">
      <c r="A64" s="1">
        <v>44378</v>
      </c>
      <c r="B64" t="s">
        <v>53</v>
      </c>
      <c r="C64" t="s">
        <v>54</v>
      </c>
      <c r="D64" t="s">
        <v>55</v>
      </c>
      <c r="E64" t="s">
        <v>22</v>
      </c>
      <c r="F64">
        <v>10679.400000000001</v>
      </c>
      <c r="G64">
        <v>15000</v>
      </c>
      <c r="H64">
        <v>0</v>
      </c>
      <c r="I64" t="s">
        <v>43</v>
      </c>
    </row>
    <row r="65" spans="1:9" x14ac:dyDescent="0.25">
      <c r="A65" s="1">
        <v>44378</v>
      </c>
      <c r="B65" t="s">
        <v>44</v>
      </c>
      <c r="C65" t="s">
        <v>45</v>
      </c>
      <c r="D65" t="s">
        <v>46</v>
      </c>
      <c r="E65" t="s">
        <v>22</v>
      </c>
      <c r="F65">
        <v>10648.999999999998</v>
      </c>
      <c r="G65">
        <v>15000</v>
      </c>
      <c r="H65">
        <v>0</v>
      </c>
      <c r="I65" t="s">
        <v>43</v>
      </c>
    </row>
    <row r="66" spans="1:9" x14ac:dyDescent="0.25">
      <c r="A66" s="1">
        <v>44470</v>
      </c>
      <c r="B66" t="s">
        <v>53</v>
      </c>
      <c r="C66" t="s">
        <v>54</v>
      </c>
      <c r="D66" t="s">
        <v>55</v>
      </c>
      <c r="E66" t="s">
        <v>22</v>
      </c>
      <c r="F66">
        <v>10595.2</v>
      </c>
      <c r="G66">
        <v>15000</v>
      </c>
      <c r="H66">
        <v>0</v>
      </c>
      <c r="I66" t="s">
        <v>43</v>
      </c>
    </row>
    <row r="67" spans="1:9" x14ac:dyDescent="0.25">
      <c r="A67" s="1">
        <v>44256</v>
      </c>
      <c r="B67" t="s">
        <v>19</v>
      </c>
      <c r="C67" t="s">
        <v>20</v>
      </c>
      <c r="D67" t="s">
        <v>21</v>
      </c>
      <c r="E67" t="s">
        <v>22</v>
      </c>
      <c r="F67">
        <v>10451.199999999999</v>
      </c>
      <c r="G67">
        <v>15000</v>
      </c>
      <c r="H67">
        <v>0</v>
      </c>
      <c r="I67" t="s">
        <v>11</v>
      </c>
    </row>
    <row r="68" spans="1:9" x14ac:dyDescent="0.25">
      <c r="A68" s="1">
        <v>44409</v>
      </c>
      <c r="B68" t="s">
        <v>44</v>
      </c>
      <c r="C68" t="s">
        <v>45</v>
      </c>
      <c r="D68" t="s">
        <v>46</v>
      </c>
      <c r="E68" t="s">
        <v>22</v>
      </c>
      <c r="F68">
        <v>10391.699999999999</v>
      </c>
      <c r="G68">
        <v>15000</v>
      </c>
      <c r="H68">
        <v>0</v>
      </c>
      <c r="I68" t="s">
        <v>43</v>
      </c>
    </row>
    <row r="69" spans="1:9" x14ac:dyDescent="0.25">
      <c r="A69" s="1">
        <v>44197</v>
      </c>
      <c r="B69" t="s">
        <v>44</v>
      </c>
      <c r="C69" t="s">
        <v>45</v>
      </c>
      <c r="D69" t="s">
        <v>46</v>
      </c>
      <c r="E69" t="s">
        <v>22</v>
      </c>
      <c r="F69">
        <v>10176</v>
      </c>
      <c r="G69">
        <v>15000</v>
      </c>
      <c r="H69">
        <v>0</v>
      </c>
      <c r="I69" t="s">
        <v>15</v>
      </c>
    </row>
    <row r="70" spans="1:9" x14ac:dyDescent="0.25">
      <c r="A70" s="1">
        <v>44256</v>
      </c>
      <c r="B70" t="s">
        <v>53</v>
      </c>
      <c r="C70" t="s">
        <v>54</v>
      </c>
      <c r="D70" t="s">
        <v>55</v>
      </c>
      <c r="E70" t="s">
        <v>22</v>
      </c>
      <c r="F70">
        <v>10110.299999999999</v>
      </c>
      <c r="G70">
        <v>15000</v>
      </c>
      <c r="H70">
        <v>0</v>
      </c>
      <c r="I70" t="s">
        <v>11</v>
      </c>
    </row>
    <row r="71" spans="1:9" x14ac:dyDescent="0.25">
      <c r="A71" s="1">
        <v>44378</v>
      </c>
      <c r="B71" t="s">
        <v>44</v>
      </c>
      <c r="C71" t="s">
        <v>45</v>
      </c>
      <c r="D71" t="s">
        <v>46</v>
      </c>
      <c r="E71" t="s">
        <v>22</v>
      </c>
      <c r="F71">
        <v>10067.200000000001</v>
      </c>
      <c r="G71">
        <v>15000</v>
      </c>
      <c r="H71">
        <v>0</v>
      </c>
      <c r="I71" t="s">
        <v>43</v>
      </c>
    </row>
    <row r="72" spans="1:9" x14ac:dyDescent="0.25">
      <c r="A72" s="1">
        <v>44197</v>
      </c>
      <c r="B72" t="s">
        <v>19</v>
      </c>
      <c r="C72" t="s">
        <v>20</v>
      </c>
      <c r="D72" t="s">
        <v>21</v>
      </c>
      <c r="E72" t="s">
        <v>22</v>
      </c>
      <c r="F72">
        <v>10019.199999999999</v>
      </c>
      <c r="G72">
        <v>15000</v>
      </c>
      <c r="H72">
        <v>0</v>
      </c>
      <c r="I72" t="s">
        <v>43</v>
      </c>
    </row>
    <row r="73" spans="1:9" x14ac:dyDescent="0.25">
      <c r="A73" s="1">
        <v>44409</v>
      </c>
      <c r="B73" t="s">
        <v>44</v>
      </c>
      <c r="C73" t="s">
        <v>45</v>
      </c>
      <c r="D73" t="s">
        <v>46</v>
      </c>
      <c r="E73" t="s">
        <v>22</v>
      </c>
      <c r="F73">
        <v>9697.6</v>
      </c>
      <c r="G73">
        <v>15000</v>
      </c>
      <c r="H73">
        <v>0</v>
      </c>
      <c r="I73" t="s">
        <v>15</v>
      </c>
    </row>
    <row r="74" spans="1:9" x14ac:dyDescent="0.25">
      <c r="A74" s="1">
        <v>44501</v>
      </c>
      <c r="B74" t="s">
        <v>65</v>
      </c>
      <c r="C74" t="s">
        <v>66</v>
      </c>
      <c r="D74" t="s">
        <v>67</v>
      </c>
      <c r="E74" t="s">
        <v>22</v>
      </c>
      <c r="F74">
        <v>9683</v>
      </c>
      <c r="G74">
        <v>15000</v>
      </c>
      <c r="H74">
        <v>0</v>
      </c>
      <c r="I74" t="s">
        <v>43</v>
      </c>
    </row>
    <row r="75" spans="1:9" x14ac:dyDescent="0.25">
      <c r="A75" s="1">
        <v>44348</v>
      </c>
      <c r="B75" t="s">
        <v>44</v>
      </c>
      <c r="C75" t="s">
        <v>45</v>
      </c>
      <c r="D75" t="s">
        <v>46</v>
      </c>
      <c r="E75" t="s">
        <v>22</v>
      </c>
      <c r="F75">
        <v>9574.7999999999993</v>
      </c>
      <c r="G75">
        <v>15000</v>
      </c>
      <c r="H75">
        <v>0</v>
      </c>
      <c r="I75" t="s">
        <v>15</v>
      </c>
    </row>
    <row r="76" spans="1:9" x14ac:dyDescent="0.25">
      <c r="A76" s="1">
        <v>44256</v>
      </c>
      <c r="B76" t="s">
        <v>44</v>
      </c>
      <c r="C76" t="s">
        <v>45</v>
      </c>
      <c r="D76" t="s">
        <v>46</v>
      </c>
      <c r="E76" t="s">
        <v>22</v>
      </c>
      <c r="F76">
        <v>9116</v>
      </c>
      <c r="G76">
        <v>15000</v>
      </c>
      <c r="H76">
        <v>0</v>
      </c>
      <c r="I76" t="s">
        <v>11</v>
      </c>
    </row>
    <row r="77" spans="1:9" x14ac:dyDescent="0.25">
      <c r="A77" s="1">
        <v>44197</v>
      </c>
      <c r="B77" t="s">
        <v>53</v>
      </c>
      <c r="C77" t="s">
        <v>54</v>
      </c>
      <c r="D77" t="s">
        <v>55</v>
      </c>
      <c r="E77" t="s">
        <v>22</v>
      </c>
      <c r="F77">
        <v>9098.6</v>
      </c>
      <c r="G77">
        <v>15000</v>
      </c>
      <c r="H77">
        <v>0</v>
      </c>
      <c r="I77" t="s">
        <v>43</v>
      </c>
    </row>
    <row r="78" spans="1:9" x14ac:dyDescent="0.25">
      <c r="A78" s="1">
        <v>44317</v>
      </c>
      <c r="B78" t="s">
        <v>65</v>
      </c>
      <c r="C78" t="s">
        <v>66</v>
      </c>
      <c r="D78" t="s">
        <v>67</v>
      </c>
      <c r="E78" t="s">
        <v>22</v>
      </c>
      <c r="F78">
        <v>9004.7999999999993</v>
      </c>
      <c r="G78">
        <v>15000</v>
      </c>
      <c r="H78">
        <v>0</v>
      </c>
      <c r="I78" t="s">
        <v>11</v>
      </c>
    </row>
    <row r="79" spans="1:9" x14ac:dyDescent="0.25">
      <c r="A79" s="1">
        <v>44531</v>
      </c>
      <c r="B79" t="s">
        <v>19</v>
      </c>
      <c r="C79" t="s">
        <v>20</v>
      </c>
      <c r="D79" t="s">
        <v>21</v>
      </c>
      <c r="E79" t="s">
        <v>22</v>
      </c>
      <c r="F79">
        <v>8914.5</v>
      </c>
      <c r="G79">
        <v>15000</v>
      </c>
      <c r="H79">
        <v>0</v>
      </c>
      <c r="I79" t="s">
        <v>11</v>
      </c>
    </row>
    <row r="80" spans="1:9" x14ac:dyDescent="0.25">
      <c r="A80" s="1">
        <v>44256</v>
      </c>
      <c r="B80" t="s">
        <v>44</v>
      </c>
      <c r="C80" t="s">
        <v>45</v>
      </c>
      <c r="D80" t="s">
        <v>46</v>
      </c>
      <c r="E80" t="s">
        <v>22</v>
      </c>
      <c r="F80">
        <v>8694</v>
      </c>
      <c r="G80">
        <v>15000</v>
      </c>
      <c r="H80">
        <v>0</v>
      </c>
      <c r="I80" t="s">
        <v>11</v>
      </c>
    </row>
    <row r="81" spans="1:9" x14ac:dyDescent="0.25">
      <c r="A81" s="1">
        <v>44531</v>
      </c>
      <c r="B81" t="s">
        <v>65</v>
      </c>
      <c r="C81" t="s">
        <v>66</v>
      </c>
      <c r="D81" t="s">
        <v>67</v>
      </c>
      <c r="E81" t="s">
        <v>22</v>
      </c>
      <c r="F81">
        <v>8095.5</v>
      </c>
      <c r="G81">
        <v>15000</v>
      </c>
      <c r="H81">
        <v>0</v>
      </c>
      <c r="I81" t="s">
        <v>11</v>
      </c>
    </row>
    <row r="82" spans="1:9" x14ac:dyDescent="0.25">
      <c r="A82" s="1">
        <v>44378</v>
      </c>
      <c r="B82" t="s">
        <v>44</v>
      </c>
      <c r="C82" t="s">
        <v>45</v>
      </c>
      <c r="D82" t="s">
        <v>46</v>
      </c>
      <c r="E82" t="s">
        <v>22</v>
      </c>
      <c r="F82">
        <v>8065.5999999999995</v>
      </c>
      <c r="G82">
        <v>15000</v>
      </c>
      <c r="H82">
        <v>0</v>
      </c>
      <c r="I82" t="s">
        <v>43</v>
      </c>
    </row>
    <row r="83" spans="1:9" x14ac:dyDescent="0.25">
      <c r="A83" s="1">
        <v>44256</v>
      </c>
      <c r="B83" t="s">
        <v>53</v>
      </c>
      <c r="C83" t="s">
        <v>54</v>
      </c>
      <c r="D83" t="s">
        <v>55</v>
      </c>
      <c r="E83" t="s">
        <v>22</v>
      </c>
      <c r="F83">
        <v>7982.7</v>
      </c>
      <c r="G83">
        <v>15000</v>
      </c>
      <c r="H83">
        <v>0</v>
      </c>
      <c r="I83" t="s">
        <v>43</v>
      </c>
    </row>
    <row r="84" spans="1:9" x14ac:dyDescent="0.25">
      <c r="A84" s="1">
        <v>44440</v>
      </c>
      <c r="B84" t="s">
        <v>37</v>
      </c>
      <c r="C84" t="s">
        <v>38</v>
      </c>
      <c r="D84" t="s">
        <v>39</v>
      </c>
      <c r="E84" t="s">
        <v>22</v>
      </c>
      <c r="F84">
        <v>7714</v>
      </c>
      <c r="G84">
        <v>15000</v>
      </c>
      <c r="H84">
        <v>0</v>
      </c>
      <c r="I84" t="s">
        <v>11</v>
      </c>
    </row>
    <row r="85" spans="1:9" x14ac:dyDescent="0.25">
      <c r="A85" s="1">
        <v>44197</v>
      </c>
      <c r="B85" t="s">
        <v>44</v>
      </c>
      <c r="C85" t="s">
        <v>45</v>
      </c>
      <c r="D85" t="s">
        <v>46</v>
      </c>
      <c r="E85" t="s">
        <v>22</v>
      </c>
      <c r="F85">
        <v>7658.5999999999985</v>
      </c>
      <c r="G85">
        <v>15000</v>
      </c>
      <c r="H85">
        <v>0</v>
      </c>
      <c r="I85" t="s">
        <v>15</v>
      </c>
    </row>
    <row r="86" spans="1:9" x14ac:dyDescent="0.25">
      <c r="A86" s="1">
        <v>44197</v>
      </c>
      <c r="B86" t="s">
        <v>19</v>
      </c>
      <c r="C86" t="s">
        <v>20</v>
      </c>
      <c r="D86" t="s">
        <v>21</v>
      </c>
      <c r="E86" t="s">
        <v>22</v>
      </c>
      <c r="F86">
        <v>7658.2000000000007</v>
      </c>
      <c r="G86">
        <v>15000</v>
      </c>
      <c r="H86">
        <v>0</v>
      </c>
      <c r="I86" t="s">
        <v>43</v>
      </c>
    </row>
    <row r="87" spans="1:9" x14ac:dyDescent="0.25">
      <c r="A87" s="1">
        <v>44228</v>
      </c>
      <c r="B87" t="s">
        <v>19</v>
      </c>
      <c r="C87" t="s">
        <v>20</v>
      </c>
      <c r="D87" t="s">
        <v>21</v>
      </c>
      <c r="E87" t="s">
        <v>22</v>
      </c>
      <c r="F87">
        <v>7356.5999999999995</v>
      </c>
      <c r="G87">
        <v>15000</v>
      </c>
      <c r="H87">
        <v>0</v>
      </c>
      <c r="I87" t="s">
        <v>11</v>
      </c>
    </row>
    <row r="88" spans="1:9" x14ac:dyDescent="0.25">
      <c r="A88" s="1">
        <v>44228</v>
      </c>
      <c r="B88" t="s">
        <v>19</v>
      </c>
      <c r="C88" t="s">
        <v>20</v>
      </c>
      <c r="D88" t="s">
        <v>21</v>
      </c>
      <c r="E88" t="s">
        <v>22</v>
      </c>
      <c r="F88">
        <v>7343.2000000000007</v>
      </c>
      <c r="G88">
        <v>15000</v>
      </c>
      <c r="H88">
        <v>0</v>
      </c>
      <c r="I88" t="s">
        <v>15</v>
      </c>
    </row>
    <row r="89" spans="1:9" x14ac:dyDescent="0.25">
      <c r="A89" s="1">
        <v>44470</v>
      </c>
      <c r="B89" t="s">
        <v>37</v>
      </c>
      <c r="C89" t="s">
        <v>38</v>
      </c>
      <c r="D89" t="s">
        <v>39</v>
      </c>
      <c r="E89" t="s">
        <v>22</v>
      </c>
      <c r="F89">
        <v>7195.9999999999991</v>
      </c>
      <c r="G89">
        <v>15000</v>
      </c>
      <c r="H89">
        <v>0</v>
      </c>
      <c r="I89" t="s">
        <v>15</v>
      </c>
    </row>
    <row r="90" spans="1:9" x14ac:dyDescent="0.25">
      <c r="A90" s="1">
        <v>44531</v>
      </c>
      <c r="B90" t="s">
        <v>53</v>
      </c>
      <c r="C90" t="s">
        <v>54</v>
      </c>
      <c r="D90" t="s">
        <v>55</v>
      </c>
      <c r="E90" t="s">
        <v>22</v>
      </c>
      <c r="F90">
        <v>7088.9</v>
      </c>
      <c r="G90">
        <v>15000</v>
      </c>
      <c r="H90">
        <v>0</v>
      </c>
      <c r="I90" t="s">
        <v>11</v>
      </c>
    </row>
    <row r="91" spans="1:9" x14ac:dyDescent="0.25">
      <c r="A91" s="1">
        <v>44531</v>
      </c>
      <c r="B91" t="s">
        <v>65</v>
      </c>
      <c r="C91" t="s">
        <v>66</v>
      </c>
      <c r="D91" t="s">
        <v>67</v>
      </c>
      <c r="E91" t="s">
        <v>22</v>
      </c>
      <c r="F91">
        <v>7009.2000000000007</v>
      </c>
      <c r="G91">
        <v>15000</v>
      </c>
      <c r="H91">
        <v>0</v>
      </c>
      <c r="I91" t="s">
        <v>15</v>
      </c>
    </row>
    <row r="92" spans="1:9" x14ac:dyDescent="0.25">
      <c r="A92" s="1">
        <v>44197</v>
      </c>
      <c r="B92" t="s">
        <v>19</v>
      </c>
      <c r="C92" t="s">
        <v>20</v>
      </c>
      <c r="D92" t="s">
        <v>21</v>
      </c>
      <c r="E92" t="s">
        <v>22</v>
      </c>
      <c r="F92">
        <v>6945.4</v>
      </c>
      <c r="G92">
        <v>15000</v>
      </c>
      <c r="H92">
        <v>0</v>
      </c>
      <c r="I92" t="s">
        <v>43</v>
      </c>
    </row>
    <row r="93" spans="1:9" x14ac:dyDescent="0.25">
      <c r="A93" s="1">
        <v>44501</v>
      </c>
      <c r="B93" t="s">
        <v>53</v>
      </c>
      <c r="C93" t="s">
        <v>54</v>
      </c>
      <c r="D93" t="s">
        <v>55</v>
      </c>
      <c r="E93" t="s">
        <v>22</v>
      </c>
      <c r="F93">
        <v>6900</v>
      </c>
      <c r="G93">
        <v>15000</v>
      </c>
      <c r="H93">
        <v>0</v>
      </c>
      <c r="I93" t="s">
        <v>15</v>
      </c>
    </row>
    <row r="94" spans="1:9" x14ac:dyDescent="0.25">
      <c r="A94" s="1">
        <v>44228</v>
      </c>
      <c r="B94" t="s">
        <v>37</v>
      </c>
      <c r="C94" t="s">
        <v>38</v>
      </c>
      <c r="D94" t="s">
        <v>39</v>
      </c>
      <c r="E94" t="s">
        <v>22</v>
      </c>
      <c r="F94">
        <v>6751.7999999999993</v>
      </c>
      <c r="G94">
        <v>15000</v>
      </c>
      <c r="H94">
        <v>0</v>
      </c>
      <c r="I94" t="s">
        <v>15</v>
      </c>
    </row>
    <row r="95" spans="1:9" x14ac:dyDescent="0.25">
      <c r="A95" s="1">
        <v>44256</v>
      </c>
      <c r="B95" t="s">
        <v>65</v>
      </c>
      <c r="C95" t="s">
        <v>66</v>
      </c>
      <c r="D95" t="s">
        <v>67</v>
      </c>
      <c r="E95" t="s">
        <v>22</v>
      </c>
      <c r="F95">
        <v>6708.9</v>
      </c>
      <c r="G95">
        <v>15000</v>
      </c>
      <c r="H95">
        <v>0</v>
      </c>
      <c r="I95" t="s">
        <v>43</v>
      </c>
    </row>
    <row r="96" spans="1:9" x14ac:dyDescent="0.25">
      <c r="A96" s="1">
        <v>44287</v>
      </c>
      <c r="B96" t="s">
        <v>53</v>
      </c>
      <c r="C96" t="s">
        <v>54</v>
      </c>
      <c r="D96" t="s">
        <v>55</v>
      </c>
      <c r="E96" t="s">
        <v>22</v>
      </c>
      <c r="F96">
        <v>5696.4</v>
      </c>
      <c r="G96">
        <v>15000</v>
      </c>
      <c r="H96">
        <v>0</v>
      </c>
      <c r="I96" t="s">
        <v>11</v>
      </c>
    </row>
    <row r="97" spans="1:9" x14ac:dyDescent="0.25">
      <c r="A97" s="1">
        <v>44378</v>
      </c>
      <c r="B97" t="s">
        <v>53</v>
      </c>
      <c r="C97" t="s">
        <v>54</v>
      </c>
      <c r="D97" t="s">
        <v>55</v>
      </c>
      <c r="E97" t="s">
        <v>22</v>
      </c>
      <c r="F97">
        <v>5332.7999999999993</v>
      </c>
      <c r="G97">
        <v>15000</v>
      </c>
      <c r="H97">
        <v>0</v>
      </c>
      <c r="I97" t="s">
        <v>15</v>
      </c>
    </row>
    <row r="98" spans="1:9" x14ac:dyDescent="0.25">
      <c r="A98" s="1">
        <v>44228</v>
      </c>
      <c r="B98" t="s">
        <v>19</v>
      </c>
      <c r="C98" t="s">
        <v>20</v>
      </c>
      <c r="D98" t="s">
        <v>21</v>
      </c>
      <c r="E98" t="s">
        <v>22</v>
      </c>
      <c r="F98">
        <v>4531</v>
      </c>
      <c r="G98">
        <v>15000</v>
      </c>
      <c r="H98">
        <v>0</v>
      </c>
      <c r="I98" t="s">
        <v>43</v>
      </c>
    </row>
    <row r="99" spans="1:9" x14ac:dyDescent="0.25">
      <c r="A99" s="1">
        <v>44409</v>
      </c>
      <c r="B99" t="s">
        <v>44</v>
      </c>
      <c r="C99" t="s">
        <v>45</v>
      </c>
      <c r="D99" t="s">
        <v>46</v>
      </c>
      <c r="E99" t="s">
        <v>22</v>
      </c>
      <c r="F99">
        <v>4322.8</v>
      </c>
      <c r="G99">
        <v>15000</v>
      </c>
      <c r="H99">
        <v>0</v>
      </c>
      <c r="I99" t="s">
        <v>43</v>
      </c>
    </row>
    <row r="100" spans="1:9" x14ac:dyDescent="0.25">
      <c r="A100" s="1">
        <v>44409</v>
      </c>
      <c r="B100" t="s">
        <v>44</v>
      </c>
      <c r="C100" t="s">
        <v>45</v>
      </c>
      <c r="D100" t="s">
        <v>46</v>
      </c>
      <c r="E100" t="s">
        <v>22</v>
      </c>
      <c r="F100">
        <v>3760.5</v>
      </c>
      <c r="G100">
        <v>15000</v>
      </c>
      <c r="H100">
        <v>0</v>
      </c>
      <c r="I100" t="s">
        <v>11</v>
      </c>
    </row>
    <row r="101" spans="1:9" x14ac:dyDescent="0.25">
      <c r="A101" s="1">
        <v>44378</v>
      </c>
      <c r="B101" t="s">
        <v>37</v>
      </c>
      <c r="C101" t="s">
        <v>38</v>
      </c>
      <c r="D101" t="s">
        <v>39</v>
      </c>
      <c r="E101" t="s">
        <v>22</v>
      </c>
      <c r="F101">
        <v>3465</v>
      </c>
      <c r="G101">
        <v>15000</v>
      </c>
      <c r="H101">
        <v>0</v>
      </c>
      <c r="I101" t="s">
        <v>15</v>
      </c>
    </row>
    <row r="102" spans="1:9" x14ac:dyDescent="0.25">
      <c r="A102" s="1">
        <v>44470</v>
      </c>
      <c r="B102" t="s">
        <v>19</v>
      </c>
      <c r="C102" t="s">
        <v>20</v>
      </c>
      <c r="D102" t="s">
        <v>21</v>
      </c>
      <c r="E102" t="s">
        <v>22</v>
      </c>
      <c r="F102">
        <v>2997.2</v>
      </c>
      <c r="G102">
        <v>15000</v>
      </c>
      <c r="H102">
        <v>0</v>
      </c>
      <c r="I102" t="s">
        <v>11</v>
      </c>
    </row>
  </sheetData>
  <autoFilter ref="A4:I102" xr:uid="{57A8694C-D236-4F8F-BEFD-9287861FEC6F}">
    <sortState xmlns:xlrd2="http://schemas.microsoft.com/office/spreadsheetml/2017/richdata2" ref="A5:I102">
      <sortCondition descending="1" ref="F4:F102"/>
    </sortState>
  </autoFilter>
  <mergeCells count="1">
    <mergeCell ref="A1:I2"/>
  </mergeCells>
  <conditionalFormatting sqref="F5:F102">
    <cfRule type="top10" dxfId="0" priority="1" rank="5"/>
  </conditionalFormatting>
  <hyperlinks>
    <hyperlink ref="K6" location="'Cover Page'!N3" display="Back to Cover page" xr:uid="{57175B92-3E29-4CA4-AE52-476F414129DD}"/>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4BC97-521C-44F2-BAEB-7C554399C889}">
  <sheetPr>
    <tabColor theme="9" tint="-0.249977111117893"/>
    <pageSetUpPr autoPageBreaks="0"/>
  </sheetPr>
  <dimension ref="A1:M393"/>
  <sheetViews>
    <sheetView workbookViewId="0">
      <selection activeCell="M8" sqref="M8"/>
    </sheetView>
  </sheetViews>
  <sheetFormatPr defaultRowHeight="15" x14ac:dyDescent="0.25"/>
  <cols>
    <col min="1" max="1" width="9.42578125" bestFit="1" customWidth="1"/>
    <col min="2" max="2" width="17.42578125" bestFit="1" customWidth="1"/>
    <col min="3" max="3" width="14.28515625" bestFit="1" customWidth="1"/>
    <col min="4" max="4" width="13.85546875" bestFit="1" customWidth="1"/>
    <col min="5" max="5" width="13.7109375" bestFit="1" customWidth="1"/>
    <col min="6" max="6" width="18" bestFit="1" customWidth="1"/>
    <col min="7" max="7" width="8.85546875" bestFit="1" customWidth="1"/>
    <col min="8" max="8" width="16" bestFit="1" customWidth="1"/>
    <col min="9" max="9" width="18.5703125" bestFit="1" customWidth="1"/>
    <col min="10" max="10" width="20.5703125" customWidth="1"/>
    <col min="11" max="11" width="17.140625" customWidth="1"/>
    <col min="12" max="12" width="6.5703125" bestFit="1" customWidth="1"/>
  </cols>
  <sheetData>
    <row r="1" spans="1:13" s="3" customFormat="1" ht="35.25" customHeight="1" x14ac:dyDescent="0.25">
      <c r="A1" t="s">
        <v>0</v>
      </c>
      <c r="B1" t="s">
        <v>1</v>
      </c>
      <c r="C1" t="s">
        <v>2</v>
      </c>
      <c r="D1" t="s">
        <v>3</v>
      </c>
      <c r="E1" t="s">
        <v>4</v>
      </c>
      <c r="F1" t="s">
        <v>5</v>
      </c>
      <c r="G1" t="s">
        <v>75</v>
      </c>
      <c r="H1" t="s">
        <v>76</v>
      </c>
      <c r="I1" t="s">
        <v>6</v>
      </c>
      <c r="J1" t="s">
        <v>81</v>
      </c>
      <c r="K1" t="s">
        <v>76</v>
      </c>
      <c r="L1" s="11">
        <v>0.1</v>
      </c>
      <c r="M1" s="2"/>
    </row>
    <row r="2" spans="1:13" x14ac:dyDescent="0.25">
      <c r="A2" s="13">
        <v>44197</v>
      </c>
      <c r="B2" t="s">
        <v>16</v>
      </c>
      <c r="C2" t="s">
        <v>17</v>
      </c>
      <c r="D2" t="s">
        <v>18</v>
      </c>
      <c r="E2" t="s">
        <v>10</v>
      </c>
      <c r="F2" s="10">
        <v>2954.7</v>
      </c>
      <c r="G2">
        <v>15000</v>
      </c>
      <c r="H2" s="10">
        <f>IF(F2&gt;=G2,Sales_Data[[#This Row],[Sales Amount]]*$L$1,0)</f>
        <v>0</v>
      </c>
      <c r="I2" t="s">
        <v>15</v>
      </c>
      <c r="J2" s="12">
        <f>Sales_Data[[#This Row],[Sales Amount]]-Sales_Data[[#This Row],[Target]]</f>
        <v>-12045.3</v>
      </c>
    </row>
    <row r="3" spans="1:13" x14ac:dyDescent="0.25">
      <c r="A3" s="13">
        <v>44197</v>
      </c>
      <c r="B3" t="s">
        <v>68</v>
      </c>
      <c r="C3" t="s">
        <v>69</v>
      </c>
      <c r="D3" t="s">
        <v>70</v>
      </c>
      <c r="E3" t="s">
        <v>10</v>
      </c>
      <c r="F3" s="10">
        <v>6796.7999999999993</v>
      </c>
      <c r="G3">
        <v>15000</v>
      </c>
      <c r="H3" s="10">
        <f>IF(F3&gt;=G3,Sales_Data[[#This Row],[Sales Amount]]*$L$1,0)</f>
        <v>0</v>
      </c>
      <c r="I3" t="s">
        <v>11</v>
      </c>
      <c r="J3" s="12">
        <f>Sales_Data[[#This Row],[Sales Amount]]-Sales_Data[[#This Row],[Target]]</f>
        <v>-8203.2000000000007</v>
      </c>
    </row>
    <row r="4" spans="1:13" x14ac:dyDescent="0.25">
      <c r="A4" s="13">
        <v>44197</v>
      </c>
      <c r="B4" t="s">
        <v>68</v>
      </c>
      <c r="C4" t="s">
        <v>69</v>
      </c>
      <c r="D4" t="s">
        <v>70</v>
      </c>
      <c r="E4" t="s">
        <v>10</v>
      </c>
      <c r="F4" s="10">
        <v>8188</v>
      </c>
      <c r="G4">
        <v>15000</v>
      </c>
      <c r="H4" s="10">
        <f>IF(F4&gt;=G4,Sales_Data[[#This Row],[Sales Amount]]*$L$1,0)</f>
        <v>0</v>
      </c>
      <c r="I4" t="s">
        <v>43</v>
      </c>
      <c r="J4" s="12">
        <f>Sales_Data[[#This Row],[Sales Amount]]-Sales_Data[[#This Row],[Target]]</f>
        <v>-6812</v>
      </c>
    </row>
    <row r="5" spans="1:13" x14ac:dyDescent="0.25">
      <c r="A5" s="13">
        <v>44197</v>
      </c>
      <c r="B5" t="s">
        <v>16</v>
      </c>
      <c r="C5" t="s">
        <v>17</v>
      </c>
      <c r="D5" t="s">
        <v>18</v>
      </c>
      <c r="E5" t="s">
        <v>10</v>
      </c>
      <c r="F5" s="10">
        <v>9058.4</v>
      </c>
      <c r="G5">
        <v>15000</v>
      </c>
      <c r="H5" s="10">
        <f>IF(F5&gt;=G5,Sales_Data[[#This Row],[Sales Amount]]*$L$1,0)</f>
        <v>0</v>
      </c>
      <c r="I5" t="s">
        <v>11</v>
      </c>
      <c r="J5" s="12">
        <f>Sales_Data[[#This Row],[Sales Amount]]-Sales_Data[[#This Row],[Target]]</f>
        <v>-5941.6</v>
      </c>
    </row>
    <row r="6" spans="1:13" x14ac:dyDescent="0.25">
      <c r="A6" s="13">
        <v>44197</v>
      </c>
      <c r="B6" t="s">
        <v>68</v>
      </c>
      <c r="C6" t="s">
        <v>69</v>
      </c>
      <c r="D6" t="s">
        <v>70</v>
      </c>
      <c r="E6" t="s">
        <v>10</v>
      </c>
      <c r="F6" s="10">
        <v>12096</v>
      </c>
      <c r="G6">
        <v>15000</v>
      </c>
      <c r="H6" s="10">
        <f>IF(F6&gt;=G6,Sales_Data[[#This Row],[Sales Amount]]*$L$1,0)</f>
        <v>0</v>
      </c>
      <c r="I6" t="s">
        <v>43</v>
      </c>
      <c r="J6" s="12">
        <f>Sales_Data[[#This Row],[Sales Amount]]-Sales_Data[[#This Row],[Target]]</f>
        <v>-2904</v>
      </c>
    </row>
    <row r="7" spans="1:13" x14ac:dyDescent="0.25">
      <c r="A7" s="13">
        <v>44197</v>
      </c>
      <c r="B7" t="s">
        <v>7</v>
      </c>
      <c r="C7" t="s">
        <v>8</v>
      </c>
      <c r="D7" t="s">
        <v>9</v>
      </c>
      <c r="E7" t="s">
        <v>10</v>
      </c>
      <c r="F7" s="10">
        <v>15029</v>
      </c>
      <c r="G7">
        <v>15000</v>
      </c>
      <c r="H7" s="10">
        <f>IF(F7&gt;=G7,Sales_Data[[#This Row],[Sales Amount]]*$L$1,0)</f>
        <v>1502.9</v>
      </c>
      <c r="I7" t="s">
        <v>15</v>
      </c>
      <c r="J7" s="12">
        <f>Sales_Data[[#This Row],[Sales Amount]]-Sales_Data[[#This Row],[Target]]</f>
        <v>29</v>
      </c>
    </row>
    <row r="8" spans="1:13" x14ac:dyDescent="0.25">
      <c r="A8" s="13">
        <v>44197</v>
      </c>
      <c r="B8" t="s">
        <v>7</v>
      </c>
      <c r="C8" t="s">
        <v>8</v>
      </c>
      <c r="D8" t="s">
        <v>9</v>
      </c>
      <c r="E8" t="s">
        <v>10</v>
      </c>
      <c r="F8" s="10">
        <v>15264</v>
      </c>
      <c r="G8">
        <v>15000</v>
      </c>
      <c r="H8" s="10">
        <f>IF(F8&gt;=G8,Sales_Data[[#This Row],[Sales Amount]]*$L$1,0)</f>
        <v>1526.4</v>
      </c>
      <c r="I8" t="s">
        <v>15</v>
      </c>
      <c r="J8" s="12">
        <f>Sales_Data[[#This Row],[Sales Amount]]-Sales_Data[[#This Row],[Target]]</f>
        <v>264</v>
      </c>
      <c r="L8" s="20" t="s">
        <v>106</v>
      </c>
    </row>
    <row r="9" spans="1:13" x14ac:dyDescent="0.25">
      <c r="A9" s="13">
        <v>44197</v>
      </c>
      <c r="B9" t="s">
        <v>7</v>
      </c>
      <c r="C9" t="s">
        <v>8</v>
      </c>
      <c r="D9" t="s">
        <v>9</v>
      </c>
      <c r="E9" t="s">
        <v>10</v>
      </c>
      <c r="F9" s="10">
        <v>17353.599999999999</v>
      </c>
      <c r="G9">
        <v>15000</v>
      </c>
      <c r="H9" s="10">
        <f>IF(F9&gt;=G9,Sales_Data[[#This Row],[Sales Amount]]*$L$1,0)</f>
        <v>1735.36</v>
      </c>
      <c r="I9" t="s">
        <v>11</v>
      </c>
      <c r="J9" s="12">
        <f>Sales_Data[[#This Row],[Sales Amount]]-Sales_Data[[#This Row],[Target]]</f>
        <v>2353.5999999999985</v>
      </c>
    </row>
    <row r="10" spans="1:13" x14ac:dyDescent="0.25">
      <c r="A10" s="13">
        <v>44197</v>
      </c>
      <c r="B10" t="s">
        <v>12</v>
      </c>
      <c r="C10" t="s">
        <v>13</v>
      </c>
      <c r="D10" t="s">
        <v>14</v>
      </c>
      <c r="E10" t="s">
        <v>10</v>
      </c>
      <c r="F10" s="10">
        <v>20140</v>
      </c>
      <c r="G10">
        <v>15000</v>
      </c>
      <c r="H10" s="10">
        <f>IF(F10&gt;=G10,Sales_Data[[#This Row],[Sales Amount]]*$L$1,0)</f>
        <v>2014</v>
      </c>
      <c r="I10" t="s">
        <v>43</v>
      </c>
      <c r="J10" s="12">
        <f>Sales_Data[[#This Row],[Sales Amount]]-Sales_Data[[#This Row],[Target]]</f>
        <v>5140</v>
      </c>
    </row>
    <row r="11" spans="1:13" x14ac:dyDescent="0.25">
      <c r="A11" s="13">
        <v>44197</v>
      </c>
      <c r="B11" t="s">
        <v>12</v>
      </c>
      <c r="C11" t="s">
        <v>13</v>
      </c>
      <c r="D11" t="s">
        <v>14</v>
      </c>
      <c r="E11" t="s">
        <v>10</v>
      </c>
      <c r="F11" s="10">
        <v>35649</v>
      </c>
      <c r="G11">
        <v>15000</v>
      </c>
      <c r="H11" s="10">
        <f>IF(F11&gt;=G11,Sales_Data[[#This Row],[Sales Amount]]*$L$1,0)</f>
        <v>3564.9</v>
      </c>
      <c r="I11" t="s">
        <v>11</v>
      </c>
      <c r="J11" s="12">
        <f>Sales_Data[[#This Row],[Sales Amount]]-Sales_Data[[#This Row],[Target]]</f>
        <v>20649</v>
      </c>
    </row>
    <row r="12" spans="1:13" x14ac:dyDescent="0.25">
      <c r="A12" s="13">
        <v>44197</v>
      </c>
      <c r="B12" t="s">
        <v>30</v>
      </c>
      <c r="C12" t="s">
        <v>31</v>
      </c>
      <c r="D12" t="s">
        <v>32</v>
      </c>
      <c r="E12" t="s">
        <v>33</v>
      </c>
      <c r="F12" s="10">
        <v>13310.4</v>
      </c>
      <c r="G12">
        <v>15000</v>
      </c>
      <c r="H12" s="10">
        <f>IF(F12&gt;=G12,Sales_Data[[#This Row],[Sales Amount]]*$L$1,0)</f>
        <v>0</v>
      </c>
      <c r="I12" t="s">
        <v>11</v>
      </c>
      <c r="J12" s="12">
        <f>Sales_Data[[#This Row],[Sales Amount]]-Sales_Data[[#This Row],[Target]]</f>
        <v>-1689.6000000000004</v>
      </c>
    </row>
    <row r="13" spans="1:13" x14ac:dyDescent="0.25">
      <c r="A13" s="13">
        <v>44197</v>
      </c>
      <c r="B13" t="s">
        <v>59</v>
      </c>
      <c r="C13" t="s">
        <v>60</v>
      </c>
      <c r="D13" t="s">
        <v>61</v>
      </c>
      <c r="E13" t="s">
        <v>33</v>
      </c>
      <c r="F13" s="10">
        <v>20366.100000000002</v>
      </c>
      <c r="G13">
        <v>15000</v>
      </c>
      <c r="H13" s="10">
        <f>IF(F13&gt;=G13,Sales_Data[[#This Row],[Sales Amount]]*$L$1,0)</f>
        <v>2036.6100000000004</v>
      </c>
      <c r="I13" t="s">
        <v>43</v>
      </c>
      <c r="J13" s="12">
        <f>Sales_Data[[#This Row],[Sales Amount]]-Sales_Data[[#This Row],[Target]]</f>
        <v>5366.1000000000022</v>
      </c>
    </row>
    <row r="14" spans="1:13" x14ac:dyDescent="0.25">
      <c r="A14" s="13">
        <v>44197</v>
      </c>
      <c r="B14" t="s">
        <v>59</v>
      </c>
      <c r="C14" t="s">
        <v>60</v>
      </c>
      <c r="D14" t="s">
        <v>61</v>
      </c>
      <c r="E14" t="s">
        <v>33</v>
      </c>
      <c r="F14" s="10">
        <v>20880</v>
      </c>
      <c r="G14">
        <v>15000</v>
      </c>
      <c r="H14" s="10">
        <f>IF(F14&gt;=G14,Sales_Data[[#This Row],[Sales Amount]]*$L$1,0)</f>
        <v>2088</v>
      </c>
      <c r="I14" t="s">
        <v>11</v>
      </c>
      <c r="J14" s="12">
        <f>Sales_Data[[#This Row],[Sales Amount]]-Sales_Data[[#This Row],[Target]]</f>
        <v>5880</v>
      </c>
    </row>
    <row r="15" spans="1:13" x14ac:dyDescent="0.25">
      <c r="A15" s="13">
        <v>44197</v>
      </c>
      <c r="B15" t="s">
        <v>30</v>
      </c>
      <c r="C15" t="s">
        <v>31</v>
      </c>
      <c r="D15" t="s">
        <v>32</v>
      </c>
      <c r="E15" t="s">
        <v>33</v>
      </c>
      <c r="F15" s="10">
        <v>23076.199999999997</v>
      </c>
      <c r="G15">
        <v>15000</v>
      </c>
      <c r="H15" s="10">
        <f>IF(F15&gt;=G15,Sales_Data[[#This Row],[Sales Amount]]*$L$1,0)</f>
        <v>2307.62</v>
      </c>
      <c r="I15" t="s">
        <v>11</v>
      </c>
      <c r="J15" s="12">
        <f>Sales_Data[[#This Row],[Sales Amount]]-Sales_Data[[#This Row],[Target]]</f>
        <v>8076.1999999999971</v>
      </c>
    </row>
    <row r="16" spans="1:13" x14ac:dyDescent="0.25">
      <c r="A16" s="13">
        <v>44197</v>
      </c>
      <c r="B16" t="s">
        <v>30</v>
      </c>
      <c r="C16" t="s">
        <v>31</v>
      </c>
      <c r="D16" t="s">
        <v>32</v>
      </c>
      <c r="E16" t="s">
        <v>33</v>
      </c>
      <c r="F16" s="10">
        <v>25560</v>
      </c>
      <c r="G16">
        <v>15000</v>
      </c>
      <c r="H16" s="10">
        <f>IF(F16&gt;=G16,Sales_Data[[#This Row],[Sales Amount]]*$L$1,0)</f>
        <v>2556</v>
      </c>
      <c r="I16" t="s">
        <v>11</v>
      </c>
      <c r="J16" s="12">
        <f>Sales_Data[[#This Row],[Sales Amount]]-Sales_Data[[#This Row],[Target]]</f>
        <v>10560</v>
      </c>
    </row>
    <row r="17" spans="1:10" x14ac:dyDescent="0.25">
      <c r="A17" s="13">
        <v>44197</v>
      </c>
      <c r="B17" t="s">
        <v>23</v>
      </c>
      <c r="C17" t="s">
        <v>24</v>
      </c>
      <c r="D17" t="s">
        <v>25</v>
      </c>
      <c r="E17" t="s">
        <v>26</v>
      </c>
      <c r="F17" s="10">
        <v>3008.3999999999996</v>
      </c>
      <c r="G17">
        <v>15000</v>
      </c>
      <c r="H17" s="10">
        <f>IF(F17&gt;=G17,Sales_Data[[#This Row],[Sales Amount]]*$L$1,0)</f>
        <v>0</v>
      </c>
      <c r="I17" t="s">
        <v>15</v>
      </c>
      <c r="J17" s="12">
        <f>Sales_Data[[#This Row],[Sales Amount]]-Sales_Data[[#This Row],[Target]]</f>
        <v>-11991.6</v>
      </c>
    </row>
    <row r="18" spans="1:10" x14ac:dyDescent="0.25">
      <c r="A18" s="13">
        <v>44197</v>
      </c>
      <c r="B18" t="s">
        <v>50</v>
      </c>
      <c r="C18" t="s">
        <v>51</v>
      </c>
      <c r="D18" t="s">
        <v>52</v>
      </c>
      <c r="E18" t="s">
        <v>26</v>
      </c>
      <c r="F18" s="10">
        <v>7221.5999999999995</v>
      </c>
      <c r="G18">
        <v>15000</v>
      </c>
      <c r="H18" s="10">
        <f>IF(F18&gt;=G18,Sales_Data[[#This Row],[Sales Amount]]*$L$1,0)</f>
        <v>0</v>
      </c>
      <c r="I18" t="s">
        <v>43</v>
      </c>
      <c r="J18" s="12">
        <f>Sales_Data[[#This Row],[Sales Amount]]-Sales_Data[[#This Row],[Target]]</f>
        <v>-7778.4000000000005</v>
      </c>
    </row>
    <row r="19" spans="1:10" x14ac:dyDescent="0.25">
      <c r="A19" s="13">
        <v>44197</v>
      </c>
      <c r="B19" t="s">
        <v>23</v>
      </c>
      <c r="C19" t="s">
        <v>24</v>
      </c>
      <c r="D19" t="s">
        <v>25</v>
      </c>
      <c r="E19" t="s">
        <v>26</v>
      </c>
      <c r="F19" s="10">
        <v>10903.199999999999</v>
      </c>
      <c r="G19">
        <v>15000</v>
      </c>
      <c r="H19" s="10">
        <f>IF(F19&gt;=G19,Sales_Data[[#This Row],[Sales Amount]]*$L$1,0)</f>
        <v>0</v>
      </c>
      <c r="I19" t="s">
        <v>15</v>
      </c>
      <c r="J19" s="12">
        <f>Sales_Data[[#This Row],[Sales Amount]]-Sales_Data[[#This Row],[Target]]</f>
        <v>-4096.8000000000011</v>
      </c>
    </row>
    <row r="20" spans="1:10" x14ac:dyDescent="0.25">
      <c r="A20" s="13">
        <v>44197</v>
      </c>
      <c r="B20" t="s">
        <v>34</v>
      </c>
      <c r="C20" t="s">
        <v>35</v>
      </c>
      <c r="D20" t="s">
        <v>36</v>
      </c>
      <c r="E20" t="s">
        <v>26</v>
      </c>
      <c r="F20" s="10">
        <v>14616</v>
      </c>
      <c r="G20">
        <v>15000</v>
      </c>
      <c r="H20" s="10">
        <f>IF(F20&gt;=G20,Sales_Data[[#This Row],[Sales Amount]]*$L$1,0)</f>
        <v>0</v>
      </c>
      <c r="I20" t="s">
        <v>15</v>
      </c>
      <c r="J20" s="12">
        <f>Sales_Data[[#This Row],[Sales Amount]]-Sales_Data[[#This Row],[Target]]</f>
        <v>-384</v>
      </c>
    </row>
    <row r="21" spans="1:10" x14ac:dyDescent="0.25">
      <c r="A21" s="13">
        <v>44197</v>
      </c>
      <c r="B21" t="s">
        <v>47</v>
      </c>
      <c r="C21" t="s">
        <v>48</v>
      </c>
      <c r="D21" t="s">
        <v>49</v>
      </c>
      <c r="E21" t="s">
        <v>26</v>
      </c>
      <c r="F21" s="10">
        <v>18885.900000000001</v>
      </c>
      <c r="G21">
        <v>15000</v>
      </c>
      <c r="H21" s="10">
        <f>IF(F21&gt;=G21,Sales_Data[[#This Row],[Sales Amount]]*$L$1,0)</f>
        <v>1888.5900000000001</v>
      </c>
      <c r="I21" t="s">
        <v>43</v>
      </c>
      <c r="J21" s="12">
        <f>Sales_Data[[#This Row],[Sales Amount]]-Sales_Data[[#This Row],[Target]]</f>
        <v>3885.9000000000015</v>
      </c>
    </row>
    <row r="22" spans="1:10" x14ac:dyDescent="0.25">
      <c r="A22" s="13">
        <v>44197</v>
      </c>
      <c r="B22" t="s">
        <v>47</v>
      </c>
      <c r="C22" t="s">
        <v>48</v>
      </c>
      <c r="D22" t="s">
        <v>49</v>
      </c>
      <c r="E22" t="s">
        <v>26</v>
      </c>
      <c r="F22" s="10">
        <v>24236</v>
      </c>
      <c r="G22">
        <v>15000</v>
      </c>
      <c r="H22" s="10">
        <f>IF(F22&gt;=G22,Sales_Data[[#This Row],[Sales Amount]]*$L$1,0)</f>
        <v>2423.6</v>
      </c>
      <c r="I22" t="s">
        <v>11</v>
      </c>
      <c r="J22" s="12">
        <f>Sales_Data[[#This Row],[Sales Amount]]-Sales_Data[[#This Row],[Target]]</f>
        <v>9236</v>
      </c>
    </row>
    <row r="23" spans="1:10" x14ac:dyDescent="0.25">
      <c r="A23" s="13">
        <v>44197</v>
      </c>
      <c r="B23" t="s">
        <v>19</v>
      </c>
      <c r="C23" t="s">
        <v>20</v>
      </c>
      <c r="D23" t="s">
        <v>21</v>
      </c>
      <c r="E23" t="s">
        <v>22</v>
      </c>
      <c r="F23" s="10">
        <v>6945.4</v>
      </c>
      <c r="G23">
        <v>15000</v>
      </c>
      <c r="H23" s="10">
        <f>IF(F23&gt;=G23,Sales_Data[[#This Row],[Sales Amount]]*$L$1,0)</f>
        <v>0</v>
      </c>
      <c r="I23" t="s">
        <v>43</v>
      </c>
      <c r="J23" s="12">
        <f>Sales_Data[[#This Row],[Sales Amount]]-Sales_Data[[#This Row],[Target]]</f>
        <v>-8054.6</v>
      </c>
    </row>
    <row r="24" spans="1:10" x14ac:dyDescent="0.25">
      <c r="A24" s="13">
        <v>44197</v>
      </c>
      <c r="B24" t="s">
        <v>19</v>
      </c>
      <c r="C24" t="s">
        <v>20</v>
      </c>
      <c r="D24" t="s">
        <v>21</v>
      </c>
      <c r="E24" t="s">
        <v>22</v>
      </c>
      <c r="F24" s="10">
        <v>7658.2000000000007</v>
      </c>
      <c r="G24">
        <v>15000</v>
      </c>
      <c r="H24" s="10">
        <f>IF(F24&gt;=G24,Sales_Data[[#This Row],[Sales Amount]]*$L$1,0)</f>
        <v>0</v>
      </c>
      <c r="I24" t="s">
        <v>43</v>
      </c>
      <c r="J24" s="12">
        <f>Sales_Data[[#This Row],[Sales Amount]]-Sales_Data[[#This Row],[Target]]</f>
        <v>-7341.7999999999993</v>
      </c>
    </row>
    <row r="25" spans="1:10" x14ac:dyDescent="0.25">
      <c r="A25" s="13">
        <v>44197</v>
      </c>
      <c r="B25" t="s">
        <v>44</v>
      </c>
      <c r="C25" t="s">
        <v>45</v>
      </c>
      <c r="D25" t="s">
        <v>46</v>
      </c>
      <c r="E25" t="s">
        <v>22</v>
      </c>
      <c r="F25" s="10">
        <v>7658.5999999999985</v>
      </c>
      <c r="G25">
        <v>15000</v>
      </c>
      <c r="H25" s="10">
        <f>IF(F25&gt;=G25,Sales_Data[[#This Row],[Sales Amount]]*$L$1,0)</f>
        <v>0</v>
      </c>
      <c r="I25" t="s">
        <v>15</v>
      </c>
      <c r="J25" s="12">
        <f>Sales_Data[[#This Row],[Sales Amount]]-Sales_Data[[#This Row],[Target]]</f>
        <v>-7341.4000000000015</v>
      </c>
    </row>
    <row r="26" spans="1:10" x14ac:dyDescent="0.25">
      <c r="A26" s="13">
        <v>44197</v>
      </c>
      <c r="B26" t="s">
        <v>53</v>
      </c>
      <c r="C26" t="s">
        <v>54</v>
      </c>
      <c r="D26" t="s">
        <v>55</v>
      </c>
      <c r="E26" t="s">
        <v>22</v>
      </c>
      <c r="F26" s="10">
        <v>9098.6</v>
      </c>
      <c r="G26">
        <v>15000</v>
      </c>
      <c r="H26" s="10">
        <f>IF(F26&gt;=G26,Sales_Data[[#This Row],[Sales Amount]]*$L$1,0)</f>
        <v>0</v>
      </c>
      <c r="I26" t="s">
        <v>43</v>
      </c>
      <c r="J26" s="12">
        <f>Sales_Data[[#This Row],[Sales Amount]]-Sales_Data[[#This Row],[Target]]</f>
        <v>-5901.4</v>
      </c>
    </row>
    <row r="27" spans="1:10" x14ac:dyDescent="0.25">
      <c r="A27" s="13">
        <v>44197</v>
      </c>
      <c r="B27" t="s">
        <v>19</v>
      </c>
      <c r="C27" t="s">
        <v>20</v>
      </c>
      <c r="D27" t="s">
        <v>21</v>
      </c>
      <c r="E27" t="s">
        <v>22</v>
      </c>
      <c r="F27" s="10">
        <v>10019.199999999999</v>
      </c>
      <c r="G27">
        <v>15000</v>
      </c>
      <c r="H27" s="10">
        <f>IF(F27&gt;=G27,Sales_Data[[#This Row],[Sales Amount]]*$L$1,0)</f>
        <v>0</v>
      </c>
      <c r="I27" t="s">
        <v>43</v>
      </c>
      <c r="J27" s="12">
        <f>Sales_Data[[#This Row],[Sales Amount]]-Sales_Data[[#This Row],[Target]]</f>
        <v>-4980.8000000000011</v>
      </c>
    </row>
    <row r="28" spans="1:10" x14ac:dyDescent="0.25">
      <c r="A28" s="13">
        <v>44197</v>
      </c>
      <c r="B28" t="s">
        <v>44</v>
      </c>
      <c r="C28" t="s">
        <v>45</v>
      </c>
      <c r="D28" t="s">
        <v>46</v>
      </c>
      <c r="E28" t="s">
        <v>22</v>
      </c>
      <c r="F28" s="10">
        <v>10176</v>
      </c>
      <c r="G28">
        <v>15000</v>
      </c>
      <c r="H28" s="10">
        <f>IF(F28&gt;=G28,Sales_Data[[#This Row],[Sales Amount]]*$L$1,0)</f>
        <v>0</v>
      </c>
      <c r="I28" t="s">
        <v>15</v>
      </c>
      <c r="J28" s="12">
        <f>Sales_Data[[#This Row],[Sales Amount]]-Sales_Data[[#This Row],[Target]]</f>
        <v>-4824</v>
      </c>
    </row>
    <row r="29" spans="1:10" x14ac:dyDescent="0.25">
      <c r="A29" s="13">
        <v>44197</v>
      </c>
      <c r="B29" t="s">
        <v>53</v>
      </c>
      <c r="C29" t="s">
        <v>54</v>
      </c>
      <c r="D29" t="s">
        <v>55</v>
      </c>
      <c r="E29" t="s">
        <v>22</v>
      </c>
      <c r="F29" s="10">
        <v>16385.600000000002</v>
      </c>
      <c r="G29">
        <v>15000</v>
      </c>
      <c r="H29" s="10">
        <f>IF(F29&gt;=G29,Sales_Data[[#This Row],[Sales Amount]]*$L$1,0)</f>
        <v>1638.5600000000004</v>
      </c>
      <c r="I29" t="s">
        <v>11</v>
      </c>
      <c r="J29" s="12">
        <f>Sales_Data[[#This Row],[Sales Amount]]-Sales_Data[[#This Row],[Target]]</f>
        <v>1385.6000000000022</v>
      </c>
    </row>
    <row r="30" spans="1:10" x14ac:dyDescent="0.25">
      <c r="A30" s="13">
        <v>44197</v>
      </c>
      <c r="B30" t="s">
        <v>44</v>
      </c>
      <c r="C30" t="s">
        <v>45</v>
      </c>
      <c r="D30" t="s">
        <v>46</v>
      </c>
      <c r="E30" t="s">
        <v>22</v>
      </c>
      <c r="F30" s="10">
        <v>19108</v>
      </c>
      <c r="G30">
        <v>15000</v>
      </c>
      <c r="H30" s="10">
        <f>IF(F30&gt;=G30,Sales_Data[[#This Row],[Sales Amount]]*$L$1,0)</f>
        <v>1910.8000000000002</v>
      </c>
      <c r="I30" t="s">
        <v>15</v>
      </c>
      <c r="J30" s="12">
        <f>Sales_Data[[#This Row],[Sales Amount]]-Sales_Data[[#This Row],[Target]]</f>
        <v>4108</v>
      </c>
    </row>
    <row r="31" spans="1:10" x14ac:dyDescent="0.25">
      <c r="A31" s="13">
        <v>44197</v>
      </c>
      <c r="B31" t="s">
        <v>19</v>
      </c>
      <c r="C31" t="s">
        <v>20</v>
      </c>
      <c r="D31" t="s">
        <v>21</v>
      </c>
      <c r="E31" t="s">
        <v>22</v>
      </c>
      <c r="F31" s="10">
        <v>19456</v>
      </c>
      <c r="G31">
        <v>15000</v>
      </c>
      <c r="H31" s="10">
        <f>IF(F31&gt;=G31,Sales_Data[[#This Row],[Sales Amount]]*$L$1,0)</f>
        <v>1945.6000000000001</v>
      </c>
      <c r="I31" t="s">
        <v>11</v>
      </c>
      <c r="J31" s="12">
        <f>Sales_Data[[#This Row],[Sales Amount]]-Sales_Data[[#This Row],[Target]]</f>
        <v>4456</v>
      </c>
    </row>
    <row r="32" spans="1:10" x14ac:dyDescent="0.25">
      <c r="A32" s="13">
        <v>44197</v>
      </c>
      <c r="B32" t="s">
        <v>65</v>
      </c>
      <c r="C32" t="s">
        <v>66</v>
      </c>
      <c r="D32" t="s">
        <v>67</v>
      </c>
      <c r="E32" t="s">
        <v>22</v>
      </c>
      <c r="F32" s="10">
        <v>31127.199999999997</v>
      </c>
      <c r="G32">
        <v>15000</v>
      </c>
      <c r="H32" s="10">
        <f>IF(F32&gt;=G32,Sales_Data[[#This Row],[Sales Amount]]*$L$1,0)</f>
        <v>3112.72</v>
      </c>
      <c r="I32" t="s">
        <v>43</v>
      </c>
      <c r="J32" s="12">
        <f>Sales_Data[[#This Row],[Sales Amount]]-Sales_Data[[#This Row],[Target]]</f>
        <v>16127.199999999997</v>
      </c>
    </row>
    <row r="33" spans="1:10" x14ac:dyDescent="0.25">
      <c r="A33" s="13">
        <v>44197</v>
      </c>
      <c r="B33" t="s">
        <v>65</v>
      </c>
      <c r="C33" t="s">
        <v>66</v>
      </c>
      <c r="D33" t="s">
        <v>67</v>
      </c>
      <c r="E33" t="s">
        <v>22</v>
      </c>
      <c r="F33" s="10">
        <v>36372.1</v>
      </c>
      <c r="G33">
        <v>15000</v>
      </c>
      <c r="H33" s="10">
        <f>IF(F33&gt;=G33,Sales_Data[[#This Row],[Sales Amount]]*$L$1,0)</f>
        <v>3637.21</v>
      </c>
      <c r="I33" t="s">
        <v>11</v>
      </c>
      <c r="J33" s="12">
        <f>Sales_Data[[#This Row],[Sales Amount]]-Sales_Data[[#This Row],[Target]]</f>
        <v>21372.1</v>
      </c>
    </row>
    <row r="34" spans="1:10" x14ac:dyDescent="0.25">
      <c r="A34" s="13">
        <v>44197</v>
      </c>
      <c r="B34" t="s">
        <v>44</v>
      </c>
      <c r="C34" t="s">
        <v>45</v>
      </c>
      <c r="D34" t="s">
        <v>46</v>
      </c>
      <c r="E34" t="s">
        <v>22</v>
      </c>
      <c r="F34" s="10">
        <v>39186</v>
      </c>
      <c r="G34">
        <v>15000</v>
      </c>
      <c r="H34" s="10">
        <f>IF(F34&gt;=G34,Sales_Data[[#This Row],[Sales Amount]]*$L$1,0)</f>
        <v>3918.6000000000004</v>
      </c>
      <c r="I34" t="s">
        <v>15</v>
      </c>
      <c r="J34" s="12">
        <f>Sales_Data[[#This Row],[Sales Amount]]-Sales_Data[[#This Row],[Target]]</f>
        <v>24186</v>
      </c>
    </row>
    <row r="35" spans="1:10" x14ac:dyDescent="0.25">
      <c r="A35" s="13">
        <v>44197</v>
      </c>
      <c r="B35" t="s">
        <v>65</v>
      </c>
      <c r="C35" t="s">
        <v>66</v>
      </c>
      <c r="D35" t="s">
        <v>67</v>
      </c>
      <c r="E35" t="s">
        <v>22</v>
      </c>
      <c r="F35" s="10">
        <v>46715.999999999993</v>
      </c>
      <c r="G35">
        <v>15000</v>
      </c>
      <c r="H35" s="10">
        <f>IF(F35&gt;=G35,Sales_Data[[#This Row],[Sales Amount]]*$L$1,0)</f>
        <v>4671.5999999999995</v>
      </c>
      <c r="I35" t="s">
        <v>11</v>
      </c>
      <c r="J35" s="12">
        <f>Sales_Data[[#This Row],[Sales Amount]]-Sales_Data[[#This Row],[Target]]</f>
        <v>31715.999999999993</v>
      </c>
    </row>
    <row r="36" spans="1:10" x14ac:dyDescent="0.25">
      <c r="A36" s="13">
        <v>44228</v>
      </c>
      <c r="B36" t="s">
        <v>27</v>
      </c>
      <c r="C36" t="s">
        <v>28</v>
      </c>
      <c r="D36" t="s">
        <v>29</v>
      </c>
      <c r="E36" t="s">
        <v>10</v>
      </c>
      <c r="F36" s="10">
        <v>7717.5</v>
      </c>
      <c r="G36">
        <v>15000</v>
      </c>
      <c r="H36" s="10">
        <f>IF(F36&gt;=G36,Sales_Data[[#This Row],[Sales Amount]]*$L$1,0)</f>
        <v>0</v>
      </c>
      <c r="I36" t="s">
        <v>43</v>
      </c>
      <c r="J36" s="12">
        <f>Sales_Data[[#This Row],[Sales Amount]]-Sales_Data[[#This Row],[Target]]</f>
        <v>-7282.5</v>
      </c>
    </row>
    <row r="37" spans="1:10" x14ac:dyDescent="0.25">
      <c r="A37" s="13">
        <v>44228</v>
      </c>
      <c r="B37" t="s">
        <v>27</v>
      </c>
      <c r="C37" t="s">
        <v>28</v>
      </c>
      <c r="D37" t="s">
        <v>29</v>
      </c>
      <c r="E37" t="s">
        <v>10</v>
      </c>
      <c r="F37" s="10">
        <v>11617.6</v>
      </c>
      <c r="G37">
        <v>15000</v>
      </c>
      <c r="H37" s="10">
        <f>IF(F37&gt;=G37,Sales_Data[[#This Row],[Sales Amount]]*$L$1,0)</f>
        <v>0</v>
      </c>
      <c r="I37" t="s">
        <v>15</v>
      </c>
      <c r="J37" s="12">
        <f>Sales_Data[[#This Row],[Sales Amount]]-Sales_Data[[#This Row],[Target]]</f>
        <v>-3382.3999999999996</v>
      </c>
    </row>
    <row r="38" spans="1:10" x14ac:dyDescent="0.25">
      <c r="A38" s="13">
        <v>44228</v>
      </c>
      <c r="B38" t="s">
        <v>12</v>
      </c>
      <c r="C38" t="s">
        <v>13</v>
      </c>
      <c r="D38" t="s">
        <v>14</v>
      </c>
      <c r="E38" t="s">
        <v>10</v>
      </c>
      <c r="F38" s="10">
        <v>19431</v>
      </c>
      <c r="G38">
        <v>15000</v>
      </c>
      <c r="H38" s="10">
        <f>IF(F38&gt;=G38,Sales_Data[[#This Row],[Sales Amount]]*$L$1,0)</f>
        <v>1943.1000000000001</v>
      </c>
      <c r="I38" t="s">
        <v>15</v>
      </c>
      <c r="J38" s="12">
        <f>Sales_Data[[#This Row],[Sales Amount]]-Sales_Data[[#This Row],[Target]]</f>
        <v>4431</v>
      </c>
    </row>
    <row r="39" spans="1:10" x14ac:dyDescent="0.25">
      <c r="A39" s="13">
        <v>44228</v>
      </c>
      <c r="B39" t="s">
        <v>7</v>
      </c>
      <c r="C39" t="s">
        <v>8</v>
      </c>
      <c r="D39" t="s">
        <v>9</v>
      </c>
      <c r="E39" t="s">
        <v>10</v>
      </c>
      <c r="F39" s="10">
        <v>21169.599999999999</v>
      </c>
      <c r="G39">
        <v>15000</v>
      </c>
      <c r="H39" s="10">
        <f>IF(F39&gt;=G39,Sales_Data[[#This Row],[Sales Amount]]*$L$1,0)</f>
        <v>2116.96</v>
      </c>
      <c r="I39" t="s">
        <v>15</v>
      </c>
      <c r="J39" s="12">
        <f>Sales_Data[[#This Row],[Sales Amount]]-Sales_Data[[#This Row],[Target]]</f>
        <v>6169.5999999999985</v>
      </c>
    </row>
    <row r="40" spans="1:10" x14ac:dyDescent="0.25">
      <c r="A40" s="13">
        <v>44228</v>
      </c>
      <c r="B40" t="s">
        <v>16</v>
      </c>
      <c r="C40" t="s">
        <v>17</v>
      </c>
      <c r="D40" t="s">
        <v>18</v>
      </c>
      <c r="E40" t="s">
        <v>10</v>
      </c>
      <c r="F40" s="10">
        <v>29158.400000000001</v>
      </c>
      <c r="G40">
        <v>15000</v>
      </c>
      <c r="H40" s="10">
        <f>IF(F40&gt;=G40,Sales_Data[[#This Row],[Sales Amount]]*$L$1,0)</f>
        <v>2915.84</v>
      </c>
      <c r="I40" t="s">
        <v>15</v>
      </c>
      <c r="J40" s="12">
        <f>Sales_Data[[#This Row],[Sales Amount]]-Sales_Data[[#This Row],[Target]]</f>
        <v>14158.400000000001</v>
      </c>
    </row>
    <row r="41" spans="1:10" x14ac:dyDescent="0.25">
      <c r="A41" s="13">
        <v>44228</v>
      </c>
      <c r="B41" t="s">
        <v>12</v>
      </c>
      <c r="C41" t="s">
        <v>13</v>
      </c>
      <c r="D41" t="s">
        <v>14</v>
      </c>
      <c r="E41" t="s">
        <v>10</v>
      </c>
      <c r="F41" s="10">
        <v>30305</v>
      </c>
      <c r="G41">
        <v>15000</v>
      </c>
      <c r="H41" s="10">
        <f>IF(F41&gt;=G41,Sales_Data[[#This Row],[Sales Amount]]*$L$1,0)</f>
        <v>3030.5</v>
      </c>
      <c r="I41" t="s">
        <v>11</v>
      </c>
      <c r="J41" s="12">
        <f>Sales_Data[[#This Row],[Sales Amount]]-Sales_Data[[#This Row],[Target]]</f>
        <v>15305</v>
      </c>
    </row>
    <row r="42" spans="1:10" x14ac:dyDescent="0.25">
      <c r="A42" s="13">
        <v>44228</v>
      </c>
      <c r="B42" t="s">
        <v>27</v>
      </c>
      <c r="C42" t="s">
        <v>28</v>
      </c>
      <c r="D42" t="s">
        <v>29</v>
      </c>
      <c r="E42" t="s">
        <v>10</v>
      </c>
      <c r="F42" s="10">
        <v>43184.399999999994</v>
      </c>
      <c r="G42">
        <v>15000</v>
      </c>
      <c r="H42" s="10">
        <f>IF(F42&gt;=G42,Sales_Data[[#This Row],[Sales Amount]]*$L$1,0)</f>
        <v>4318.4399999999996</v>
      </c>
      <c r="I42" t="s">
        <v>43</v>
      </c>
      <c r="J42" s="12">
        <f>Sales_Data[[#This Row],[Sales Amount]]-Sales_Data[[#This Row],[Target]]</f>
        <v>28184.399999999994</v>
      </c>
    </row>
    <row r="43" spans="1:10" x14ac:dyDescent="0.25">
      <c r="A43" s="13">
        <v>44228</v>
      </c>
      <c r="B43" t="s">
        <v>59</v>
      </c>
      <c r="C43" t="s">
        <v>60</v>
      </c>
      <c r="D43" t="s">
        <v>61</v>
      </c>
      <c r="E43" t="s">
        <v>33</v>
      </c>
      <c r="F43" s="10">
        <v>13479.400000000001</v>
      </c>
      <c r="G43">
        <v>15000</v>
      </c>
      <c r="H43" s="10">
        <f>IF(F43&gt;=G43,Sales_Data[[#This Row],[Sales Amount]]*$L$1,0)</f>
        <v>0</v>
      </c>
      <c r="I43" t="s">
        <v>43</v>
      </c>
      <c r="J43" s="12">
        <f>Sales_Data[[#This Row],[Sales Amount]]-Sales_Data[[#This Row],[Target]]</f>
        <v>-1520.5999999999985</v>
      </c>
    </row>
    <row r="44" spans="1:10" x14ac:dyDescent="0.25">
      <c r="A44" s="13">
        <v>44228</v>
      </c>
      <c r="B44" t="s">
        <v>30</v>
      </c>
      <c r="C44" t="s">
        <v>31</v>
      </c>
      <c r="D44" t="s">
        <v>32</v>
      </c>
      <c r="E44" t="s">
        <v>33</v>
      </c>
      <c r="F44" s="10">
        <v>16604.400000000001</v>
      </c>
      <c r="G44">
        <v>15000</v>
      </c>
      <c r="H44" s="10">
        <f>IF(F44&gt;=G44,Sales_Data[[#This Row],[Sales Amount]]*$L$1,0)</f>
        <v>1660.4400000000003</v>
      </c>
      <c r="I44" t="s">
        <v>15</v>
      </c>
      <c r="J44" s="12">
        <f>Sales_Data[[#This Row],[Sales Amount]]-Sales_Data[[#This Row],[Target]]</f>
        <v>1604.4000000000015</v>
      </c>
    </row>
    <row r="45" spans="1:10" x14ac:dyDescent="0.25">
      <c r="A45" s="13">
        <v>44228</v>
      </c>
      <c r="B45" t="s">
        <v>71</v>
      </c>
      <c r="C45" t="s">
        <v>72</v>
      </c>
      <c r="D45" t="s">
        <v>73</v>
      </c>
      <c r="E45" t="s">
        <v>33</v>
      </c>
      <c r="F45" s="10">
        <v>22176</v>
      </c>
      <c r="G45">
        <v>15000</v>
      </c>
      <c r="H45" s="10">
        <f>IF(F45&gt;=G45,Sales_Data[[#This Row],[Sales Amount]]*$L$1,0)</f>
        <v>2217.6</v>
      </c>
      <c r="I45" t="s">
        <v>15</v>
      </c>
      <c r="J45" s="12">
        <f>Sales_Data[[#This Row],[Sales Amount]]-Sales_Data[[#This Row],[Target]]</f>
        <v>7176</v>
      </c>
    </row>
    <row r="46" spans="1:10" x14ac:dyDescent="0.25">
      <c r="A46" s="13">
        <v>44228</v>
      </c>
      <c r="B46" t="s">
        <v>59</v>
      </c>
      <c r="C46" t="s">
        <v>60</v>
      </c>
      <c r="D46" t="s">
        <v>61</v>
      </c>
      <c r="E46" t="s">
        <v>33</v>
      </c>
      <c r="F46" s="10">
        <v>24131.000000000004</v>
      </c>
      <c r="G46">
        <v>15000</v>
      </c>
      <c r="H46" s="10">
        <f>IF(F46&gt;=G46,Sales_Data[[#This Row],[Sales Amount]]*$L$1,0)</f>
        <v>2413.1000000000004</v>
      </c>
      <c r="I46" t="s">
        <v>15</v>
      </c>
      <c r="J46" s="12">
        <f>Sales_Data[[#This Row],[Sales Amount]]-Sales_Data[[#This Row],[Target]]</f>
        <v>9131.0000000000036</v>
      </c>
    </row>
    <row r="47" spans="1:10" x14ac:dyDescent="0.25">
      <c r="A47" s="13">
        <v>44228</v>
      </c>
      <c r="B47" t="s">
        <v>30</v>
      </c>
      <c r="C47" t="s">
        <v>31</v>
      </c>
      <c r="D47" t="s">
        <v>32</v>
      </c>
      <c r="E47" t="s">
        <v>33</v>
      </c>
      <c r="F47" s="10">
        <v>34353.5</v>
      </c>
      <c r="G47">
        <v>15000</v>
      </c>
      <c r="H47" s="10">
        <f>IF(F47&gt;=G47,Sales_Data[[#This Row],[Sales Amount]]*$L$1,0)</f>
        <v>3435.3500000000004</v>
      </c>
      <c r="I47" t="s">
        <v>15</v>
      </c>
      <c r="J47" s="12">
        <f>Sales_Data[[#This Row],[Sales Amount]]-Sales_Data[[#This Row],[Target]]</f>
        <v>19353.5</v>
      </c>
    </row>
    <row r="48" spans="1:10" x14ac:dyDescent="0.25">
      <c r="A48" s="13">
        <v>44228</v>
      </c>
      <c r="B48" t="s">
        <v>34</v>
      </c>
      <c r="C48" t="s">
        <v>35</v>
      </c>
      <c r="D48" t="s">
        <v>36</v>
      </c>
      <c r="E48" t="s">
        <v>26</v>
      </c>
      <c r="F48" s="10">
        <v>3596</v>
      </c>
      <c r="G48">
        <v>15000</v>
      </c>
      <c r="H48" s="10">
        <f>IF(F48&gt;=G48,Sales_Data[[#This Row],[Sales Amount]]*$L$1,0)</f>
        <v>0</v>
      </c>
      <c r="I48" t="s">
        <v>15</v>
      </c>
      <c r="J48" s="12">
        <f>Sales_Data[[#This Row],[Sales Amount]]-Sales_Data[[#This Row],[Target]]</f>
        <v>-11404</v>
      </c>
    </row>
    <row r="49" spans="1:10" x14ac:dyDescent="0.25">
      <c r="A49" s="13">
        <v>44228</v>
      </c>
      <c r="B49" t="s">
        <v>56</v>
      </c>
      <c r="C49" t="s">
        <v>57</v>
      </c>
      <c r="D49" t="s">
        <v>58</v>
      </c>
      <c r="E49" t="s">
        <v>26</v>
      </c>
      <c r="F49" s="10">
        <v>6300</v>
      </c>
      <c r="G49">
        <v>15000</v>
      </c>
      <c r="H49" s="10">
        <f>IF(F49&gt;=G49,Sales_Data[[#This Row],[Sales Amount]]*$L$1,0)</f>
        <v>0</v>
      </c>
      <c r="I49" t="s">
        <v>43</v>
      </c>
      <c r="J49" s="12">
        <f>Sales_Data[[#This Row],[Sales Amount]]-Sales_Data[[#This Row],[Target]]</f>
        <v>-8700</v>
      </c>
    </row>
    <row r="50" spans="1:10" x14ac:dyDescent="0.25">
      <c r="A50" s="13">
        <v>44228</v>
      </c>
      <c r="B50" t="s">
        <v>34</v>
      </c>
      <c r="C50" t="s">
        <v>35</v>
      </c>
      <c r="D50" t="s">
        <v>36</v>
      </c>
      <c r="E50" t="s">
        <v>26</v>
      </c>
      <c r="F50" s="10">
        <v>6804</v>
      </c>
      <c r="G50">
        <v>15000</v>
      </c>
      <c r="H50" s="10">
        <f>IF(F50&gt;=G50,Sales_Data[[#This Row],[Sales Amount]]*$L$1,0)</f>
        <v>0</v>
      </c>
      <c r="I50" t="s">
        <v>11</v>
      </c>
      <c r="J50" s="12">
        <f>Sales_Data[[#This Row],[Sales Amount]]-Sales_Data[[#This Row],[Target]]</f>
        <v>-8196</v>
      </c>
    </row>
    <row r="51" spans="1:10" x14ac:dyDescent="0.25">
      <c r="A51" s="13">
        <v>44228</v>
      </c>
      <c r="B51" t="s">
        <v>50</v>
      </c>
      <c r="C51" t="s">
        <v>51</v>
      </c>
      <c r="D51" t="s">
        <v>52</v>
      </c>
      <c r="E51" t="s">
        <v>26</v>
      </c>
      <c r="F51" s="10">
        <v>8524.4000000000015</v>
      </c>
      <c r="G51">
        <v>15000</v>
      </c>
      <c r="H51" s="10">
        <f>IF(F51&gt;=G51,Sales_Data[[#This Row],[Sales Amount]]*$L$1,0)</f>
        <v>0</v>
      </c>
      <c r="I51" t="s">
        <v>43</v>
      </c>
      <c r="J51" s="12">
        <f>Sales_Data[[#This Row],[Sales Amount]]-Sales_Data[[#This Row],[Target]]</f>
        <v>-6475.5999999999985</v>
      </c>
    </row>
    <row r="52" spans="1:10" x14ac:dyDescent="0.25">
      <c r="A52" s="13">
        <v>44228</v>
      </c>
      <c r="B52" t="s">
        <v>34</v>
      </c>
      <c r="C52" t="s">
        <v>35</v>
      </c>
      <c r="D52" t="s">
        <v>36</v>
      </c>
      <c r="E52" t="s">
        <v>26</v>
      </c>
      <c r="F52" s="10">
        <v>8772</v>
      </c>
      <c r="G52">
        <v>15000</v>
      </c>
      <c r="H52" s="10">
        <f>IF(F52&gt;=G52,Sales_Data[[#This Row],[Sales Amount]]*$L$1,0)</f>
        <v>0</v>
      </c>
      <c r="I52" t="s">
        <v>43</v>
      </c>
      <c r="J52" s="12">
        <f>Sales_Data[[#This Row],[Sales Amount]]-Sales_Data[[#This Row],[Target]]</f>
        <v>-6228</v>
      </c>
    </row>
    <row r="53" spans="1:10" x14ac:dyDescent="0.25">
      <c r="A53" s="13">
        <v>44228</v>
      </c>
      <c r="B53" t="s">
        <v>34</v>
      </c>
      <c r="C53" t="s">
        <v>35</v>
      </c>
      <c r="D53" t="s">
        <v>36</v>
      </c>
      <c r="E53" t="s">
        <v>26</v>
      </c>
      <c r="F53" s="10">
        <v>17328.300000000003</v>
      </c>
      <c r="G53">
        <v>15000</v>
      </c>
      <c r="H53" s="10">
        <f>IF(F53&gt;=G53,Sales_Data[[#This Row],[Sales Amount]]*$L$1,0)</f>
        <v>1732.8300000000004</v>
      </c>
      <c r="I53" t="s">
        <v>43</v>
      </c>
      <c r="J53" s="12">
        <f>Sales_Data[[#This Row],[Sales Amount]]-Sales_Data[[#This Row],[Target]]</f>
        <v>2328.3000000000029</v>
      </c>
    </row>
    <row r="54" spans="1:10" x14ac:dyDescent="0.25">
      <c r="A54" s="13">
        <v>44228</v>
      </c>
      <c r="B54" t="s">
        <v>56</v>
      </c>
      <c r="C54" t="s">
        <v>57</v>
      </c>
      <c r="D54" t="s">
        <v>58</v>
      </c>
      <c r="E54" t="s">
        <v>26</v>
      </c>
      <c r="F54" s="10">
        <v>21438.899999999998</v>
      </c>
      <c r="G54">
        <v>15000</v>
      </c>
      <c r="H54" s="10">
        <f>IF(F54&gt;=G54,Sales_Data[[#This Row],[Sales Amount]]*$L$1,0)</f>
        <v>2143.89</v>
      </c>
      <c r="I54" t="s">
        <v>11</v>
      </c>
      <c r="J54" s="12">
        <f>Sales_Data[[#This Row],[Sales Amount]]-Sales_Data[[#This Row],[Target]]</f>
        <v>6438.8999999999978</v>
      </c>
    </row>
    <row r="55" spans="1:10" x14ac:dyDescent="0.25">
      <c r="A55" s="13">
        <v>44228</v>
      </c>
      <c r="B55" t="s">
        <v>50</v>
      </c>
      <c r="C55" t="s">
        <v>51</v>
      </c>
      <c r="D55" t="s">
        <v>52</v>
      </c>
      <c r="E55" t="s">
        <v>26</v>
      </c>
      <c r="F55" s="10">
        <v>26556.799999999999</v>
      </c>
      <c r="G55">
        <v>15000</v>
      </c>
      <c r="H55" s="10">
        <f>IF(F55&gt;=G55,Sales_Data[[#This Row],[Sales Amount]]*$L$1,0)</f>
        <v>2655.6800000000003</v>
      </c>
      <c r="I55" t="s">
        <v>15</v>
      </c>
      <c r="J55" s="12">
        <f>Sales_Data[[#This Row],[Sales Amount]]-Sales_Data[[#This Row],[Target]]</f>
        <v>11556.8</v>
      </c>
    </row>
    <row r="56" spans="1:10" x14ac:dyDescent="0.25">
      <c r="A56" s="13">
        <v>44228</v>
      </c>
      <c r="B56" t="s">
        <v>50</v>
      </c>
      <c r="C56" t="s">
        <v>51</v>
      </c>
      <c r="D56" t="s">
        <v>52</v>
      </c>
      <c r="E56" t="s">
        <v>26</v>
      </c>
      <c r="F56" s="10">
        <v>33132.600000000006</v>
      </c>
      <c r="G56">
        <v>15000</v>
      </c>
      <c r="H56" s="10">
        <f>IF(F56&gt;=G56,Sales_Data[[#This Row],[Sales Amount]]*$L$1,0)</f>
        <v>3313.2600000000007</v>
      </c>
      <c r="I56" t="s">
        <v>43</v>
      </c>
      <c r="J56" s="12">
        <f>Sales_Data[[#This Row],[Sales Amount]]-Sales_Data[[#This Row],[Target]]</f>
        <v>18132.600000000006</v>
      </c>
    </row>
    <row r="57" spans="1:10" x14ac:dyDescent="0.25">
      <c r="A57" s="13">
        <v>44228</v>
      </c>
      <c r="B57" t="s">
        <v>19</v>
      </c>
      <c r="C57" t="s">
        <v>20</v>
      </c>
      <c r="D57" t="s">
        <v>21</v>
      </c>
      <c r="E57" t="s">
        <v>22</v>
      </c>
      <c r="F57" s="10">
        <v>4531</v>
      </c>
      <c r="G57">
        <v>15000</v>
      </c>
      <c r="H57" s="10">
        <f>IF(F57&gt;=G57,Sales_Data[[#This Row],[Sales Amount]]*$L$1,0)</f>
        <v>0</v>
      </c>
      <c r="I57" t="s">
        <v>43</v>
      </c>
      <c r="J57" s="12">
        <f>Sales_Data[[#This Row],[Sales Amount]]-Sales_Data[[#This Row],[Target]]</f>
        <v>-10469</v>
      </c>
    </row>
    <row r="58" spans="1:10" x14ac:dyDescent="0.25">
      <c r="A58" s="13">
        <v>44228</v>
      </c>
      <c r="B58" t="s">
        <v>37</v>
      </c>
      <c r="C58" t="s">
        <v>38</v>
      </c>
      <c r="D58" t="s">
        <v>39</v>
      </c>
      <c r="E58" t="s">
        <v>22</v>
      </c>
      <c r="F58" s="10">
        <v>6751.7999999999993</v>
      </c>
      <c r="G58">
        <v>15000</v>
      </c>
      <c r="H58" s="10">
        <f>IF(F58&gt;=G58,Sales_Data[[#This Row],[Sales Amount]]*$L$1,0)</f>
        <v>0</v>
      </c>
      <c r="I58" t="s">
        <v>15</v>
      </c>
      <c r="J58" s="12">
        <f>Sales_Data[[#This Row],[Sales Amount]]-Sales_Data[[#This Row],[Target]]</f>
        <v>-8248.2000000000007</v>
      </c>
    </row>
    <row r="59" spans="1:10" x14ac:dyDescent="0.25">
      <c r="A59" s="13">
        <v>44228</v>
      </c>
      <c r="B59" t="s">
        <v>19</v>
      </c>
      <c r="C59" t="s">
        <v>20</v>
      </c>
      <c r="D59" t="s">
        <v>21</v>
      </c>
      <c r="E59" t="s">
        <v>22</v>
      </c>
      <c r="F59" s="10">
        <v>7343.2000000000007</v>
      </c>
      <c r="G59">
        <v>15000</v>
      </c>
      <c r="H59" s="10">
        <f>IF(F59&gt;=G59,Sales_Data[[#This Row],[Sales Amount]]*$L$1,0)</f>
        <v>0</v>
      </c>
      <c r="I59" t="s">
        <v>15</v>
      </c>
      <c r="J59" s="12">
        <f>Sales_Data[[#This Row],[Sales Amount]]-Sales_Data[[#This Row],[Target]]</f>
        <v>-7656.7999999999993</v>
      </c>
    </row>
    <row r="60" spans="1:10" x14ac:dyDescent="0.25">
      <c r="A60" s="13">
        <v>44228</v>
      </c>
      <c r="B60" t="s">
        <v>19</v>
      </c>
      <c r="C60" t="s">
        <v>20</v>
      </c>
      <c r="D60" t="s">
        <v>21</v>
      </c>
      <c r="E60" t="s">
        <v>22</v>
      </c>
      <c r="F60" s="10">
        <v>7356.5999999999995</v>
      </c>
      <c r="G60">
        <v>15000</v>
      </c>
      <c r="H60" s="10">
        <f>IF(F60&gt;=G60,Sales_Data[[#This Row],[Sales Amount]]*$L$1,0)</f>
        <v>0</v>
      </c>
      <c r="I60" t="s">
        <v>11</v>
      </c>
      <c r="J60" s="12">
        <f>Sales_Data[[#This Row],[Sales Amount]]-Sales_Data[[#This Row],[Target]]</f>
        <v>-7643.4000000000005</v>
      </c>
    </row>
    <row r="61" spans="1:10" x14ac:dyDescent="0.25">
      <c r="A61" s="13">
        <v>44228</v>
      </c>
      <c r="B61" t="s">
        <v>37</v>
      </c>
      <c r="C61" t="s">
        <v>38</v>
      </c>
      <c r="D61" t="s">
        <v>39</v>
      </c>
      <c r="E61" t="s">
        <v>22</v>
      </c>
      <c r="F61" s="10">
        <v>17748</v>
      </c>
      <c r="G61">
        <v>15000</v>
      </c>
      <c r="H61" s="10">
        <f>IF(F61&gt;=G61,Sales_Data[[#This Row],[Sales Amount]]*$L$1,0)</f>
        <v>1774.8000000000002</v>
      </c>
      <c r="I61" t="s">
        <v>11</v>
      </c>
      <c r="J61" s="12">
        <f>Sales_Data[[#This Row],[Sales Amount]]-Sales_Data[[#This Row],[Target]]</f>
        <v>2748</v>
      </c>
    </row>
    <row r="62" spans="1:10" x14ac:dyDescent="0.25">
      <c r="A62" s="13">
        <v>44228</v>
      </c>
      <c r="B62" t="s">
        <v>19</v>
      </c>
      <c r="C62" t="s">
        <v>20</v>
      </c>
      <c r="D62" t="s">
        <v>21</v>
      </c>
      <c r="E62" t="s">
        <v>22</v>
      </c>
      <c r="F62" s="10">
        <v>28395.5</v>
      </c>
      <c r="G62">
        <v>15000</v>
      </c>
      <c r="H62" s="10">
        <f>IF(F62&gt;=G62,Sales_Data[[#This Row],[Sales Amount]]*$L$1,0)</f>
        <v>2839.55</v>
      </c>
      <c r="I62" t="s">
        <v>43</v>
      </c>
      <c r="J62" s="12">
        <f>Sales_Data[[#This Row],[Sales Amount]]-Sales_Data[[#This Row],[Target]]</f>
        <v>13395.5</v>
      </c>
    </row>
    <row r="63" spans="1:10" x14ac:dyDescent="0.25">
      <c r="A63" s="13">
        <v>44228</v>
      </c>
      <c r="B63" t="s">
        <v>44</v>
      </c>
      <c r="C63" t="s">
        <v>45</v>
      </c>
      <c r="D63" t="s">
        <v>46</v>
      </c>
      <c r="E63" t="s">
        <v>22</v>
      </c>
      <c r="F63" s="10">
        <v>41429.5</v>
      </c>
      <c r="G63">
        <v>15000</v>
      </c>
      <c r="H63" s="10">
        <f>IF(F63&gt;=G63,Sales_Data[[#This Row],[Sales Amount]]*$L$1,0)</f>
        <v>4142.95</v>
      </c>
      <c r="I63" t="s">
        <v>15</v>
      </c>
      <c r="J63" s="12">
        <f>Sales_Data[[#This Row],[Sales Amount]]-Sales_Data[[#This Row],[Target]]</f>
        <v>26429.5</v>
      </c>
    </row>
    <row r="64" spans="1:10" x14ac:dyDescent="0.25">
      <c r="A64" s="13">
        <v>44256</v>
      </c>
      <c r="B64" t="s">
        <v>12</v>
      </c>
      <c r="C64" t="s">
        <v>13</v>
      </c>
      <c r="D64" t="s">
        <v>14</v>
      </c>
      <c r="E64" t="s">
        <v>10</v>
      </c>
      <c r="F64" s="10">
        <v>2311.5</v>
      </c>
      <c r="G64">
        <v>15000</v>
      </c>
      <c r="H64" s="10">
        <f>IF(F64&gt;=G64,Sales_Data[[#This Row],[Sales Amount]]*$L$1,0)</f>
        <v>0</v>
      </c>
      <c r="I64" t="s">
        <v>15</v>
      </c>
      <c r="J64" s="12">
        <f>Sales_Data[[#This Row],[Sales Amount]]-Sales_Data[[#This Row],[Target]]</f>
        <v>-12688.5</v>
      </c>
    </row>
    <row r="65" spans="1:10" x14ac:dyDescent="0.25">
      <c r="A65" s="13">
        <v>44256</v>
      </c>
      <c r="B65" t="s">
        <v>27</v>
      </c>
      <c r="C65" t="s">
        <v>28</v>
      </c>
      <c r="D65" t="s">
        <v>29</v>
      </c>
      <c r="E65" t="s">
        <v>10</v>
      </c>
      <c r="F65" s="10">
        <v>3013.5</v>
      </c>
      <c r="G65">
        <v>15000</v>
      </c>
      <c r="H65" s="10">
        <f>IF(F65&gt;=G65,Sales_Data[[#This Row],[Sales Amount]]*$L$1,0)</f>
        <v>0</v>
      </c>
      <c r="I65" t="s">
        <v>15</v>
      </c>
      <c r="J65" s="12">
        <f>Sales_Data[[#This Row],[Sales Amount]]-Sales_Data[[#This Row],[Target]]</f>
        <v>-11986.5</v>
      </c>
    </row>
    <row r="66" spans="1:10" x14ac:dyDescent="0.25">
      <c r="A66" s="13">
        <v>44256</v>
      </c>
      <c r="B66" t="s">
        <v>27</v>
      </c>
      <c r="C66" t="s">
        <v>28</v>
      </c>
      <c r="D66" t="s">
        <v>29</v>
      </c>
      <c r="E66" t="s">
        <v>10</v>
      </c>
      <c r="F66" s="10">
        <v>5287.5</v>
      </c>
      <c r="G66">
        <v>15000</v>
      </c>
      <c r="H66" s="10">
        <f>IF(F66&gt;=G66,Sales_Data[[#This Row],[Sales Amount]]*$L$1,0)</f>
        <v>0</v>
      </c>
      <c r="I66" t="s">
        <v>15</v>
      </c>
      <c r="J66" s="12">
        <f>Sales_Data[[#This Row],[Sales Amount]]-Sales_Data[[#This Row],[Target]]</f>
        <v>-9712.5</v>
      </c>
    </row>
    <row r="67" spans="1:10" x14ac:dyDescent="0.25">
      <c r="A67" s="13">
        <v>44256</v>
      </c>
      <c r="B67" t="s">
        <v>16</v>
      </c>
      <c r="C67" t="s">
        <v>17</v>
      </c>
      <c r="D67" t="s">
        <v>18</v>
      </c>
      <c r="E67" t="s">
        <v>10</v>
      </c>
      <c r="F67" s="10">
        <v>13797</v>
      </c>
      <c r="G67">
        <v>15000</v>
      </c>
      <c r="H67" s="10">
        <f>IF(F67&gt;=G67,Sales_Data[[#This Row],[Sales Amount]]*$L$1,0)</f>
        <v>0</v>
      </c>
      <c r="I67" t="s">
        <v>11</v>
      </c>
      <c r="J67" s="12">
        <f>Sales_Data[[#This Row],[Sales Amount]]-Sales_Data[[#This Row],[Target]]</f>
        <v>-1203</v>
      </c>
    </row>
    <row r="68" spans="1:10" x14ac:dyDescent="0.25">
      <c r="A68" s="13">
        <v>44256</v>
      </c>
      <c r="B68" t="s">
        <v>68</v>
      </c>
      <c r="C68" t="s">
        <v>69</v>
      </c>
      <c r="D68" t="s">
        <v>70</v>
      </c>
      <c r="E68" t="s">
        <v>10</v>
      </c>
      <c r="F68" s="10">
        <v>14063</v>
      </c>
      <c r="G68">
        <v>15000</v>
      </c>
      <c r="H68" s="10">
        <f>IF(F68&gt;=G68,Sales_Data[[#This Row],[Sales Amount]]*$L$1,0)</f>
        <v>0</v>
      </c>
      <c r="I68" t="s">
        <v>15</v>
      </c>
      <c r="J68" s="12">
        <f>Sales_Data[[#This Row],[Sales Amount]]-Sales_Data[[#This Row],[Target]]</f>
        <v>-937</v>
      </c>
    </row>
    <row r="69" spans="1:10" x14ac:dyDescent="0.25">
      <c r="A69" s="13">
        <v>44256</v>
      </c>
      <c r="B69" t="s">
        <v>16</v>
      </c>
      <c r="C69" t="s">
        <v>17</v>
      </c>
      <c r="D69" t="s">
        <v>18</v>
      </c>
      <c r="E69" t="s">
        <v>10</v>
      </c>
      <c r="F69" s="10">
        <v>14608.300000000001</v>
      </c>
      <c r="G69">
        <v>15000</v>
      </c>
      <c r="H69" s="10">
        <f>IF(F69&gt;=G69,Sales_Data[[#This Row],[Sales Amount]]*$L$1,0)</f>
        <v>0</v>
      </c>
      <c r="I69" t="s">
        <v>11</v>
      </c>
      <c r="J69" s="12">
        <f>Sales_Data[[#This Row],[Sales Amount]]-Sales_Data[[#This Row],[Target]]</f>
        <v>-391.69999999999891</v>
      </c>
    </row>
    <row r="70" spans="1:10" x14ac:dyDescent="0.25">
      <c r="A70" s="13">
        <v>44256</v>
      </c>
      <c r="B70" t="s">
        <v>27</v>
      </c>
      <c r="C70" t="s">
        <v>28</v>
      </c>
      <c r="D70" t="s">
        <v>29</v>
      </c>
      <c r="E70" t="s">
        <v>10</v>
      </c>
      <c r="F70" s="10">
        <v>16063.199999999999</v>
      </c>
      <c r="G70">
        <v>15000</v>
      </c>
      <c r="H70" s="10">
        <f>IF(F70&gt;=G70,Sales_Data[[#This Row],[Sales Amount]]*$L$1,0)</f>
        <v>1606.32</v>
      </c>
      <c r="I70" t="s">
        <v>15</v>
      </c>
      <c r="J70" s="12">
        <f>Sales_Data[[#This Row],[Sales Amount]]-Sales_Data[[#This Row],[Target]]</f>
        <v>1063.1999999999989</v>
      </c>
    </row>
    <row r="71" spans="1:10" x14ac:dyDescent="0.25">
      <c r="A71" s="13">
        <v>44256</v>
      </c>
      <c r="B71" t="s">
        <v>12</v>
      </c>
      <c r="C71" t="s">
        <v>13</v>
      </c>
      <c r="D71" t="s">
        <v>14</v>
      </c>
      <c r="E71" t="s">
        <v>10</v>
      </c>
      <c r="F71" s="10">
        <v>16836</v>
      </c>
      <c r="G71">
        <v>15000</v>
      </c>
      <c r="H71" s="10">
        <f>IF(F71&gt;=G71,Sales_Data[[#This Row],[Sales Amount]]*$L$1,0)</f>
        <v>1683.6000000000001</v>
      </c>
      <c r="I71" t="s">
        <v>11</v>
      </c>
      <c r="J71" s="12">
        <f>Sales_Data[[#This Row],[Sales Amount]]-Sales_Data[[#This Row],[Target]]</f>
        <v>1836</v>
      </c>
    </row>
    <row r="72" spans="1:10" x14ac:dyDescent="0.25">
      <c r="A72" s="13">
        <v>44256</v>
      </c>
      <c r="B72" t="s">
        <v>27</v>
      </c>
      <c r="C72" t="s">
        <v>28</v>
      </c>
      <c r="D72" t="s">
        <v>29</v>
      </c>
      <c r="E72" t="s">
        <v>10</v>
      </c>
      <c r="F72" s="10">
        <v>19594</v>
      </c>
      <c r="G72">
        <v>15000</v>
      </c>
      <c r="H72" s="10">
        <f>IF(F72&gt;=G72,Sales_Data[[#This Row],[Sales Amount]]*$L$1,0)</f>
        <v>1959.4</v>
      </c>
      <c r="I72" t="s">
        <v>43</v>
      </c>
      <c r="J72" s="12">
        <f>Sales_Data[[#This Row],[Sales Amount]]-Sales_Data[[#This Row],[Target]]</f>
        <v>4594</v>
      </c>
    </row>
    <row r="73" spans="1:10" x14ac:dyDescent="0.25">
      <c r="A73" s="13">
        <v>44256</v>
      </c>
      <c r="B73" t="s">
        <v>12</v>
      </c>
      <c r="C73" t="s">
        <v>13</v>
      </c>
      <c r="D73" t="s">
        <v>14</v>
      </c>
      <c r="E73" t="s">
        <v>10</v>
      </c>
      <c r="F73" s="10">
        <v>21654.400000000001</v>
      </c>
      <c r="G73">
        <v>15000</v>
      </c>
      <c r="H73" s="10">
        <f>IF(F73&gt;=G73,Sales_Data[[#This Row],[Sales Amount]]*$L$1,0)</f>
        <v>2165.44</v>
      </c>
      <c r="I73" t="s">
        <v>15</v>
      </c>
      <c r="J73" s="12">
        <f>Sales_Data[[#This Row],[Sales Amount]]-Sales_Data[[#This Row],[Target]]</f>
        <v>6654.4000000000015</v>
      </c>
    </row>
    <row r="74" spans="1:10" x14ac:dyDescent="0.25">
      <c r="A74" s="13">
        <v>44256</v>
      </c>
      <c r="B74" t="s">
        <v>68</v>
      </c>
      <c r="C74" t="s">
        <v>69</v>
      </c>
      <c r="D74" t="s">
        <v>70</v>
      </c>
      <c r="E74" t="s">
        <v>10</v>
      </c>
      <c r="F74" s="10">
        <v>27930</v>
      </c>
      <c r="G74">
        <v>15000</v>
      </c>
      <c r="H74" s="10">
        <f>IF(F74&gt;=G74,Sales_Data[[#This Row],[Sales Amount]]*$L$1,0)</f>
        <v>2793</v>
      </c>
      <c r="I74" t="s">
        <v>11</v>
      </c>
      <c r="J74" s="12">
        <f>Sales_Data[[#This Row],[Sales Amount]]-Sales_Data[[#This Row],[Target]]</f>
        <v>12930</v>
      </c>
    </row>
    <row r="75" spans="1:10" x14ac:dyDescent="0.25">
      <c r="A75" s="13">
        <v>44256</v>
      </c>
      <c r="B75" t="s">
        <v>7</v>
      </c>
      <c r="C75" t="s">
        <v>8</v>
      </c>
      <c r="D75" t="s">
        <v>9</v>
      </c>
      <c r="E75" t="s">
        <v>10</v>
      </c>
      <c r="F75" s="10">
        <v>39065.899999999994</v>
      </c>
      <c r="G75">
        <v>15000</v>
      </c>
      <c r="H75" s="10">
        <f>IF(F75&gt;=G75,Sales_Data[[#This Row],[Sales Amount]]*$L$1,0)</f>
        <v>3906.5899999999997</v>
      </c>
      <c r="I75" t="s">
        <v>15</v>
      </c>
      <c r="J75" s="12">
        <f>Sales_Data[[#This Row],[Sales Amount]]-Sales_Data[[#This Row],[Target]]</f>
        <v>24065.899999999994</v>
      </c>
    </row>
    <row r="76" spans="1:10" x14ac:dyDescent="0.25">
      <c r="A76" s="13">
        <v>44256</v>
      </c>
      <c r="B76" t="s">
        <v>27</v>
      </c>
      <c r="C76" t="s">
        <v>28</v>
      </c>
      <c r="D76" t="s">
        <v>29</v>
      </c>
      <c r="E76" t="s">
        <v>10</v>
      </c>
      <c r="F76" s="10">
        <v>44422</v>
      </c>
      <c r="G76">
        <v>15000</v>
      </c>
      <c r="H76" s="10">
        <f>IF(F76&gt;=G76,Sales_Data[[#This Row],[Sales Amount]]*$L$1,0)</f>
        <v>4442.2</v>
      </c>
      <c r="I76" t="s">
        <v>43</v>
      </c>
      <c r="J76" s="12">
        <f>Sales_Data[[#This Row],[Sales Amount]]-Sales_Data[[#This Row],[Target]]</f>
        <v>29422</v>
      </c>
    </row>
    <row r="77" spans="1:10" x14ac:dyDescent="0.25">
      <c r="A77" s="13">
        <v>44256</v>
      </c>
      <c r="B77" t="s">
        <v>62</v>
      </c>
      <c r="C77" t="s">
        <v>63</v>
      </c>
      <c r="D77" t="s">
        <v>64</v>
      </c>
      <c r="E77" t="s">
        <v>33</v>
      </c>
      <c r="F77" s="10">
        <v>7416.9</v>
      </c>
      <c r="G77">
        <v>15000</v>
      </c>
      <c r="H77" s="10">
        <f>IF(F77&gt;=G77,Sales_Data[[#This Row],[Sales Amount]]*$L$1,0)</f>
        <v>0</v>
      </c>
      <c r="I77" t="s">
        <v>43</v>
      </c>
      <c r="J77" s="12">
        <f>Sales_Data[[#This Row],[Sales Amount]]-Sales_Data[[#This Row],[Target]]</f>
        <v>-7583.1</v>
      </c>
    </row>
    <row r="78" spans="1:10" x14ac:dyDescent="0.25">
      <c r="A78" s="13">
        <v>44256</v>
      </c>
      <c r="B78" t="s">
        <v>40</v>
      </c>
      <c r="C78" t="s">
        <v>41</v>
      </c>
      <c r="D78" t="s">
        <v>42</v>
      </c>
      <c r="E78" t="s">
        <v>33</v>
      </c>
      <c r="F78" s="10">
        <v>8284.5</v>
      </c>
      <c r="G78">
        <v>15000</v>
      </c>
      <c r="H78" s="10">
        <f>IF(F78&gt;=G78,Sales_Data[[#This Row],[Sales Amount]]*$L$1,0)</f>
        <v>0</v>
      </c>
      <c r="I78" t="s">
        <v>15</v>
      </c>
      <c r="J78" s="12">
        <f>Sales_Data[[#This Row],[Sales Amount]]-Sales_Data[[#This Row],[Target]]</f>
        <v>-6715.5</v>
      </c>
    </row>
    <row r="79" spans="1:10" x14ac:dyDescent="0.25">
      <c r="A79" s="13">
        <v>44256</v>
      </c>
      <c r="B79" t="s">
        <v>30</v>
      </c>
      <c r="C79" t="s">
        <v>31</v>
      </c>
      <c r="D79" t="s">
        <v>32</v>
      </c>
      <c r="E79" t="s">
        <v>33</v>
      </c>
      <c r="F79" s="10">
        <v>10758.7</v>
      </c>
      <c r="G79">
        <v>15000</v>
      </c>
      <c r="H79" s="10">
        <f>IF(F79&gt;=G79,Sales_Data[[#This Row],[Sales Amount]]*$L$1,0)</f>
        <v>0</v>
      </c>
      <c r="I79" t="s">
        <v>15</v>
      </c>
      <c r="J79" s="12">
        <f>Sales_Data[[#This Row],[Sales Amount]]-Sales_Data[[#This Row],[Target]]</f>
        <v>-4241.2999999999993</v>
      </c>
    </row>
    <row r="80" spans="1:10" x14ac:dyDescent="0.25">
      <c r="A80" s="13">
        <v>44256</v>
      </c>
      <c r="B80" t="s">
        <v>59</v>
      </c>
      <c r="C80" t="s">
        <v>60</v>
      </c>
      <c r="D80" t="s">
        <v>61</v>
      </c>
      <c r="E80" t="s">
        <v>33</v>
      </c>
      <c r="F80" s="10">
        <v>12124.2</v>
      </c>
      <c r="G80">
        <v>15000</v>
      </c>
      <c r="H80" s="10">
        <f>IF(F80&gt;=G80,Sales_Data[[#This Row],[Sales Amount]]*$L$1,0)</f>
        <v>0</v>
      </c>
      <c r="I80" t="s">
        <v>43</v>
      </c>
      <c r="J80" s="12">
        <f>Sales_Data[[#This Row],[Sales Amount]]-Sales_Data[[#This Row],[Target]]</f>
        <v>-2875.7999999999993</v>
      </c>
    </row>
    <row r="81" spans="1:10" x14ac:dyDescent="0.25">
      <c r="A81" s="13">
        <v>44256</v>
      </c>
      <c r="B81" t="s">
        <v>62</v>
      </c>
      <c r="C81" t="s">
        <v>63</v>
      </c>
      <c r="D81" t="s">
        <v>64</v>
      </c>
      <c r="E81" t="s">
        <v>33</v>
      </c>
      <c r="F81" s="10">
        <v>14391.999999999998</v>
      </c>
      <c r="G81">
        <v>15000</v>
      </c>
      <c r="H81" s="10">
        <f>IF(F81&gt;=G81,Sales_Data[[#This Row],[Sales Amount]]*$L$1,0)</f>
        <v>0</v>
      </c>
      <c r="I81" t="s">
        <v>11</v>
      </c>
      <c r="J81" s="12">
        <f>Sales_Data[[#This Row],[Sales Amount]]-Sales_Data[[#This Row],[Target]]</f>
        <v>-608.00000000000182</v>
      </c>
    </row>
    <row r="82" spans="1:10" x14ac:dyDescent="0.25">
      <c r="A82" s="13">
        <v>44256</v>
      </c>
      <c r="B82" t="s">
        <v>40</v>
      </c>
      <c r="C82" t="s">
        <v>41</v>
      </c>
      <c r="D82" t="s">
        <v>42</v>
      </c>
      <c r="E82" t="s">
        <v>33</v>
      </c>
      <c r="F82" s="10">
        <v>15246</v>
      </c>
      <c r="G82">
        <v>15000</v>
      </c>
      <c r="H82" s="10">
        <f>IF(F82&gt;=G82,Sales_Data[[#This Row],[Sales Amount]]*$L$1,0)</f>
        <v>1524.6000000000001</v>
      </c>
      <c r="I82" t="s">
        <v>11</v>
      </c>
      <c r="J82" s="12">
        <f>Sales_Data[[#This Row],[Sales Amount]]-Sales_Data[[#This Row],[Target]]</f>
        <v>246</v>
      </c>
    </row>
    <row r="83" spans="1:10" x14ac:dyDescent="0.25">
      <c r="A83" s="13">
        <v>44256</v>
      </c>
      <c r="B83" t="s">
        <v>62</v>
      </c>
      <c r="C83" t="s">
        <v>63</v>
      </c>
      <c r="D83" t="s">
        <v>64</v>
      </c>
      <c r="E83" t="s">
        <v>33</v>
      </c>
      <c r="F83" s="10">
        <v>17335.2</v>
      </c>
      <c r="G83">
        <v>15000</v>
      </c>
      <c r="H83" s="10">
        <f>IF(F83&gt;=G83,Sales_Data[[#This Row],[Sales Amount]]*$L$1,0)</f>
        <v>1733.5200000000002</v>
      </c>
      <c r="I83" t="s">
        <v>43</v>
      </c>
      <c r="J83" s="12">
        <f>Sales_Data[[#This Row],[Sales Amount]]-Sales_Data[[#This Row],[Target]]</f>
        <v>2335.2000000000007</v>
      </c>
    </row>
    <row r="84" spans="1:10" x14ac:dyDescent="0.25">
      <c r="A84" s="13">
        <v>44256</v>
      </c>
      <c r="B84" t="s">
        <v>40</v>
      </c>
      <c r="C84" t="s">
        <v>41</v>
      </c>
      <c r="D84" t="s">
        <v>42</v>
      </c>
      <c r="E84" t="s">
        <v>33</v>
      </c>
      <c r="F84" s="10">
        <v>40831</v>
      </c>
      <c r="G84">
        <v>15000</v>
      </c>
      <c r="H84" s="10">
        <f>IF(F84&gt;=G84,Sales_Data[[#This Row],[Sales Amount]]*$L$1,0)</f>
        <v>4083.1000000000004</v>
      </c>
      <c r="I84" t="s">
        <v>11</v>
      </c>
      <c r="J84" s="12">
        <f>Sales_Data[[#This Row],[Sales Amount]]-Sales_Data[[#This Row],[Target]]</f>
        <v>25831</v>
      </c>
    </row>
    <row r="85" spans="1:10" x14ac:dyDescent="0.25">
      <c r="A85" s="13">
        <v>44256</v>
      </c>
      <c r="B85" t="s">
        <v>34</v>
      </c>
      <c r="C85" t="s">
        <v>35</v>
      </c>
      <c r="D85" t="s">
        <v>36</v>
      </c>
      <c r="E85" t="s">
        <v>26</v>
      </c>
      <c r="F85" s="10">
        <v>6544.8</v>
      </c>
      <c r="G85">
        <v>15000</v>
      </c>
      <c r="H85" s="10">
        <f>IF(F85&gt;=G85,Sales_Data[[#This Row],[Sales Amount]]*$L$1,0)</f>
        <v>0</v>
      </c>
      <c r="I85" t="s">
        <v>11</v>
      </c>
      <c r="J85" s="12">
        <f>Sales_Data[[#This Row],[Sales Amount]]-Sales_Data[[#This Row],[Target]]</f>
        <v>-8455.2000000000007</v>
      </c>
    </row>
    <row r="86" spans="1:10" x14ac:dyDescent="0.25">
      <c r="A86" s="13">
        <v>44256</v>
      </c>
      <c r="B86" t="s">
        <v>50</v>
      </c>
      <c r="C86" t="s">
        <v>51</v>
      </c>
      <c r="D86" t="s">
        <v>52</v>
      </c>
      <c r="E86" t="s">
        <v>26</v>
      </c>
      <c r="F86" s="10">
        <v>11166.300000000001</v>
      </c>
      <c r="G86">
        <v>15000</v>
      </c>
      <c r="H86" s="10">
        <f>IF(F86&gt;=G86,Sales_Data[[#This Row],[Sales Amount]]*$L$1,0)</f>
        <v>0</v>
      </c>
      <c r="I86" t="s">
        <v>15</v>
      </c>
      <c r="J86" s="12">
        <f>Sales_Data[[#This Row],[Sales Amount]]-Sales_Data[[#This Row],[Target]]</f>
        <v>-3833.6999999999989</v>
      </c>
    </row>
    <row r="87" spans="1:10" x14ac:dyDescent="0.25">
      <c r="A87" s="13">
        <v>44256</v>
      </c>
      <c r="B87" t="s">
        <v>34</v>
      </c>
      <c r="C87" t="s">
        <v>35</v>
      </c>
      <c r="D87" t="s">
        <v>36</v>
      </c>
      <c r="E87" t="s">
        <v>26</v>
      </c>
      <c r="F87" s="10">
        <v>11403</v>
      </c>
      <c r="G87">
        <v>15000</v>
      </c>
      <c r="H87" s="10">
        <f>IF(F87&gt;=G87,Sales_Data[[#This Row],[Sales Amount]]*$L$1,0)</f>
        <v>0</v>
      </c>
      <c r="I87" t="s">
        <v>15</v>
      </c>
      <c r="J87" s="12">
        <f>Sales_Data[[#This Row],[Sales Amount]]-Sales_Data[[#This Row],[Target]]</f>
        <v>-3597</v>
      </c>
    </row>
    <row r="88" spans="1:10" x14ac:dyDescent="0.25">
      <c r="A88" s="13">
        <v>44256</v>
      </c>
      <c r="B88" t="s">
        <v>34</v>
      </c>
      <c r="C88" t="s">
        <v>35</v>
      </c>
      <c r="D88" t="s">
        <v>36</v>
      </c>
      <c r="E88" t="s">
        <v>26</v>
      </c>
      <c r="F88" s="10">
        <v>11554.400000000001</v>
      </c>
      <c r="G88">
        <v>15000</v>
      </c>
      <c r="H88" s="10">
        <f>IF(F88&gt;=G88,Sales_Data[[#This Row],[Sales Amount]]*$L$1,0)</f>
        <v>0</v>
      </c>
      <c r="I88" t="s">
        <v>15</v>
      </c>
      <c r="J88" s="12">
        <f>Sales_Data[[#This Row],[Sales Amount]]-Sales_Data[[#This Row],[Target]]</f>
        <v>-3445.5999999999985</v>
      </c>
    </row>
    <row r="89" spans="1:10" x14ac:dyDescent="0.25">
      <c r="A89" s="13">
        <v>44256</v>
      </c>
      <c r="B89" t="s">
        <v>23</v>
      </c>
      <c r="C89" t="s">
        <v>24</v>
      </c>
      <c r="D89" t="s">
        <v>25</v>
      </c>
      <c r="E89" t="s">
        <v>26</v>
      </c>
      <c r="F89" s="10">
        <v>12143.999999999998</v>
      </c>
      <c r="G89">
        <v>15000</v>
      </c>
      <c r="H89" s="10">
        <f>IF(F89&gt;=G89,Sales_Data[[#This Row],[Sales Amount]]*$L$1,0)</f>
        <v>0</v>
      </c>
      <c r="I89" t="s">
        <v>15</v>
      </c>
      <c r="J89" s="12">
        <f>Sales_Data[[#This Row],[Sales Amount]]-Sales_Data[[#This Row],[Target]]</f>
        <v>-2856.0000000000018</v>
      </c>
    </row>
    <row r="90" spans="1:10" x14ac:dyDescent="0.25">
      <c r="A90" s="13">
        <v>44256</v>
      </c>
      <c r="B90" t="s">
        <v>23</v>
      </c>
      <c r="C90" t="s">
        <v>24</v>
      </c>
      <c r="D90" t="s">
        <v>25</v>
      </c>
      <c r="E90" t="s">
        <v>26</v>
      </c>
      <c r="F90" s="10">
        <v>13244.7</v>
      </c>
      <c r="G90">
        <v>15000</v>
      </c>
      <c r="H90" s="10">
        <f>IF(F90&gt;=G90,Sales_Data[[#This Row],[Sales Amount]]*$L$1,0)</f>
        <v>0</v>
      </c>
      <c r="I90" t="s">
        <v>11</v>
      </c>
      <c r="J90" s="12">
        <f>Sales_Data[[#This Row],[Sales Amount]]-Sales_Data[[#This Row],[Target]]</f>
        <v>-1755.2999999999993</v>
      </c>
    </row>
    <row r="91" spans="1:10" x14ac:dyDescent="0.25">
      <c r="A91" s="13">
        <v>44256</v>
      </c>
      <c r="B91" t="s">
        <v>47</v>
      </c>
      <c r="C91" t="s">
        <v>48</v>
      </c>
      <c r="D91" t="s">
        <v>49</v>
      </c>
      <c r="E91" t="s">
        <v>26</v>
      </c>
      <c r="F91" s="10">
        <v>23014.400000000001</v>
      </c>
      <c r="G91">
        <v>15000</v>
      </c>
      <c r="H91" s="10">
        <f>IF(F91&gt;=G91,Sales_Data[[#This Row],[Sales Amount]]*$L$1,0)</f>
        <v>2301.44</v>
      </c>
      <c r="I91" t="s">
        <v>11</v>
      </c>
      <c r="J91" s="12">
        <f>Sales_Data[[#This Row],[Sales Amount]]-Sales_Data[[#This Row],[Target]]</f>
        <v>8014.4000000000015</v>
      </c>
    </row>
    <row r="92" spans="1:10" x14ac:dyDescent="0.25">
      <c r="A92" s="13">
        <v>44256</v>
      </c>
      <c r="B92" t="s">
        <v>23</v>
      </c>
      <c r="C92" t="s">
        <v>24</v>
      </c>
      <c r="D92" t="s">
        <v>25</v>
      </c>
      <c r="E92" t="s">
        <v>26</v>
      </c>
      <c r="F92" s="10">
        <v>26200</v>
      </c>
      <c r="G92">
        <v>15000</v>
      </c>
      <c r="H92" s="10">
        <f>IF(F92&gt;=G92,Sales_Data[[#This Row],[Sales Amount]]*$L$1,0)</f>
        <v>2620</v>
      </c>
      <c r="I92" t="s">
        <v>15</v>
      </c>
      <c r="J92" s="12">
        <f>Sales_Data[[#This Row],[Sales Amount]]-Sales_Data[[#This Row],[Target]]</f>
        <v>11200</v>
      </c>
    </row>
    <row r="93" spans="1:10" x14ac:dyDescent="0.25">
      <c r="A93" s="13">
        <v>44256</v>
      </c>
      <c r="B93" t="s">
        <v>50</v>
      </c>
      <c r="C93" t="s">
        <v>51</v>
      </c>
      <c r="D93" t="s">
        <v>52</v>
      </c>
      <c r="E93" t="s">
        <v>26</v>
      </c>
      <c r="F93" s="10">
        <v>28286.399999999998</v>
      </c>
      <c r="G93">
        <v>15000</v>
      </c>
      <c r="H93" s="10">
        <f>IF(F93&gt;=G93,Sales_Data[[#This Row],[Sales Amount]]*$L$1,0)</f>
        <v>2828.64</v>
      </c>
      <c r="I93" t="s">
        <v>11</v>
      </c>
      <c r="J93" s="12">
        <f>Sales_Data[[#This Row],[Sales Amount]]-Sales_Data[[#This Row],[Target]]</f>
        <v>13286.399999999998</v>
      </c>
    </row>
    <row r="94" spans="1:10" x14ac:dyDescent="0.25">
      <c r="A94" s="13">
        <v>44256</v>
      </c>
      <c r="B94" t="s">
        <v>23</v>
      </c>
      <c r="C94" t="s">
        <v>24</v>
      </c>
      <c r="D94" t="s">
        <v>25</v>
      </c>
      <c r="E94" t="s">
        <v>26</v>
      </c>
      <c r="F94" s="10">
        <v>35715.4</v>
      </c>
      <c r="G94">
        <v>15000</v>
      </c>
      <c r="H94" s="10">
        <f>IF(F94&gt;=G94,Sales_Data[[#This Row],[Sales Amount]]*$L$1,0)</f>
        <v>3571.5400000000004</v>
      </c>
      <c r="I94" t="s">
        <v>15</v>
      </c>
      <c r="J94" s="12">
        <f>Sales_Data[[#This Row],[Sales Amount]]-Sales_Data[[#This Row],[Target]]</f>
        <v>20715.400000000001</v>
      </c>
    </row>
    <row r="95" spans="1:10" x14ac:dyDescent="0.25">
      <c r="A95" s="13">
        <v>44256</v>
      </c>
      <c r="B95" t="s">
        <v>65</v>
      </c>
      <c r="C95" t="s">
        <v>66</v>
      </c>
      <c r="D95" t="s">
        <v>67</v>
      </c>
      <c r="E95" t="s">
        <v>22</v>
      </c>
      <c r="F95" s="10">
        <v>6708.9</v>
      </c>
      <c r="G95">
        <v>15000</v>
      </c>
      <c r="H95" s="10">
        <f>IF(F95&gt;=G95,Sales_Data[[#This Row],[Sales Amount]]*$L$1,0)</f>
        <v>0</v>
      </c>
      <c r="I95" t="s">
        <v>43</v>
      </c>
      <c r="J95" s="12">
        <f>Sales_Data[[#This Row],[Sales Amount]]-Sales_Data[[#This Row],[Target]]</f>
        <v>-8291.1</v>
      </c>
    </row>
    <row r="96" spans="1:10" x14ac:dyDescent="0.25">
      <c r="A96" s="13">
        <v>44256</v>
      </c>
      <c r="B96" t="s">
        <v>53</v>
      </c>
      <c r="C96" t="s">
        <v>54</v>
      </c>
      <c r="D96" t="s">
        <v>55</v>
      </c>
      <c r="E96" t="s">
        <v>22</v>
      </c>
      <c r="F96" s="10">
        <v>7982.7</v>
      </c>
      <c r="G96">
        <v>15000</v>
      </c>
      <c r="H96" s="10">
        <f>IF(F96&gt;=G96,Sales_Data[[#This Row],[Sales Amount]]*$L$1,0)</f>
        <v>0</v>
      </c>
      <c r="I96" t="s">
        <v>43</v>
      </c>
      <c r="J96" s="12">
        <f>Sales_Data[[#This Row],[Sales Amount]]-Sales_Data[[#This Row],[Target]]</f>
        <v>-7017.3</v>
      </c>
    </row>
    <row r="97" spans="1:10" x14ac:dyDescent="0.25">
      <c r="A97" s="13">
        <v>44256</v>
      </c>
      <c r="B97" t="s">
        <v>44</v>
      </c>
      <c r="C97" t="s">
        <v>45</v>
      </c>
      <c r="D97" t="s">
        <v>46</v>
      </c>
      <c r="E97" t="s">
        <v>22</v>
      </c>
      <c r="F97" s="10">
        <v>8694</v>
      </c>
      <c r="G97">
        <v>15000</v>
      </c>
      <c r="H97" s="10">
        <f>IF(F97&gt;=G97,Sales_Data[[#This Row],[Sales Amount]]*$L$1,0)</f>
        <v>0</v>
      </c>
      <c r="I97" t="s">
        <v>11</v>
      </c>
      <c r="J97" s="12">
        <f>Sales_Data[[#This Row],[Sales Amount]]-Sales_Data[[#This Row],[Target]]</f>
        <v>-6306</v>
      </c>
    </row>
    <row r="98" spans="1:10" x14ac:dyDescent="0.25">
      <c r="A98" s="13">
        <v>44256</v>
      </c>
      <c r="B98" t="s">
        <v>44</v>
      </c>
      <c r="C98" t="s">
        <v>45</v>
      </c>
      <c r="D98" t="s">
        <v>46</v>
      </c>
      <c r="E98" t="s">
        <v>22</v>
      </c>
      <c r="F98" s="10">
        <v>9116</v>
      </c>
      <c r="G98">
        <v>15000</v>
      </c>
      <c r="H98" s="10">
        <f>IF(F98&gt;=G98,Sales_Data[[#This Row],[Sales Amount]]*$L$1,0)</f>
        <v>0</v>
      </c>
      <c r="I98" t="s">
        <v>11</v>
      </c>
      <c r="J98" s="12">
        <f>Sales_Data[[#This Row],[Sales Amount]]-Sales_Data[[#This Row],[Target]]</f>
        <v>-5884</v>
      </c>
    </row>
    <row r="99" spans="1:10" x14ac:dyDescent="0.25">
      <c r="A99" s="13">
        <v>44256</v>
      </c>
      <c r="B99" t="s">
        <v>53</v>
      </c>
      <c r="C99" t="s">
        <v>54</v>
      </c>
      <c r="D99" t="s">
        <v>55</v>
      </c>
      <c r="E99" t="s">
        <v>22</v>
      </c>
      <c r="F99" s="10">
        <v>10110.299999999999</v>
      </c>
      <c r="G99">
        <v>15000</v>
      </c>
      <c r="H99" s="10">
        <f>IF(F99&gt;=G99,Sales_Data[[#This Row],[Sales Amount]]*$L$1,0)</f>
        <v>0</v>
      </c>
      <c r="I99" t="s">
        <v>11</v>
      </c>
      <c r="J99" s="12">
        <f>Sales_Data[[#This Row],[Sales Amount]]-Sales_Data[[#This Row],[Target]]</f>
        <v>-4889.7000000000007</v>
      </c>
    </row>
    <row r="100" spans="1:10" x14ac:dyDescent="0.25">
      <c r="A100" s="13">
        <v>44256</v>
      </c>
      <c r="B100" t="s">
        <v>19</v>
      </c>
      <c r="C100" t="s">
        <v>20</v>
      </c>
      <c r="D100" t="s">
        <v>21</v>
      </c>
      <c r="E100" t="s">
        <v>22</v>
      </c>
      <c r="F100" s="10">
        <v>10451.199999999999</v>
      </c>
      <c r="G100">
        <v>15000</v>
      </c>
      <c r="H100" s="10">
        <f>IF(F100&gt;=G100,Sales_Data[[#This Row],[Sales Amount]]*$L$1,0)</f>
        <v>0</v>
      </c>
      <c r="I100" t="s">
        <v>11</v>
      </c>
      <c r="J100" s="12">
        <f>Sales_Data[[#This Row],[Sales Amount]]-Sales_Data[[#This Row],[Target]]</f>
        <v>-4548.8000000000011</v>
      </c>
    </row>
    <row r="101" spans="1:10" x14ac:dyDescent="0.25">
      <c r="A101" s="13">
        <v>44256</v>
      </c>
      <c r="B101" t="s">
        <v>19</v>
      </c>
      <c r="C101" t="s">
        <v>20</v>
      </c>
      <c r="D101" t="s">
        <v>21</v>
      </c>
      <c r="E101" t="s">
        <v>22</v>
      </c>
      <c r="F101" s="10">
        <v>11580.4</v>
      </c>
      <c r="G101">
        <v>15000</v>
      </c>
      <c r="H101" s="10">
        <f>IF(F101&gt;=G101,Sales_Data[[#This Row],[Sales Amount]]*$L$1,0)</f>
        <v>0</v>
      </c>
      <c r="I101" t="s">
        <v>15</v>
      </c>
      <c r="J101" s="12">
        <f>Sales_Data[[#This Row],[Sales Amount]]-Sales_Data[[#This Row],[Target]]</f>
        <v>-3419.6000000000004</v>
      </c>
    </row>
    <row r="102" spans="1:10" x14ac:dyDescent="0.25">
      <c r="A102" s="13">
        <v>44256</v>
      </c>
      <c r="B102" t="s">
        <v>44</v>
      </c>
      <c r="C102" t="s">
        <v>45</v>
      </c>
      <c r="D102" t="s">
        <v>46</v>
      </c>
      <c r="E102" t="s">
        <v>22</v>
      </c>
      <c r="F102" s="10">
        <v>14329.5</v>
      </c>
      <c r="G102">
        <v>15000</v>
      </c>
      <c r="H102" s="10">
        <f>IF(F102&gt;=G102,Sales_Data[[#This Row],[Sales Amount]]*$L$1,0)</f>
        <v>0</v>
      </c>
      <c r="I102" t="s">
        <v>11</v>
      </c>
      <c r="J102" s="12">
        <f>Sales_Data[[#This Row],[Sales Amount]]-Sales_Data[[#This Row],[Target]]</f>
        <v>-670.5</v>
      </c>
    </row>
    <row r="103" spans="1:10" x14ac:dyDescent="0.25">
      <c r="A103" s="13">
        <v>44256</v>
      </c>
      <c r="B103" t="s">
        <v>44</v>
      </c>
      <c r="C103" t="s">
        <v>45</v>
      </c>
      <c r="D103" t="s">
        <v>46</v>
      </c>
      <c r="E103" t="s">
        <v>22</v>
      </c>
      <c r="F103" s="10">
        <v>20128</v>
      </c>
      <c r="G103">
        <v>15000</v>
      </c>
      <c r="H103" s="10">
        <f>IF(F103&gt;=G103,Sales_Data[[#This Row],[Sales Amount]]*$L$1,0)</f>
        <v>2012.8000000000002</v>
      </c>
      <c r="I103" t="s">
        <v>43</v>
      </c>
      <c r="J103" s="12">
        <f>Sales_Data[[#This Row],[Sales Amount]]-Sales_Data[[#This Row],[Target]]</f>
        <v>5128</v>
      </c>
    </row>
    <row r="104" spans="1:10" x14ac:dyDescent="0.25">
      <c r="A104" s="13">
        <v>44256</v>
      </c>
      <c r="B104" t="s">
        <v>65</v>
      </c>
      <c r="C104" t="s">
        <v>66</v>
      </c>
      <c r="D104" t="s">
        <v>67</v>
      </c>
      <c r="E104" t="s">
        <v>22</v>
      </c>
      <c r="F104" s="10">
        <v>21167.999999999996</v>
      </c>
      <c r="G104">
        <v>15000</v>
      </c>
      <c r="H104" s="10">
        <f>IF(F104&gt;=G104,Sales_Data[[#This Row],[Sales Amount]]*$L$1,0)</f>
        <v>2116.7999999999997</v>
      </c>
      <c r="I104" t="s">
        <v>11</v>
      </c>
      <c r="J104" s="12">
        <f>Sales_Data[[#This Row],[Sales Amount]]-Sales_Data[[#This Row],[Target]]</f>
        <v>6167.9999999999964</v>
      </c>
    </row>
    <row r="105" spans="1:10" x14ac:dyDescent="0.25">
      <c r="A105" s="13">
        <v>44256</v>
      </c>
      <c r="B105" t="s">
        <v>37</v>
      </c>
      <c r="C105" t="s">
        <v>38</v>
      </c>
      <c r="D105" t="s">
        <v>39</v>
      </c>
      <c r="E105" t="s">
        <v>22</v>
      </c>
      <c r="F105" s="10">
        <v>25102.399999999998</v>
      </c>
      <c r="G105">
        <v>15000</v>
      </c>
      <c r="H105" s="10">
        <f>IF(F105&gt;=G105,Sales_Data[[#This Row],[Sales Amount]]*$L$1,0)</f>
        <v>2510.2399999999998</v>
      </c>
      <c r="I105" t="s">
        <v>15</v>
      </c>
      <c r="J105" s="12">
        <f>Sales_Data[[#This Row],[Sales Amount]]-Sales_Data[[#This Row],[Target]]</f>
        <v>10102.399999999998</v>
      </c>
    </row>
    <row r="106" spans="1:10" x14ac:dyDescent="0.25">
      <c r="A106" s="13">
        <v>44256</v>
      </c>
      <c r="B106" t="s">
        <v>37</v>
      </c>
      <c r="C106" t="s">
        <v>38</v>
      </c>
      <c r="D106" t="s">
        <v>39</v>
      </c>
      <c r="E106" t="s">
        <v>22</v>
      </c>
      <c r="F106" s="10">
        <v>27670.9</v>
      </c>
      <c r="G106">
        <v>15000</v>
      </c>
      <c r="H106" s="10">
        <f>IF(F106&gt;=G106,Sales_Data[[#This Row],[Sales Amount]]*$L$1,0)</f>
        <v>2767.09</v>
      </c>
      <c r="I106" t="s">
        <v>43</v>
      </c>
      <c r="J106" s="12">
        <f>Sales_Data[[#This Row],[Sales Amount]]-Sales_Data[[#This Row],[Target]]</f>
        <v>12670.900000000001</v>
      </c>
    </row>
    <row r="107" spans="1:10" x14ac:dyDescent="0.25">
      <c r="A107" s="13">
        <v>44256</v>
      </c>
      <c r="B107" t="s">
        <v>37</v>
      </c>
      <c r="C107" t="s">
        <v>38</v>
      </c>
      <c r="D107" t="s">
        <v>39</v>
      </c>
      <c r="E107" t="s">
        <v>22</v>
      </c>
      <c r="F107" s="10">
        <v>27956.799999999999</v>
      </c>
      <c r="G107">
        <v>15000</v>
      </c>
      <c r="H107" s="10">
        <f>IF(F107&gt;=G107,Sales_Data[[#This Row],[Sales Amount]]*$L$1,0)</f>
        <v>2795.6800000000003</v>
      </c>
      <c r="I107" t="s">
        <v>15</v>
      </c>
      <c r="J107" s="12">
        <f>Sales_Data[[#This Row],[Sales Amount]]-Sales_Data[[#This Row],[Target]]</f>
        <v>12956.8</v>
      </c>
    </row>
    <row r="108" spans="1:10" x14ac:dyDescent="0.25">
      <c r="A108" s="13">
        <v>44256</v>
      </c>
      <c r="B108" t="s">
        <v>44</v>
      </c>
      <c r="C108" t="s">
        <v>45</v>
      </c>
      <c r="D108" t="s">
        <v>46</v>
      </c>
      <c r="E108" t="s">
        <v>22</v>
      </c>
      <c r="F108" s="10">
        <v>31407</v>
      </c>
      <c r="G108">
        <v>15000</v>
      </c>
      <c r="H108" s="10">
        <f>IF(F108&gt;=G108,Sales_Data[[#This Row],[Sales Amount]]*$L$1,0)</f>
        <v>3140.7000000000003</v>
      </c>
      <c r="I108" t="s">
        <v>15</v>
      </c>
      <c r="J108" s="12">
        <f>Sales_Data[[#This Row],[Sales Amount]]-Sales_Data[[#This Row],[Target]]</f>
        <v>16407</v>
      </c>
    </row>
    <row r="109" spans="1:10" x14ac:dyDescent="0.25">
      <c r="A109" s="13">
        <v>44256</v>
      </c>
      <c r="B109" t="s">
        <v>53</v>
      </c>
      <c r="C109" t="s">
        <v>54</v>
      </c>
      <c r="D109" t="s">
        <v>55</v>
      </c>
      <c r="E109" t="s">
        <v>22</v>
      </c>
      <c r="F109" s="10">
        <v>35647.5</v>
      </c>
      <c r="G109">
        <v>15000</v>
      </c>
      <c r="H109" s="10">
        <f>IF(F109&gt;=G109,Sales_Data[[#This Row],[Sales Amount]]*$L$1,0)</f>
        <v>3564.75</v>
      </c>
      <c r="I109" t="s">
        <v>43</v>
      </c>
      <c r="J109" s="12">
        <f>Sales_Data[[#This Row],[Sales Amount]]-Sales_Data[[#This Row],[Target]]</f>
        <v>20647.5</v>
      </c>
    </row>
    <row r="110" spans="1:10" x14ac:dyDescent="0.25">
      <c r="A110" s="13">
        <v>44256</v>
      </c>
      <c r="B110" t="s">
        <v>53</v>
      </c>
      <c r="C110" t="s">
        <v>54</v>
      </c>
      <c r="D110" t="s">
        <v>55</v>
      </c>
      <c r="E110" t="s">
        <v>22</v>
      </c>
      <c r="F110" s="10">
        <v>36907.200000000004</v>
      </c>
      <c r="G110">
        <v>15000</v>
      </c>
      <c r="H110" s="10">
        <f>IF(F110&gt;=G110,Sales_Data[[#This Row],[Sales Amount]]*$L$1,0)</f>
        <v>3690.7200000000007</v>
      </c>
      <c r="I110" t="s">
        <v>15</v>
      </c>
      <c r="J110" s="12">
        <f>Sales_Data[[#This Row],[Sales Amount]]-Sales_Data[[#This Row],[Target]]</f>
        <v>21907.200000000004</v>
      </c>
    </row>
    <row r="111" spans="1:10" x14ac:dyDescent="0.25">
      <c r="A111" s="13">
        <v>44287</v>
      </c>
      <c r="B111" t="s">
        <v>68</v>
      </c>
      <c r="C111" t="s">
        <v>69</v>
      </c>
      <c r="D111" t="s">
        <v>70</v>
      </c>
      <c r="E111" t="s">
        <v>10</v>
      </c>
      <c r="F111" s="10">
        <v>7029.9</v>
      </c>
      <c r="G111">
        <v>15000</v>
      </c>
      <c r="H111" s="10">
        <f>IF(F111&gt;=G111,Sales_Data[[#This Row],[Sales Amount]]*$L$1,0)</f>
        <v>0</v>
      </c>
      <c r="I111" t="s">
        <v>43</v>
      </c>
      <c r="J111" s="12">
        <f>Sales_Data[[#This Row],[Sales Amount]]-Sales_Data[[#This Row],[Target]]</f>
        <v>-7970.1</v>
      </c>
    </row>
    <row r="112" spans="1:10" x14ac:dyDescent="0.25">
      <c r="A112" s="13">
        <v>44287</v>
      </c>
      <c r="B112" t="s">
        <v>68</v>
      </c>
      <c r="C112" t="s">
        <v>69</v>
      </c>
      <c r="D112" t="s">
        <v>70</v>
      </c>
      <c r="E112" t="s">
        <v>10</v>
      </c>
      <c r="F112" s="10">
        <v>11914.400000000001</v>
      </c>
      <c r="G112">
        <v>15000</v>
      </c>
      <c r="H112" s="10">
        <f>IF(F112&gt;=G112,Sales_Data[[#This Row],[Sales Amount]]*$L$1,0)</f>
        <v>0</v>
      </c>
      <c r="I112" t="s">
        <v>15</v>
      </c>
      <c r="J112" s="12">
        <f>Sales_Data[[#This Row],[Sales Amount]]-Sales_Data[[#This Row],[Target]]</f>
        <v>-3085.5999999999985</v>
      </c>
    </row>
    <row r="113" spans="1:10" x14ac:dyDescent="0.25">
      <c r="A113" s="13">
        <v>44287</v>
      </c>
      <c r="B113" t="s">
        <v>7</v>
      </c>
      <c r="C113" t="s">
        <v>8</v>
      </c>
      <c r="D113" t="s">
        <v>9</v>
      </c>
      <c r="E113" t="s">
        <v>10</v>
      </c>
      <c r="F113" s="10">
        <v>15919.7</v>
      </c>
      <c r="G113">
        <v>15000</v>
      </c>
      <c r="H113" s="10">
        <f>IF(F113&gt;=G113,Sales_Data[[#This Row],[Sales Amount]]*$L$1,0)</f>
        <v>1591.9700000000003</v>
      </c>
      <c r="I113" t="s">
        <v>11</v>
      </c>
      <c r="J113" s="12">
        <f>Sales_Data[[#This Row],[Sales Amount]]-Sales_Data[[#This Row],[Target]]</f>
        <v>919.70000000000073</v>
      </c>
    </row>
    <row r="114" spans="1:10" x14ac:dyDescent="0.25">
      <c r="A114" s="13">
        <v>44287</v>
      </c>
      <c r="B114" t="s">
        <v>16</v>
      </c>
      <c r="C114" t="s">
        <v>17</v>
      </c>
      <c r="D114" t="s">
        <v>18</v>
      </c>
      <c r="E114" t="s">
        <v>10</v>
      </c>
      <c r="F114" s="10">
        <v>17776</v>
      </c>
      <c r="G114">
        <v>15000</v>
      </c>
      <c r="H114" s="10">
        <f>IF(F114&gt;=G114,Sales_Data[[#This Row],[Sales Amount]]*$L$1,0)</f>
        <v>1777.6000000000001</v>
      </c>
      <c r="I114" t="s">
        <v>43</v>
      </c>
      <c r="J114" s="12">
        <f>Sales_Data[[#This Row],[Sales Amount]]-Sales_Data[[#This Row],[Target]]</f>
        <v>2776</v>
      </c>
    </row>
    <row r="115" spans="1:10" x14ac:dyDescent="0.25">
      <c r="A115" s="13">
        <v>44287</v>
      </c>
      <c r="B115" t="s">
        <v>27</v>
      </c>
      <c r="C115" t="s">
        <v>28</v>
      </c>
      <c r="D115" t="s">
        <v>29</v>
      </c>
      <c r="E115" t="s">
        <v>10</v>
      </c>
      <c r="F115" s="10">
        <v>36666</v>
      </c>
      <c r="G115">
        <v>15000</v>
      </c>
      <c r="H115" s="10">
        <f>IF(F115&gt;=G115,Sales_Data[[#This Row],[Sales Amount]]*$L$1,0)</f>
        <v>3666.6000000000004</v>
      </c>
      <c r="I115" t="s">
        <v>15</v>
      </c>
      <c r="J115" s="12">
        <f>Sales_Data[[#This Row],[Sales Amount]]-Sales_Data[[#This Row],[Target]]</f>
        <v>21666</v>
      </c>
    </row>
    <row r="116" spans="1:10" x14ac:dyDescent="0.25">
      <c r="A116" s="13">
        <v>44287</v>
      </c>
      <c r="B116" t="s">
        <v>16</v>
      </c>
      <c r="C116" t="s">
        <v>17</v>
      </c>
      <c r="D116" t="s">
        <v>18</v>
      </c>
      <c r="E116" t="s">
        <v>10</v>
      </c>
      <c r="F116" s="10">
        <v>38227.699999999997</v>
      </c>
      <c r="G116">
        <v>15000</v>
      </c>
      <c r="H116" s="10">
        <f>IF(F116&gt;=G116,Sales_Data[[#This Row],[Sales Amount]]*$L$1,0)</f>
        <v>3822.77</v>
      </c>
      <c r="I116" t="s">
        <v>11</v>
      </c>
      <c r="J116" s="12">
        <f>Sales_Data[[#This Row],[Sales Amount]]-Sales_Data[[#This Row],[Target]]</f>
        <v>23227.699999999997</v>
      </c>
    </row>
    <row r="117" spans="1:10" x14ac:dyDescent="0.25">
      <c r="A117" s="13">
        <v>44287</v>
      </c>
      <c r="B117" t="s">
        <v>16</v>
      </c>
      <c r="C117" t="s">
        <v>17</v>
      </c>
      <c r="D117" t="s">
        <v>18</v>
      </c>
      <c r="E117" t="s">
        <v>10</v>
      </c>
      <c r="F117" s="10">
        <v>51531.199999999997</v>
      </c>
      <c r="G117">
        <v>15000</v>
      </c>
      <c r="H117" s="10">
        <f>IF(F117&gt;=G117,Sales_Data[[#This Row],[Sales Amount]]*$L$1,0)</f>
        <v>5153.12</v>
      </c>
      <c r="I117" t="s">
        <v>43</v>
      </c>
      <c r="J117" s="12">
        <f>Sales_Data[[#This Row],[Sales Amount]]-Sales_Data[[#This Row],[Target]]</f>
        <v>36531.199999999997</v>
      </c>
    </row>
    <row r="118" spans="1:10" x14ac:dyDescent="0.25">
      <c r="A118" s="13">
        <v>44287</v>
      </c>
      <c r="B118" t="s">
        <v>30</v>
      </c>
      <c r="C118" t="s">
        <v>31</v>
      </c>
      <c r="D118" t="s">
        <v>32</v>
      </c>
      <c r="E118" t="s">
        <v>33</v>
      </c>
      <c r="F118" s="10">
        <v>8520</v>
      </c>
      <c r="G118">
        <v>15000</v>
      </c>
      <c r="H118" s="10">
        <f>IF(F118&gt;=G118,Sales_Data[[#This Row],[Sales Amount]]*$L$1,0)</f>
        <v>0</v>
      </c>
      <c r="I118" t="s">
        <v>43</v>
      </c>
      <c r="J118" s="12">
        <f>Sales_Data[[#This Row],[Sales Amount]]-Sales_Data[[#This Row],[Target]]</f>
        <v>-6480</v>
      </c>
    </row>
    <row r="119" spans="1:10" x14ac:dyDescent="0.25">
      <c r="A119" s="13">
        <v>44287</v>
      </c>
      <c r="B119" t="s">
        <v>62</v>
      </c>
      <c r="C119" t="s">
        <v>63</v>
      </c>
      <c r="D119" t="s">
        <v>64</v>
      </c>
      <c r="E119" t="s">
        <v>33</v>
      </c>
      <c r="F119" s="10">
        <v>14301.599999999999</v>
      </c>
      <c r="G119">
        <v>15000</v>
      </c>
      <c r="H119" s="10">
        <f>IF(F119&gt;=G119,Sales_Data[[#This Row],[Sales Amount]]*$L$1,0)</f>
        <v>0</v>
      </c>
      <c r="I119" t="s">
        <v>43</v>
      </c>
      <c r="J119" s="12">
        <f>Sales_Data[[#This Row],[Sales Amount]]-Sales_Data[[#This Row],[Target]]</f>
        <v>-698.40000000000146</v>
      </c>
    </row>
    <row r="120" spans="1:10" x14ac:dyDescent="0.25">
      <c r="A120" s="13">
        <v>44287</v>
      </c>
      <c r="B120" t="s">
        <v>62</v>
      </c>
      <c r="C120" t="s">
        <v>63</v>
      </c>
      <c r="D120" t="s">
        <v>64</v>
      </c>
      <c r="E120" t="s">
        <v>33</v>
      </c>
      <c r="F120" s="10">
        <v>17204.399999999998</v>
      </c>
      <c r="G120">
        <v>15000</v>
      </c>
      <c r="H120" s="10">
        <f>IF(F120&gt;=G120,Sales_Data[[#This Row],[Sales Amount]]*$L$1,0)</f>
        <v>1720.4399999999998</v>
      </c>
      <c r="I120" t="s">
        <v>11</v>
      </c>
      <c r="J120" s="12">
        <f>Sales_Data[[#This Row],[Sales Amount]]-Sales_Data[[#This Row],[Target]]</f>
        <v>2204.3999999999978</v>
      </c>
    </row>
    <row r="121" spans="1:10" x14ac:dyDescent="0.25">
      <c r="A121" s="13">
        <v>44287</v>
      </c>
      <c r="B121" t="s">
        <v>40</v>
      </c>
      <c r="C121" t="s">
        <v>41</v>
      </c>
      <c r="D121" t="s">
        <v>42</v>
      </c>
      <c r="E121" t="s">
        <v>33</v>
      </c>
      <c r="F121" s="10">
        <v>19080</v>
      </c>
      <c r="G121">
        <v>15000</v>
      </c>
      <c r="H121" s="10">
        <f>IF(F121&gt;=G121,Sales_Data[[#This Row],[Sales Amount]]*$L$1,0)</f>
        <v>1908</v>
      </c>
      <c r="I121" t="s">
        <v>15</v>
      </c>
      <c r="J121" s="12">
        <f>Sales_Data[[#This Row],[Sales Amount]]-Sales_Data[[#This Row],[Target]]</f>
        <v>4080</v>
      </c>
    </row>
    <row r="122" spans="1:10" x14ac:dyDescent="0.25">
      <c r="A122" s="13">
        <v>44287</v>
      </c>
      <c r="B122" t="s">
        <v>30</v>
      </c>
      <c r="C122" t="s">
        <v>31</v>
      </c>
      <c r="D122" t="s">
        <v>32</v>
      </c>
      <c r="E122" t="s">
        <v>33</v>
      </c>
      <c r="F122" s="10">
        <v>19210.400000000001</v>
      </c>
      <c r="G122">
        <v>15000</v>
      </c>
      <c r="H122" s="10">
        <f>IF(F122&gt;=G122,Sales_Data[[#This Row],[Sales Amount]]*$L$1,0)</f>
        <v>1921.0400000000002</v>
      </c>
      <c r="I122" t="s">
        <v>11</v>
      </c>
      <c r="J122" s="12">
        <f>Sales_Data[[#This Row],[Sales Amount]]-Sales_Data[[#This Row],[Target]]</f>
        <v>4210.4000000000015</v>
      </c>
    </row>
    <row r="123" spans="1:10" x14ac:dyDescent="0.25">
      <c r="A123" s="13">
        <v>44287</v>
      </c>
      <c r="B123" t="s">
        <v>30</v>
      </c>
      <c r="C123" t="s">
        <v>31</v>
      </c>
      <c r="D123" t="s">
        <v>32</v>
      </c>
      <c r="E123" t="s">
        <v>33</v>
      </c>
      <c r="F123" s="10">
        <v>32282.799999999996</v>
      </c>
      <c r="G123">
        <v>15000</v>
      </c>
      <c r="H123" s="10">
        <f>IF(F123&gt;=G123,Sales_Data[[#This Row],[Sales Amount]]*$L$1,0)</f>
        <v>3228.2799999999997</v>
      </c>
      <c r="I123" t="s">
        <v>15</v>
      </c>
      <c r="J123" s="12">
        <f>Sales_Data[[#This Row],[Sales Amount]]-Sales_Data[[#This Row],[Target]]</f>
        <v>17282.799999999996</v>
      </c>
    </row>
    <row r="124" spans="1:10" x14ac:dyDescent="0.25">
      <c r="A124" s="13">
        <v>44287</v>
      </c>
      <c r="B124" t="s">
        <v>71</v>
      </c>
      <c r="C124" t="s">
        <v>72</v>
      </c>
      <c r="D124" t="s">
        <v>73</v>
      </c>
      <c r="E124" t="s">
        <v>33</v>
      </c>
      <c r="F124" s="10">
        <v>32524.1</v>
      </c>
      <c r="G124">
        <v>15000</v>
      </c>
      <c r="H124" s="10">
        <f>IF(F124&gt;=G124,Sales_Data[[#This Row],[Sales Amount]]*$L$1,0)</f>
        <v>3252.41</v>
      </c>
      <c r="I124" t="s">
        <v>11</v>
      </c>
      <c r="J124" s="12">
        <f>Sales_Data[[#This Row],[Sales Amount]]-Sales_Data[[#This Row],[Target]]</f>
        <v>17524.099999999999</v>
      </c>
    </row>
    <row r="125" spans="1:10" x14ac:dyDescent="0.25">
      <c r="A125" s="13">
        <v>44287</v>
      </c>
      <c r="B125" t="s">
        <v>30</v>
      </c>
      <c r="C125" t="s">
        <v>31</v>
      </c>
      <c r="D125" t="s">
        <v>32</v>
      </c>
      <c r="E125" t="s">
        <v>33</v>
      </c>
      <c r="F125" s="10">
        <v>35153.799999999996</v>
      </c>
      <c r="G125">
        <v>15000</v>
      </c>
      <c r="H125" s="10">
        <f>IF(F125&gt;=G125,Sales_Data[[#This Row],[Sales Amount]]*$L$1,0)</f>
        <v>3515.3799999999997</v>
      </c>
      <c r="I125" t="s">
        <v>11</v>
      </c>
      <c r="J125" s="12">
        <f>Sales_Data[[#This Row],[Sales Amount]]-Sales_Data[[#This Row],[Target]]</f>
        <v>20153.799999999996</v>
      </c>
    </row>
    <row r="126" spans="1:10" x14ac:dyDescent="0.25">
      <c r="A126" s="13">
        <v>44287</v>
      </c>
      <c r="B126" t="s">
        <v>30</v>
      </c>
      <c r="C126" t="s">
        <v>31</v>
      </c>
      <c r="D126" t="s">
        <v>32</v>
      </c>
      <c r="E126" t="s">
        <v>33</v>
      </c>
      <c r="F126" s="10">
        <v>35820</v>
      </c>
      <c r="G126">
        <v>15000</v>
      </c>
      <c r="H126" s="10">
        <f>IF(F126&gt;=G126,Sales_Data[[#This Row],[Sales Amount]]*$L$1,0)</f>
        <v>3582</v>
      </c>
      <c r="I126" t="s">
        <v>43</v>
      </c>
      <c r="J126" s="12">
        <f>Sales_Data[[#This Row],[Sales Amount]]-Sales_Data[[#This Row],[Target]]</f>
        <v>20820</v>
      </c>
    </row>
    <row r="127" spans="1:10" x14ac:dyDescent="0.25">
      <c r="A127" s="13">
        <v>44287</v>
      </c>
      <c r="B127" t="s">
        <v>59</v>
      </c>
      <c r="C127" t="s">
        <v>60</v>
      </c>
      <c r="D127" t="s">
        <v>61</v>
      </c>
      <c r="E127" t="s">
        <v>33</v>
      </c>
      <c r="F127" s="10">
        <v>42690.400000000001</v>
      </c>
      <c r="G127">
        <v>15000</v>
      </c>
      <c r="H127" s="10">
        <f>IF(F127&gt;=G127,Sales_Data[[#This Row],[Sales Amount]]*$L$1,0)</f>
        <v>4269.04</v>
      </c>
      <c r="I127" t="s">
        <v>43</v>
      </c>
      <c r="J127" s="12">
        <f>Sales_Data[[#This Row],[Sales Amount]]-Sales_Data[[#This Row],[Target]]</f>
        <v>27690.400000000001</v>
      </c>
    </row>
    <row r="128" spans="1:10" x14ac:dyDescent="0.25">
      <c r="A128" s="13">
        <v>44287</v>
      </c>
      <c r="B128" t="s">
        <v>56</v>
      </c>
      <c r="C128" t="s">
        <v>57</v>
      </c>
      <c r="D128" t="s">
        <v>58</v>
      </c>
      <c r="E128" t="s">
        <v>26</v>
      </c>
      <c r="F128" s="10">
        <v>6960</v>
      </c>
      <c r="G128">
        <v>15000</v>
      </c>
      <c r="H128" s="10">
        <f>IF(F128&gt;=G128,Sales_Data[[#This Row],[Sales Amount]]*$L$1,0)</f>
        <v>0</v>
      </c>
      <c r="I128" t="s">
        <v>43</v>
      </c>
      <c r="J128" s="12">
        <f>Sales_Data[[#This Row],[Sales Amount]]-Sales_Data[[#This Row],[Target]]</f>
        <v>-8040</v>
      </c>
    </row>
    <row r="129" spans="1:10" x14ac:dyDescent="0.25">
      <c r="A129" s="13">
        <v>44287</v>
      </c>
      <c r="B129" t="s">
        <v>47</v>
      </c>
      <c r="C129" t="s">
        <v>48</v>
      </c>
      <c r="D129" t="s">
        <v>49</v>
      </c>
      <c r="E129" t="s">
        <v>26</v>
      </c>
      <c r="F129" s="10">
        <v>9627.8999999999978</v>
      </c>
      <c r="G129">
        <v>15000</v>
      </c>
      <c r="H129" s="10">
        <f>IF(F129&gt;=G129,Sales_Data[[#This Row],[Sales Amount]]*$L$1,0)</f>
        <v>0</v>
      </c>
      <c r="I129" t="s">
        <v>11</v>
      </c>
      <c r="J129" s="12">
        <f>Sales_Data[[#This Row],[Sales Amount]]-Sales_Data[[#This Row],[Target]]</f>
        <v>-5372.1000000000022</v>
      </c>
    </row>
    <row r="130" spans="1:10" x14ac:dyDescent="0.25">
      <c r="A130" s="13">
        <v>44287</v>
      </c>
      <c r="B130" t="s">
        <v>34</v>
      </c>
      <c r="C130" t="s">
        <v>35</v>
      </c>
      <c r="D130" t="s">
        <v>36</v>
      </c>
      <c r="E130" t="s">
        <v>26</v>
      </c>
      <c r="F130" s="10">
        <v>13725.600000000002</v>
      </c>
      <c r="G130">
        <v>15000</v>
      </c>
      <c r="H130" s="10">
        <f>IF(F130&gt;=G130,Sales_Data[[#This Row],[Sales Amount]]*$L$1,0)</f>
        <v>0</v>
      </c>
      <c r="I130" t="s">
        <v>43</v>
      </c>
      <c r="J130" s="12">
        <f>Sales_Data[[#This Row],[Sales Amount]]-Sales_Data[[#This Row],[Target]]</f>
        <v>-1274.3999999999978</v>
      </c>
    </row>
    <row r="131" spans="1:10" x14ac:dyDescent="0.25">
      <c r="A131" s="13">
        <v>44287</v>
      </c>
      <c r="B131" t="s">
        <v>47</v>
      </c>
      <c r="C131" t="s">
        <v>48</v>
      </c>
      <c r="D131" t="s">
        <v>49</v>
      </c>
      <c r="E131" t="s">
        <v>26</v>
      </c>
      <c r="F131" s="10">
        <v>15353.2</v>
      </c>
      <c r="G131">
        <v>15000</v>
      </c>
      <c r="H131" s="10">
        <f>IF(F131&gt;=G131,Sales_Data[[#This Row],[Sales Amount]]*$L$1,0)</f>
        <v>1535.3200000000002</v>
      </c>
      <c r="I131" t="s">
        <v>11</v>
      </c>
      <c r="J131" s="12">
        <f>Sales_Data[[#This Row],[Sales Amount]]-Sales_Data[[#This Row],[Target]]</f>
        <v>353.20000000000073</v>
      </c>
    </row>
    <row r="132" spans="1:10" x14ac:dyDescent="0.25">
      <c r="A132" s="13">
        <v>44287</v>
      </c>
      <c r="B132" t="s">
        <v>23</v>
      </c>
      <c r="C132" t="s">
        <v>24</v>
      </c>
      <c r="D132" t="s">
        <v>25</v>
      </c>
      <c r="E132" t="s">
        <v>26</v>
      </c>
      <c r="F132" s="10">
        <v>18994.5</v>
      </c>
      <c r="G132">
        <v>15000</v>
      </c>
      <c r="H132" s="10">
        <f>IF(F132&gt;=G132,Sales_Data[[#This Row],[Sales Amount]]*$L$1,0)</f>
        <v>1899.45</v>
      </c>
      <c r="I132" t="s">
        <v>15</v>
      </c>
      <c r="J132" s="12">
        <f>Sales_Data[[#This Row],[Sales Amount]]-Sales_Data[[#This Row],[Target]]</f>
        <v>3994.5</v>
      </c>
    </row>
    <row r="133" spans="1:10" x14ac:dyDescent="0.25">
      <c r="A133" s="13">
        <v>44287</v>
      </c>
      <c r="B133" t="s">
        <v>23</v>
      </c>
      <c r="C133" t="s">
        <v>24</v>
      </c>
      <c r="D133" t="s">
        <v>25</v>
      </c>
      <c r="E133" t="s">
        <v>26</v>
      </c>
      <c r="F133" s="10">
        <v>28628.799999999996</v>
      </c>
      <c r="G133">
        <v>15000</v>
      </c>
      <c r="H133" s="10">
        <f>IF(F133&gt;=G133,Sales_Data[[#This Row],[Sales Amount]]*$L$1,0)</f>
        <v>2862.8799999999997</v>
      </c>
      <c r="I133" t="s">
        <v>43</v>
      </c>
      <c r="J133" s="12">
        <f>Sales_Data[[#This Row],[Sales Amount]]-Sales_Data[[#This Row],[Target]]</f>
        <v>13628.799999999996</v>
      </c>
    </row>
    <row r="134" spans="1:10" x14ac:dyDescent="0.25">
      <c r="A134" s="13">
        <v>44287</v>
      </c>
      <c r="B134" t="s">
        <v>53</v>
      </c>
      <c r="C134" t="s">
        <v>54</v>
      </c>
      <c r="D134" t="s">
        <v>55</v>
      </c>
      <c r="E134" t="s">
        <v>22</v>
      </c>
      <c r="F134" s="10">
        <v>5696.4</v>
      </c>
      <c r="G134">
        <v>15000</v>
      </c>
      <c r="H134" s="10">
        <f>IF(F134&gt;=G134,Sales_Data[[#This Row],[Sales Amount]]*$L$1,0)</f>
        <v>0</v>
      </c>
      <c r="I134" t="s">
        <v>11</v>
      </c>
      <c r="J134" s="12">
        <f>Sales_Data[[#This Row],[Sales Amount]]-Sales_Data[[#This Row],[Target]]</f>
        <v>-9303.6</v>
      </c>
    </row>
    <row r="135" spans="1:10" x14ac:dyDescent="0.25">
      <c r="A135" s="13">
        <v>44287</v>
      </c>
      <c r="B135" t="s">
        <v>19</v>
      </c>
      <c r="C135" t="s">
        <v>20</v>
      </c>
      <c r="D135" t="s">
        <v>21</v>
      </c>
      <c r="E135" t="s">
        <v>22</v>
      </c>
      <c r="F135" s="10">
        <v>11716.5</v>
      </c>
      <c r="G135">
        <v>15000</v>
      </c>
      <c r="H135" s="10">
        <f>IF(F135&gt;=G135,Sales_Data[[#This Row],[Sales Amount]]*$L$1,0)</f>
        <v>0</v>
      </c>
      <c r="I135" t="s">
        <v>11</v>
      </c>
      <c r="J135" s="12">
        <f>Sales_Data[[#This Row],[Sales Amount]]-Sales_Data[[#This Row],[Target]]</f>
        <v>-3283.5</v>
      </c>
    </row>
    <row r="136" spans="1:10" x14ac:dyDescent="0.25">
      <c r="A136" s="13">
        <v>44287</v>
      </c>
      <c r="B136" t="s">
        <v>65</v>
      </c>
      <c r="C136" t="s">
        <v>66</v>
      </c>
      <c r="D136" t="s">
        <v>67</v>
      </c>
      <c r="E136" t="s">
        <v>22</v>
      </c>
      <c r="F136" s="10">
        <v>14416</v>
      </c>
      <c r="G136">
        <v>15000</v>
      </c>
      <c r="H136" s="10">
        <f>IF(F136&gt;=G136,Sales_Data[[#This Row],[Sales Amount]]*$L$1,0)</f>
        <v>0</v>
      </c>
      <c r="I136" t="s">
        <v>43</v>
      </c>
      <c r="J136" s="12">
        <f>Sales_Data[[#This Row],[Sales Amount]]-Sales_Data[[#This Row],[Target]]</f>
        <v>-584</v>
      </c>
    </row>
    <row r="137" spans="1:10" x14ac:dyDescent="0.25">
      <c r="A137" s="13">
        <v>44287</v>
      </c>
      <c r="B137" t="s">
        <v>19</v>
      </c>
      <c r="C137" t="s">
        <v>20</v>
      </c>
      <c r="D137" t="s">
        <v>21</v>
      </c>
      <c r="E137" t="s">
        <v>22</v>
      </c>
      <c r="F137" s="10">
        <v>16499.400000000001</v>
      </c>
      <c r="G137">
        <v>15000</v>
      </c>
      <c r="H137" s="10">
        <f>IF(F137&gt;=G137,Sales_Data[[#This Row],[Sales Amount]]*$L$1,0)</f>
        <v>1649.9400000000003</v>
      </c>
      <c r="I137" t="s">
        <v>15</v>
      </c>
      <c r="J137" s="12">
        <f>Sales_Data[[#This Row],[Sales Amount]]-Sales_Data[[#This Row],[Target]]</f>
        <v>1499.4000000000015</v>
      </c>
    </row>
    <row r="138" spans="1:10" x14ac:dyDescent="0.25">
      <c r="A138" s="13">
        <v>44287</v>
      </c>
      <c r="B138" t="s">
        <v>53</v>
      </c>
      <c r="C138" t="s">
        <v>54</v>
      </c>
      <c r="D138" t="s">
        <v>55</v>
      </c>
      <c r="E138" t="s">
        <v>22</v>
      </c>
      <c r="F138" s="10">
        <v>16968</v>
      </c>
      <c r="G138">
        <v>15000</v>
      </c>
      <c r="H138" s="10">
        <f>IF(F138&gt;=G138,Sales_Data[[#This Row],[Sales Amount]]*$L$1,0)</f>
        <v>1696.8000000000002</v>
      </c>
      <c r="I138" t="s">
        <v>43</v>
      </c>
      <c r="J138" s="12">
        <f>Sales_Data[[#This Row],[Sales Amount]]-Sales_Data[[#This Row],[Target]]</f>
        <v>1968</v>
      </c>
    </row>
    <row r="139" spans="1:10" x14ac:dyDescent="0.25">
      <c r="A139" s="13">
        <v>44287</v>
      </c>
      <c r="B139" t="s">
        <v>44</v>
      </c>
      <c r="C139" t="s">
        <v>45</v>
      </c>
      <c r="D139" t="s">
        <v>46</v>
      </c>
      <c r="E139" t="s">
        <v>22</v>
      </c>
      <c r="F139" s="10">
        <v>17993.5</v>
      </c>
      <c r="G139">
        <v>15000</v>
      </c>
      <c r="H139" s="10">
        <f>IF(F139&gt;=G139,Sales_Data[[#This Row],[Sales Amount]]*$L$1,0)</f>
        <v>1799.3500000000001</v>
      </c>
      <c r="I139" t="s">
        <v>11</v>
      </c>
      <c r="J139" s="12">
        <f>Sales_Data[[#This Row],[Sales Amount]]-Sales_Data[[#This Row],[Target]]</f>
        <v>2993.5</v>
      </c>
    </row>
    <row r="140" spans="1:10" x14ac:dyDescent="0.25">
      <c r="A140" s="13">
        <v>44287</v>
      </c>
      <c r="B140" t="s">
        <v>53</v>
      </c>
      <c r="C140" t="s">
        <v>54</v>
      </c>
      <c r="D140" t="s">
        <v>55</v>
      </c>
      <c r="E140" t="s">
        <v>22</v>
      </c>
      <c r="F140" s="10">
        <v>18188.399999999998</v>
      </c>
      <c r="G140">
        <v>15000</v>
      </c>
      <c r="H140" s="10">
        <f>IF(F140&gt;=G140,Sales_Data[[#This Row],[Sales Amount]]*$L$1,0)</f>
        <v>1818.84</v>
      </c>
      <c r="I140" t="s">
        <v>15</v>
      </c>
      <c r="J140" s="12">
        <f>Sales_Data[[#This Row],[Sales Amount]]-Sales_Data[[#This Row],[Target]]</f>
        <v>3188.3999999999978</v>
      </c>
    </row>
    <row r="141" spans="1:10" x14ac:dyDescent="0.25">
      <c r="A141" s="13">
        <v>44317</v>
      </c>
      <c r="B141" t="s">
        <v>12</v>
      </c>
      <c r="C141" t="s">
        <v>13</v>
      </c>
      <c r="D141" t="s">
        <v>14</v>
      </c>
      <c r="E141" t="s">
        <v>10</v>
      </c>
      <c r="F141" s="10">
        <v>8686.6</v>
      </c>
      <c r="G141">
        <v>15000</v>
      </c>
      <c r="H141" s="10">
        <f>IF(F141&gt;=G141,Sales_Data[[#This Row],[Sales Amount]]*$L$1,0)</f>
        <v>0</v>
      </c>
      <c r="I141" t="s">
        <v>15</v>
      </c>
      <c r="J141" s="12">
        <f>Sales_Data[[#This Row],[Sales Amount]]-Sales_Data[[#This Row],[Target]]</f>
        <v>-6313.4</v>
      </c>
    </row>
    <row r="142" spans="1:10" x14ac:dyDescent="0.25">
      <c r="A142" s="13">
        <v>44317</v>
      </c>
      <c r="B142" t="s">
        <v>16</v>
      </c>
      <c r="C142" t="s">
        <v>17</v>
      </c>
      <c r="D142" t="s">
        <v>18</v>
      </c>
      <c r="E142" t="s">
        <v>10</v>
      </c>
      <c r="F142" s="10">
        <v>12422.2</v>
      </c>
      <c r="G142">
        <v>15000</v>
      </c>
      <c r="H142" s="10">
        <f>IF(F142&gt;=G142,Sales_Data[[#This Row],[Sales Amount]]*$L$1,0)</f>
        <v>0</v>
      </c>
      <c r="I142" t="s">
        <v>43</v>
      </c>
      <c r="J142" s="12">
        <f>Sales_Data[[#This Row],[Sales Amount]]-Sales_Data[[#This Row],[Target]]</f>
        <v>-2577.7999999999993</v>
      </c>
    </row>
    <row r="143" spans="1:10" x14ac:dyDescent="0.25">
      <c r="A143" s="13">
        <v>44317</v>
      </c>
      <c r="B143" t="s">
        <v>27</v>
      </c>
      <c r="C143" t="s">
        <v>28</v>
      </c>
      <c r="D143" t="s">
        <v>29</v>
      </c>
      <c r="E143" t="s">
        <v>10</v>
      </c>
      <c r="F143" s="10">
        <v>15120</v>
      </c>
      <c r="G143">
        <v>15000</v>
      </c>
      <c r="H143" s="10">
        <f>IF(F143&gt;=G143,Sales_Data[[#This Row],[Sales Amount]]*$L$1,0)</f>
        <v>1512</v>
      </c>
      <c r="I143" t="s">
        <v>15</v>
      </c>
      <c r="J143" s="12">
        <f>Sales_Data[[#This Row],[Sales Amount]]-Sales_Data[[#This Row],[Target]]</f>
        <v>120</v>
      </c>
    </row>
    <row r="144" spans="1:10" x14ac:dyDescent="0.25">
      <c r="A144" s="13">
        <v>44317</v>
      </c>
      <c r="B144" t="s">
        <v>12</v>
      </c>
      <c r="C144" t="s">
        <v>13</v>
      </c>
      <c r="D144" t="s">
        <v>14</v>
      </c>
      <c r="E144" t="s">
        <v>10</v>
      </c>
      <c r="F144" s="10">
        <v>16604.400000000001</v>
      </c>
      <c r="G144">
        <v>15000</v>
      </c>
      <c r="H144" s="10">
        <f>IF(F144&gt;=G144,Sales_Data[[#This Row],[Sales Amount]]*$L$1,0)</f>
        <v>1660.4400000000003</v>
      </c>
      <c r="I144" t="s">
        <v>43</v>
      </c>
      <c r="J144" s="12">
        <f>Sales_Data[[#This Row],[Sales Amount]]-Sales_Data[[#This Row],[Target]]</f>
        <v>1604.4000000000015</v>
      </c>
    </row>
    <row r="145" spans="1:10" x14ac:dyDescent="0.25">
      <c r="A145" s="13">
        <v>44317</v>
      </c>
      <c r="B145" t="s">
        <v>16</v>
      </c>
      <c r="C145" t="s">
        <v>17</v>
      </c>
      <c r="D145" t="s">
        <v>18</v>
      </c>
      <c r="E145" t="s">
        <v>10</v>
      </c>
      <c r="F145" s="10">
        <v>19584</v>
      </c>
      <c r="G145">
        <v>15000</v>
      </c>
      <c r="H145" s="10">
        <f>IF(F145&gt;=G145,Sales_Data[[#This Row],[Sales Amount]]*$L$1,0)</f>
        <v>1958.4</v>
      </c>
      <c r="I145" t="s">
        <v>15</v>
      </c>
      <c r="J145" s="12">
        <f>Sales_Data[[#This Row],[Sales Amount]]-Sales_Data[[#This Row],[Target]]</f>
        <v>4584</v>
      </c>
    </row>
    <row r="146" spans="1:10" x14ac:dyDescent="0.25">
      <c r="A146" s="13">
        <v>44317</v>
      </c>
      <c r="B146" t="s">
        <v>7</v>
      </c>
      <c r="C146" t="s">
        <v>8</v>
      </c>
      <c r="D146" t="s">
        <v>9</v>
      </c>
      <c r="E146" t="s">
        <v>10</v>
      </c>
      <c r="F146" s="10">
        <v>26546.6</v>
      </c>
      <c r="G146">
        <v>15000</v>
      </c>
      <c r="H146" s="10">
        <f>IF(F146&gt;=G146,Sales_Data[[#This Row],[Sales Amount]]*$L$1,0)</f>
        <v>2654.66</v>
      </c>
      <c r="I146" t="s">
        <v>15</v>
      </c>
      <c r="J146" s="12">
        <f>Sales_Data[[#This Row],[Sales Amount]]-Sales_Data[[#This Row],[Target]]</f>
        <v>11546.599999999999</v>
      </c>
    </row>
    <row r="147" spans="1:10" x14ac:dyDescent="0.25">
      <c r="A147" s="13">
        <v>44317</v>
      </c>
      <c r="B147" t="s">
        <v>7</v>
      </c>
      <c r="C147" t="s">
        <v>8</v>
      </c>
      <c r="D147" t="s">
        <v>9</v>
      </c>
      <c r="E147" t="s">
        <v>10</v>
      </c>
      <c r="F147" s="10">
        <v>31200</v>
      </c>
      <c r="G147">
        <v>15000</v>
      </c>
      <c r="H147" s="10">
        <f>IF(F147&gt;=G147,Sales_Data[[#This Row],[Sales Amount]]*$L$1,0)</f>
        <v>3120</v>
      </c>
      <c r="I147" t="s">
        <v>15</v>
      </c>
      <c r="J147" s="12">
        <f>Sales_Data[[#This Row],[Sales Amount]]-Sales_Data[[#This Row],[Target]]</f>
        <v>16200</v>
      </c>
    </row>
    <row r="148" spans="1:10" x14ac:dyDescent="0.25">
      <c r="A148" s="13">
        <v>44317</v>
      </c>
      <c r="B148" t="s">
        <v>59</v>
      </c>
      <c r="C148" t="s">
        <v>60</v>
      </c>
      <c r="D148" t="s">
        <v>61</v>
      </c>
      <c r="E148" t="s">
        <v>33</v>
      </c>
      <c r="F148" s="10">
        <v>9270.1</v>
      </c>
      <c r="G148">
        <v>15000</v>
      </c>
      <c r="H148" s="10">
        <f>IF(F148&gt;=G148,Sales_Data[[#This Row],[Sales Amount]]*$L$1,0)</f>
        <v>0</v>
      </c>
      <c r="I148" t="s">
        <v>11</v>
      </c>
      <c r="J148" s="12">
        <f>Sales_Data[[#This Row],[Sales Amount]]-Sales_Data[[#This Row],[Target]]</f>
        <v>-5729.9</v>
      </c>
    </row>
    <row r="149" spans="1:10" x14ac:dyDescent="0.25">
      <c r="A149" s="13">
        <v>44317</v>
      </c>
      <c r="B149" t="s">
        <v>59</v>
      </c>
      <c r="C149" t="s">
        <v>60</v>
      </c>
      <c r="D149" t="s">
        <v>61</v>
      </c>
      <c r="E149" t="s">
        <v>33</v>
      </c>
      <c r="F149" s="10">
        <v>11235</v>
      </c>
      <c r="G149">
        <v>15000</v>
      </c>
      <c r="H149" s="10">
        <f>IF(F149&gt;=G149,Sales_Data[[#This Row],[Sales Amount]]*$L$1,0)</f>
        <v>0</v>
      </c>
      <c r="I149" t="s">
        <v>43</v>
      </c>
      <c r="J149" s="12">
        <f>Sales_Data[[#This Row],[Sales Amount]]-Sales_Data[[#This Row],[Target]]</f>
        <v>-3765</v>
      </c>
    </row>
    <row r="150" spans="1:10" x14ac:dyDescent="0.25">
      <c r="A150" s="13">
        <v>44317</v>
      </c>
      <c r="B150" t="s">
        <v>71</v>
      </c>
      <c r="C150" t="s">
        <v>72</v>
      </c>
      <c r="D150" t="s">
        <v>73</v>
      </c>
      <c r="E150" t="s">
        <v>33</v>
      </c>
      <c r="F150" s="10">
        <v>12019.799999999997</v>
      </c>
      <c r="G150">
        <v>15000</v>
      </c>
      <c r="H150" s="10">
        <f>IF(F150&gt;=G150,Sales_Data[[#This Row],[Sales Amount]]*$L$1,0)</f>
        <v>0</v>
      </c>
      <c r="I150" t="s">
        <v>11</v>
      </c>
      <c r="J150" s="12">
        <f>Sales_Data[[#This Row],[Sales Amount]]-Sales_Data[[#This Row],[Target]]</f>
        <v>-2980.2000000000025</v>
      </c>
    </row>
    <row r="151" spans="1:10" x14ac:dyDescent="0.25">
      <c r="A151" s="13">
        <v>44317</v>
      </c>
      <c r="B151" t="s">
        <v>30</v>
      </c>
      <c r="C151" t="s">
        <v>31</v>
      </c>
      <c r="D151" t="s">
        <v>32</v>
      </c>
      <c r="E151" t="s">
        <v>33</v>
      </c>
      <c r="F151" s="10">
        <v>27930</v>
      </c>
      <c r="G151">
        <v>15000</v>
      </c>
      <c r="H151" s="10">
        <f>IF(F151&gt;=G151,Sales_Data[[#This Row],[Sales Amount]]*$L$1,0)</f>
        <v>2793</v>
      </c>
      <c r="I151" t="s">
        <v>15</v>
      </c>
      <c r="J151" s="12">
        <f>Sales_Data[[#This Row],[Sales Amount]]-Sales_Data[[#This Row],[Target]]</f>
        <v>12930</v>
      </c>
    </row>
    <row r="152" spans="1:10" x14ac:dyDescent="0.25">
      <c r="A152" s="13">
        <v>44317</v>
      </c>
      <c r="B152" t="s">
        <v>56</v>
      </c>
      <c r="C152" t="s">
        <v>57</v>
      </c>
      <c r="D152" t="s">
        <v>58</v>
      </c>
      <c r="E152" t="s">
        <v>26</v>
      </c>
      <c r="F152" s="10">
        <v>10948</v>
      </c>
      <c r="G152">
        <v>15000</v>
      </c>
      <c r="H152" s="10">
        <f>IF(F152&gt;=G152,Sales_Data[[#This Row],[Sales Amount]]*$L$1,0)</f>
        <v>0</v>
      </c>
      <c r="I152" t="s">
        <v>11</v>
      </c>
      <c r="J152" s="12">
        <f>Sales_Data[[#This Row],[Sales Amount]]-Sales_Data[[#This Row],[Target]]</f>
        <v>-4052</v>
      </c>
    </row>
    <row r="153" spans="1:10" x14ac:dyDescent="0.25">
      <c r="A153" s="13">
        <v>44317</v>
      </c>
      <c r="B153" t="s">
        <v>50</v>
      </c>
      <c r="C153" t="s">
        <v>51</v>
      </c>
      <c r="D153" t="s">
        <v>52</v>
      </c>
      <c r="E153" t="s">
        <v>26</v>
      </c>
      <c r="F153" s="10">
        <v>13044.899999999998</v>
      </c>
      <c r="G153">
        <v>15000</v>
      </c>
      <c r="H153" s="10">
        <f>IF(F153&gt;=G153,Sales_Data[[#This Row],[Sales Amount]]*$L$1,0)</f>
        <v>0</v>
      </c>
      <c r="I153" t="s">
        <v>11</v>
      </c>
      <c r="J153" s="12">
        <f>Sales_Data[[#This Row],[Sales Amount]]-Sales_Data[[#This Row],[Target]]</f>
        <v>-1955.1000000000022</v>
      </c>
    </row>
    <row r="154" spans="1:10" x14ac:dyDescent="0.25">
      <c r="A154" s="13">
        <v>44317</v>
      </c>
      <c r="B154" t="s">
        <v>47</v>
      </c>
      <c r="C154" t="s">
        <v>48</v>
      </c>
      <c r="D154" t="s">
        <v>49</v>
      </c>
      <c r="E154" t="s">
        <v>26</v>
      </c>
      <c r="F154" s="10">
        <v>28616</v>
      </c>
      <c r="G154">
        <v>15000</v>
      </c>
      <c r="H154" s="10">
        <f>IF(F154&gt;=G154,Sales_Data[[#This Row],[Sales Amount]]*$L$1,0)</f>
        <v>2861.6000000000004</v>
      </c>
      <c r="I154" t="s">
        <v>43</v>
      </c>
      <c r="J154" s="12">
        <f>Sales_Data[[#This Row],[Sales Amount]]-Sales_Data[[#This Row],[Target]]</f>
        <v>13616</v>
      </c>
    </row>
    <row r="155" spans="1:10" x14ac:dyDescent="0.25">
      <c r="A155" s="13">
        <v>44317</v>
      </c>
      <c r="B155" t="s">
        <v>34</v>
      </c>
      <c r="C155" t="s">
        <v>35</v>
      </c>
      <c r="D155" t="s">
        <v>36</v>
      </c>
      <c r="E155" t="s">
        <v>26</v>
      </c>
      <c r="F155" s="10">
        <v>30377.399999999998</v>
      </c>
      <c r="G155">
        <v>15000</v>
      </c>
      <c r="H155" s="10">
        <f>IF(F155&gt;=G155,Sales_Data[[#This Row],[Sales Amount]]*$L$1,0)</f>
        <v>3037.74</v>
      </c>
      <c r="I155" t="s">
        <v>43</v>
      </c>
      <c r="J155" s="12">
        <f>Sales_Data[[#This Row],[Sales Amount]]-Sales_Data[[#This Row],[Target]]</f>
        <v>15377.399999999998</v>
      </c>
    </row>
    <row r="156" spans="1:10" x14ac:dyDescent="0.25">
      <c r="A156" s="13">
        <v>44317</v>
      </c>
      <c r="B156" t="s">
        <v>47</v>
      </c>
      <c r="C156" t="s">
        <v>48</v>
      </c>
      <c r="D156" t="s">
        <v>49</v>
      </c>
      <c r="E156" t="s">
        <v>26</v>
      </c>
      <c r="F156" s="10">
        <v>35351</v>
      </c>
      <c r="G156">
        <v>15000</v>
      </c>
      <c r="H156" s="10">
        <f>IF(F156&gt;=G156,Sales_Data[[#This Row],[Sales Amount]]*$L$1,0)</f>
        <v>3535.1000000000004</v>
      </c>
      <c r="I156" t="s">
        <v>15</v>
      </c>
      <c r="J156" s="12">
        <f>Sales_Data[[#This Row],[Sales Amount]]-Sales_Data[[#This Row],[Target]]</f>
        <v>20351</v>
      </c>
    </row>
    <row r="157" spans="1:10" x14ac:dyDescent="0.25">
      <c r="A157" s="13">
        <v>44317</v>
      </c>
      <c r="B157" t="s">
        <v>65</v>
      </c>
      <c r="C157" t="s">
        <v>66</v>
      </c>
      <c r="D157" t="s">
        <v>67</v>
      </c>
      <c r="E157" t="s">
        <v>22</v>
      </c>
      <c r="F157" s="10">
        <v>9004.7999999999993</v>
      </c>
      <c r="G157">
        <v>15000</v>
      </c>
      <c r="H157" s="10">
        <f>IF(F157&gt;=G157,Sales_Data[[#This Row],[Sales Amount]]*$L$1,0)</f>
        <v>0</v>
      </c>
      <c r="I157" t="s">
        <v>11</v>
      </c>
      <c r="J157" s="12">
        <f>Sales_Data[[#This Row],[Sales Amount]]-Sales_Data[[#This Row],[Target]]</f>
        <v>-5995.2000000000007</v>
      </c>
    </row>
    <row r="158" spans="1:10" x14ac:dyDescent="0.25">
      <c r="A158" s="13">
        <v>44317</v>
      </c>
      <c r="B158" t="s">
        <v>53</v>
      </c>
      <c r="C158" t="s">
        <v>54</v>
      </c>
      <c r="D158" t="s">
        <v>55</v>
      </c>
      <c r="E158" t="s">
        <v>22</v>
      </c>
      <c r="F158" s="10">
        <v>18826.400000000001</v>
      </c>
      <c r="G158">
        <v>15000</v>
      </c>
      <c r="H158" s="10">
        <f>IF(F158&gt;=G158,Sales_Data[[#This Row],[Sales Amount]]*$L$1,0)</f>
        <v>1882.6400000000003</v>
      </c>
      <c r="I158" t="s">
        <v>43</v>
      </c>
      <c r="J158" s="12">
        <f>Sales_Data[[#This Row],[Sales Amount]]-Sales_Data[[#This Row],[Target]]</f>
        <v>3826.4000000000015</v>
      </c>
    </row>
    <row r="159" spans="1:10" x14ac:dyDescent="0.25">
      <c r="A159" s="13">
        <v>44317</v>
      </c>
      <c r="B159" t="s">
        <v>53</v>
      </c>
      <c r="C159" t="s">
        <v>54</v>
      </c>
      <c r="D159" t="s">
        <v>55</v>
      </c>
      <c r="E159" t="s">
        <v>22</v>
      </c>
      <c r="F159" s="10">
        <v>19617.5</v>
      </c>
      <c r="G159">
        <v>15000</v>
      </c>
      <c r="H159" s="10">
        <f>IF(F159&gt;=G159,Sales_Data[[#This Row],[Sales Amount]]*$L$1,0)</f>
        <v>1961.75</v>
      </c>
      <c r="I159" t="s">
        <v>43</v>
      </c>
      <c r="J159" s="12">
        <f>Sales_Data[[#This Row],[Sales Amount]]-Sales_Data[[#This Row],[Target]]</f>
        <v>4617.5</v>
      </c>
    </row>
    <row r="160" spans="1:10" x14ac:dyDescent="0.25">
      <c r="A160" s="13">
        <v>44317</v>
      </c>
      <c r="B160" t="s">
        <v>53</v>
      </c>
      <c r="C160" t="s">
        <v>54</v>
      </c>
      <c r="D160" t="s">
        <v>55</v>
      </c>
      <c r="E160" t="s">
        <v>22</v>
      </c>
      <c r="F160" s="10">
        <v>19836.400000000001</v>
      </c>
      <c r="G160">
        <v>15000</v>
      </c>
      <c r="H160" s="10">
        <f>IF(F160&gt;=G160,Sales_Data[[#This Row],[Sales Amount]]*$L$1,0)</f>
        <v>1983.6400000000003</v>
      </c>
      <c r="I160" t="s">
        <v>11</v>
      </c>
      <c r="J160" s="12">
        <f>Sales_Data[[#This Row],[Sales Amount]]-Sales_Data[[#This Row],[Target]]</f>
        <v>4836.4000000000015</v>
      </c>
    </row>
    <row r="161" spans="1:10" x14ac:dyDescent="0.25">
      <c r="A161" s="13">
        <v>44317</v>
      </c>
      <c r="B161" t="s">
        <v>44</v>
      </c>
      <c r="C161" t="s">
        <v>45</v>
      </c>
      <c r="D161" t="s">
        <v>46</v>
      </c>
      <c r="E161" t="s">
        <v>22</v>
      </c>
      <c r="F161" s="10">
        <v>20717.599999999999</v>
      </c>
      <c r="G161">
        <v>15000</v>
      </c>
      <c r="H161" s="10">
        <f>IF(F161&gt;=G161,Sales_Data[[#This Row],[Sales Amount]]*$L$1,0)</f>
        <v>2071.7599999999998</v>
      </c>
      <c r="I161" t="s">
        <v>15</v>
      </c>
      <c r="J161" s="12">
        <f>Sales_Data[[#This Row],[Sales Amount]]-Sales_Data[[#This Row],[Target]]</f>
        <v>5717.5999999999985</v>
      </c>
    </row>
    <row r="162" spans="1:10" x14ac:dyDescent="0.25">
      <c r="A162" s="13">
        <v>44317</v>
      </c>
      <c r="B162" t="s">
        <v>37</v>
      </c>
      <c r="C162" t="s">
        <v>38</v>
      </c>
      <c r="D162" t="s">
        <v>39</v>
      </c>
      <c r="E162" t="s">
        <v>22</v>
      </c>
      <c r="F162" s="10">
        <v>23364</v>
      </c>
      <c r="G162">
        <v>15000</v>
      </c>
      <c r="H162" s="10">
        <f>IF(F162&gt;=G162,Sales_Data[[#This Row],[Sales Amount]]*$L$1,0)</f>
        <v>2336.4</v>
      </c>
      <c r="I162" t="s">
        <v>15</v>
      </c>
      <c r="J162" s="12">
        <f>Sales_Data[[#This Row],[Sales Amount]]-Sales_Data[[#This Row],[Target]]</f>
        <v>8364</v>
      </c>
    </row>
    <row r="163" spans="1:10" x14ac:dyDescent="0.25">
      <c r="A163" s="13">
        <v>44317</v>
      </c>
      <c r="B163" t="s">
        <v>53</v>
      </c>
      <c r="C163" t="s">
        <v>54</v>
      </c>
      <c r="D163" t="s">
        <v>55</v>
      </c>
      <c r="E163" t="s">
        <v>22</v>
      </c>
      <c r="F163" s="10">
        <v>23997.600000000002</v>
      </c>
      <c r="G163">
        <v>15000</v>
      </c>
      <c r="H163" s="10">
        <f>IF(F163&gt;=G163,Sales_Data[[#This Row],[Sales Amount]]*$L$1,0)</f>
        <v>2399.7600000000002</v>
      </c>
      <c r="I163" t="s">
        <v>11</v>
      </c>
      <c r="J163" s="12">
        <f>Sales_Data[[#This Row],[Sales Amount]]-Sales_Data[[#This Row],[Target]]</f>
        <v>8997.6000000000022</v>
      </c>
    </row>
    <row r="164" spans="1:10" x14ac:dyDescent="0.25">
      <c r="A164" s="13">
        <v>44317</v>
      </c>
      <c r="B164" t="s">
        <v>65</v>
      </c>
      <c r="C164" t="s">
        <v>66</v>
      </c>
      <c r="D164" t="s">
        <v>67</v>
      </c>
      <c r="E164" t="s">
        <v>22</v>
      </c>
      <c r="F164" s="10">
        <v>27916.399999999998</v>
      </c>
      <c r="G164">
        <v>15000</v>
      </c>
      <c r="H164" s="10">
        <f>IF(F164&gt;=G164,Sales_Data[[#This Row],[Sales Amount]]*$L$1,0)</f>
        <v>2791.64</v>
      </c>
      <c r="I164" t="s">
        <v>43</v>
      </c>
      <c r="J164" s="12">
        <f>Sales_Data[[#This Row],[Sales Amount]]-Sales_Data[[#This Row],[Target]]</f>
        <v>12916.399999999998</v>
      </c>
    </row>
    <row r="165" spans="1:10" x14ac:dyDescent="0.25">
      <c r="A165" s="13">
        <v>44317</v>
      </c>
      <c r="B165" t="s">
        <v>65</v>
      </c>
      <c r="C165" t="s">
        <v>66</v>
      </c>
      <c r="D165" t="s">
        <v>67</v>
      </c>
      <c r="E165" t="s">
        <v>22</v>
      </c>
      <c r="F165" s="10">
        <v>42249.1</v>
      </c>
      <c r="G165">
        <v>15000</v>
      </c>
      <c r="H165" s="10">
        <f>IF(F165&gt;=G165,Sales_Data[[#This Row],[Sales Amount]]*$L$1,0)</f>
        <v>4224.91</v>
      </c>
      <c r="I165" t="s">
        <v>15</v>
      </c>
      <c r="J165" s="12">
        <f>Sales_Data[[#This Row],[Sales Amount]]-Sales_Data[[#This Row],[Target]]</f>
        <v>27249.1</v>
      </c>
    </row>
    <row r="166" spans="1:10" x14ac:dyDescent="0.25">
      <c r="A166" s="13">
        <v>44348</v>
      </c>
      <c r="B166" t="s">
        <v>7</v>
      </c>
      <c r="C166" t="s">
        <v>8</v>
      </c>
      <c r="D166" t="s">
        <v>9</v>
      </c>
      <c r="E166" t="s">
        <v>10</v>
      </c>
      <c r="F166" s="10">
        <v>2070.2999999999997</v>
      </c>
      <c r="G166">
        <v>15000</v>
      </c>
      <c r="H166" s="10">
        <f>IF(F166&gt;=G166,Sales_Data[[#This Row],[Sales Amount]]*$L$1,0)</f>
        <v>0</v>
      </c>
      <c r="I166" t="s">
        <v>11</v>
      </c>
      <c r="J166" s="12">
        <f>Sales_Data[[#This Row],[Sales Amount]]-Sales_Data[[#This Row],[Target]]</f>
        <v>-12929.7</v>
      </c>
    </row>
    <row r="167" spans="1:10" x14ac:dyDescent="0.25">
      <c r="A167" s="13">
        <v>44348</v>
      </c>
      <c r="B167" t="s">
        <v>16</v>
      </c>
      <c r="C167" t="s">
        <v>17</v>
      </c>
      <c r="D167" t="s">
        <v>18</v>
      </c>
      <c r="E167" t="s">
        <v>10</v>
      </c>
      <c r="F167" s="10">
        <v>9499</v>
      </c>
      <c r="G167">
        <v>15000</v>
      </c>
      <c r="H167" s="10">
        <f>IF(F167&gt;=G167,Sales_Data[[#This Row],[Sales Amount]]*$L$1,0)</f>
        <v>0</v>
      </c>
      <c r="I167" t="s">
        <v>15</v>
      </c>
      <c r="J167" s="12">
        <f>Sales_Data[[#This Row],[Sales Amount]]-Sales_Data[[#This Row],[Target]]</f>
        <v>-5501</v>
      </c>
    </row>
    <row r="168" spans="1:10" x14ac:dyDescent="0.25">
      <c r="A168" s="13">
        <v>44348</v>
      </c>
      <c r="B168" t="s">
        <v>16</v>
      </c>
      <c r="C168" t="s">
        <v>17</v>
      </c>
      <c r="D168" t="s">
        <v>18</v>
      </c>
      <c r="E168" t="s">
        <v>10</v>
      </c>
      <c r="F168" s="10">
        <v>17904.7</v>
      </c>
      <c r="G168">
        <v>15000</v>
      </c>
      <c r="H168" s="10">
        <f>IF(F168&gt;=G168,Sales_Data[[#This Row],[Sales Amount]]*$L$1,0)</f>
        <v>1790.4700000000003</v>
      </c>
      <c r="I168" t="s">
        <v>43</v>
      </c>
      <c r="J168" s="12">
        <f>Sales_Data[[#This Row],[Sales Amount]]-Sales_Data[[#This Row],[Target]]</f>
        <v>2904.7000000000007</v>
      </c>
    </row>
    <row r="169" spans="1:10" x14ac:dyDescent="0.25">
      <c r="A169" s="13">
        <v>44348</v>
      </c>
      <c r="B169" t="s">
        <v>16</v>
      </c>
      <c r="C169" t="s">
        <v>17</v>
      </c>
      <c r="D169" t="s">
        <v>18</v>
      </c>
      <c r="E169" t="s">
        <v>10</v>
      </c>
      <c r="F169" s="10">
        <v>18878.399999999998</v>
      </c>
      <c r="G169">
        <v>15000</v>
      </c>
      <c r="H169" s="10">
        <f>IF(F169&gt;=G169,Sales_Data[[#This Row],[Sales Amount]]*$L$1,0)</f>
        <v>1887.84</v>
      </c>
      <c r="I169" t="s">
        <v>15</v>
      </c>
      <c r="J169" s="12">
        <f>Sales_Data[[#This Row],[Sales Amount]]-Sales_Data[[#This Row],[Target]]</f>
        <v>3878.3999999999978</v>
      </c>
    </row>
    <row r="170" spans="1:10" x14ac:dyDescent="0.25">
      <c r="A170" s="13">
        <v>44348</v>
      </c>
      <c r="B170" t="s">
        <v>16</v>
      </c>
      <c r="C170" t="s">
        <v>17</v>
      </c>
      <c r="D170" t="s">
        <v>18</v>
      </c>
      <c r="E170" t="s">
        <v>10</v>
      </c>
      <c r="F170" s="10">
        <v>23445</v>
      </c>
      <c r="G170">
        <v>15000</v>
      </c>
      <c r="H170" s="10">
        <f>IF(F170&gt;=G170,Sales_Data[[#This Row],[Sales Amount]]*$L$1,0)</f>
        <v>2344.5</v>
      </c>
      <c r="I170" t="s">
        <v>15</v>
      </c>
      <c r="J170" s="12">
        <f>Sales_Data[[#This Row],[Sales Amount]]-Sales_Data[[#This Row],[Target]]</f>
        <v>8445</v>
      </c>
    </row>
    <row r="171" spans="1:10" x14ac:dyDescent="0.25">
      <c r="A171" s="13">
        <v>44348</v>
      </c>
      <c r="B171" t="s">
        <v>16</v>
      </c>
      <c r="C171" t="s">
        <v>17</v>
      </c>
      <c r="D171" t="s">
        <v>18</v>
      </c>
      <c r="E171" t="s">
        <v>10</v>
      </c>
      <c r="F171" s="10">
        <v>34162</v>
      </c>
      <c r="G171">
        <v>15000</v>
      </c>
      <c r="H171" s="10">
        <f>IF(F171&gt;=G171,Sales_Data[[#This Row],[Sales Amount]]*$L$1,0)</f>
        <v>3416.2000000000003</v>
      </c>
      <c r="I171" t="s">
        <v>15</v>
      </c>
      <c r="J171" s="12">
        <f>Sales_Data[[#This Row],[Sales Amount]]-Sales_Data[[#This Row],[Target]]</f>
        <v>19162</v>
      </c>
    </row>
    <row r="172" spans="1:10" x14ac:dyDescent="0.25">
      <c r="A172" s="13">
        <v>44348</v>
      </c>
      <c r="B172" t="s">
        <v>40</v>
      </c>
      <c r="C172" t="s">
        <v>41</v>
      </c>
      <c r="D172" t="s">
        <v>42</v>
      </c>
      <c r="E172" t="s">
        <v>33</v>
      </c>
      <c r="F172" s="10">
        <v>7581.9999999999991</v>
      </c>
      <c r="G172">
        <v>15000</v>
      </c>
      <c r="H172" s="10">
        <f>IF(F172&gt;=G172,Sales_Data[[#This Row],[Sales Amount]]*$L$1,0)</f>
        <v>0</v>
      </c>
      <c r="I172" t="s">
        <v>11</v>
      </c>
      <c r="J172" s="12">
        <f>Sales_Data[[#This Row],[Sales Amount]]-Sales_Data[[#This Row],[Target]]</f>
        <v>-7418.0000000000009</v>
      </c>
    </row>
    <row r="173" spans="1:10" x14ac:dyDescent="0.25">
      <c r="A173" s="13">
        <v>44348</v>
      </c>
      <c r="B173" t="s">
        <v>30</v>
      </c>
      <c r="C173" t="s">
        <v>31</v>
      </c>
      <c r="D173" t="s">
        <v>32</v>
      </c>
      <c r="E173" t="s">
        <v>33</v>
      </c>
      <c r="F173" s="10">
        <v>8721.6</v>
      </c>
      <c r="G173">
        <v>15000</v>
      </c>
      <c r="H173" s="10">
        <f>IF(F173&gt;=G173,Sales_Data[[#This Row],[Sales Amount]]*$L$1,0)</f>
        <v>0</v>
      </c>
      <c r="I173" t="s">
        <v>43</v>
      </c>
      <c r="J173" s="12">
        <f>Sales_Data[[#This Row],[Sales Amount]]-Sales_Data[[#This Row],[Target]]</f>
        <v>-6278.4</v>
      </c>
    </row>
    <row r="174" spans="1:10" x14ac:dyDescent="0.25">
      <c r="A174" s="13">
        <v>44348</v>
      </c>
      <c r="B174" t="s">
        <v>40</v>
      </c>
      <c r="C174" t="s">
        <v>41</v>
      </c>
      <c r="D174" t="s">
        <v>42</v>
      </c>
      <c r="E174" t="s">
        <v>33</v>
      </c>
      <c r="F174" s="10">
        <v>10500</v>
      </c>
      <c r="G174">
        <v>15000</v>
      </c>
      <c r="H174" s="10">
        <f>IF(F174&gt;=G174,Sales_Data[[#This Row],[Sales Amount]]*$L$1,0)</f>
        <v>0</v>
      </c>
      <c r="I174" t="s">
        <v>15</v>
      </c>
      <c r="J174" s="12">
        <f>Sales_Data[[#This Row],[Sales Amount]]-Sales_Data[[#This Row],[Target]]</f>
        <v>-4500</v>
      </c>
    </row>
    <row r="175" spans="1:10" x14ac:dyDescent="0.25">
      <c r="A175" s="13">
        <v>44348</v>
      </c>
      <c r="B175" t="s">
        <v>59</v>
      </c>
      <c r="C175" t="s">
        <v>60</v>
      </c>
      <c r="D175" t="s">
        <v>61</v>
      </c>
      <c r="E175" t="s">
        <v>33</v>
      </c>
      <c r="F175" s="10">
        <v>13466.999999999998</v>
      </c>
      <c r="G175">
        <v>15000</v>
      </c>
      <c r="H175" s="10">
        <f>IF(F175&gt;=G175,Sales_Data[[#This Row],[Sales Amount]]*$L$1,0)</f>
        <v>0</v>
      </c>
      <c r="I175" t="s">
        <v>43</v>
      </c>
      <c r="J175" s="12">
        <f>Sales_Data[[#This Row],[Sales Amount]]-Sales_Data[[#This Row],[Target]]</f>
        <v>-1533.0000000000018</v>
      </c>
    </row>
    <row r="176" spans="1:10" x14ac:dyDescent="0.25">
      <c r="A176" s="13">
        <v>44348</v>
      </c>
      <c r="B176" t="s">
        <v>40</v>
      </c>
      <c r="C176" t="s">
        <v>41</v>
      </c>
      <c r="D176" t="s">
        <v>42</v>
      </c>
      <c r="E176" t="s">
        <v>33</v>
      </c>
      <c r="F176" s="10">
        <v>16036.8</v>
      </c>
      <c r="G176">
        <v>15000</v>
      </c>
      <c r="H176" s="10">
        <f>IF(F176&gt;=G176,Sales_Data[[#This Row],[Sales Amount]]*$L$1,0)</f>
        <v>1603.68</v>
      </c>
      <c r="I176" t="s">
        <v>15</v>
      </c>
      <c r="J176" s="12">
        <f>Sales_Data[[#This Row],[Sales Amount]]-Sales_Data[[#This Row],[Target]]</f>
        <v>1036.7999999999993</v>
      </c>
    </row>
    <row r="177" spans="1:10" x14ac:dyDescent="0.25">
      <c r="A177" s="13">
        <v>44348</v>
      </c>
      <c r="B177" t="s">
        <v>62</v>
      </c>
      <c r="C177" t="s">
        <v>63</v>
      </c>
      <c r="D177" t="s">
        <v>64</v>
      </c>
      <c r="E177" t="s">
        <v>33</v>
      </c>
      <c r="F177" s="10">
        <v>16846.8</v>
      </c>
      <c r="G177">
        <v>15000</v>
      </c>
      <c r="H177" s="10">
        <f>IF(F177&gt;=G177,Sales_Data[[#This Row],[Sales Amount]]*$L$1,0)</f>
        <v>1684.68</v>
      </c>
      <c r="I177" t="s">
        <v>15</v>
      </c>
      <c r="J177" s="12">
        <f>Sales_Data[[#This Row],[Sales Amount]]-Sales_Data[[#This Row],[Target]]</f>
        <v>1846.7999999999993</v>
      </c>
    </row>
    <row r="178" spans="1:10" x14ac:dyDescent="0.25">
      <c r="A178" s="13">
        <v>44348</v>
      </c>
      <c r="B178" t="s">
        <v>47</v>
      </c>
      <c r="C178" t="s">
        <v>48</v>
      </c>
      <c r="D178" t="s">
        <v>49</v>
      </c>
      <c r="E178" t="s">
        <v>26</v>
      </c>
      <c r="F178" s="10">
        <v>6872.7999999999993</v>
      </c>
      <c r="G178">
        <v>15000</v>
      </c>
      <c r="H178" s="10">
        <f>IF(F178&gt;=G178,Sales_Data[[#This Row],[Sales Amount]]*$L$1,0)</f>
        <v>0</v>
      </c>
      <c r="I178" t="s">
        <v>11</v>
      </c>
      <c r="J178" s="12">
        <f>Sales_Data[[#This Row],[Sales Amount]]-Sales_Data[[#This Row],[Target]]</f>
        <v>-8127.2000000000007</v>
      </c>
    </row>
    <row r="179" spans="1:10" x14ac:dyDescent="0.25">
      <c r="A179" s="13">
        <v>44348</v>
      </c>
      <c r="B179" t="s">
        <v>34</v>
      </c>
      <c r="C179" t="s">
        <v>35</v>
      </c>
      <c r="D179" t="s">
        <v>36</v>
      </c>
      <c r="E179" t="s">
        <v>26</v>
      </c>
      <c r="F179" s="10">
        <v>8827</v>
      </c>
      <c r="G179">
        <v>15000</v>
      </c>
      <c r="H179" s="10">
        <f>IF(F179&gt;=G179,Sales_Data[[#This Row],[Sales Amount]]*$L$1,0)</f>
        <v>0</v>
      </c>
      <c r="I179" t="s">
        <v>43</v>
      </c>
      <c r="J179" s="12">
        <f>Sales_Data[[#This Row],[Sales Amount]]-Sales_Data[[#This Row],[Target]]</f>
        <v>-6173</v>
      </c>
    </row>
    <row r="180" spans="1:10" x14ac:dyDescent="0.25">
      <c r="A180" s="13">
        <v>44348</v>
      </c>
      <c r="B180" t="s">
        <v>56</v>
      </c>
      <c r="C180" t="s">
        <v>57</v>
      </c>
      <c r="D180" t="s">
        <v>58</v>
      </c>
      <c r="E180" t="s">
        <v>26</v>
      </c>
      <c r="F180" s="10">
        <v>9836.8000000000011</v>
      </c>
      <c r="G180">
        <v>15000</v>
      </c>
      <c r="H180" s="10">
        <f>IF(F180&gt;=G180,Sales_Data[[#This Row],[Sales Amount]]*$L$1,0)</f>
        <v>0</v>
      </c>
      <c r="I180" t="s">
        <v>11</v>
      </c>
      <c r="J180" s="12">
        <f>Sales_Data[[#This Row],[Sales Amount]]-Sales_Data[[#This Row],[Target]]</f>
        <v>-5163.1999999999989</v>
      </c>
    </row>
    <row r="181" spans="1:10" x14ac:dyDescent="0.25">
      <c r="A181" s="13">
        <v>44348</v>
      </c>
      <c r="B181" t="s">
        <v>34</v>
      </c>
      <c r="C181" t="s">
        <v>35</v>
      </c>
      <c r="D181" t="s">
        <v>36</v>
      </c>
      <c r="E181" t="s">
        <v>26</v>
      </c>
      <c r="F181" s="10">
        <v>10032</v>
      </c>
      <c r="G181">
        <v>15000</v>
      </c>
      <c r="H181" s="10">
        <f>IF(F181&gt;=G181,Sales_Data[[#This Row],[Sales Amount]]*$L$1,0)</f>
        <v>0</v>
      </c>
      <c r="I181" t="s">
        <v>11</v>
      </c>
      <c r="J181" s="12">
        <f>Sales_Data[[#This Row],[Sales Amount]]-Sales_Data[[#This Row],[Target]]</f>
        <v>-4968</v>
      </c>
    </row>
    <row r="182" spans="1:10" x14ac:dyDescent="0.25">
      <c r="A182" s="13">
        <v>44348</v>
      </c>
      <c r="B182" t="s">
        <v>34</v>
      </c>
      <c r="C182" t="s">
        <v>35</v>
      </c>
      <c r="D182" t="s">
        <v>36</v>
      </c>
      <c r="E182" t="s">
        <v>26</v>
      </c>
      <c r="F182" s="10">
        <v>15953.599999999999</v>
      </c>
      <c r="G182">
        <v>15000</v>
      </c>
      <c r="H182" s="10">
        <f>IF(F182&gt;=G182,Sales_Data[[#This Row],[Sales Amount]]*$L$1,0)</f>
        <v>1595.36</v>
      </c>
      <c r="I182" t="s">
        <v>15</v>
      </c>
      <c r="J182" s="12">
        <f>Sales_Data[[#This Row],[Sales Amount]]-Sales_Data[[#This Row],[Target]]</f>
        <v>953.59999999999854</v>
      </c>
    </row>
    <row r="183" spans="1:10" x14ac:dyDescent="0.25">
      <c r="A183" s="13">
        <v>44348</v>
      </c>
      <c r="B183" t="s">
        <v>47</v>
      </c>
      <c r="C183" t="s">
        <v>48</v>
      </c>
      <c r="D183" t="s">
        <v>49</v>
      </c>
      <c r="E183" t="s">
        <v>26</v>
      </c>
      <c r="F183" s="10">
        <v>25560</v>
      </c>
      <c r="G183">
        <v>15000</v>
      </c>
      <c r="H183" s="10">
        <f>IF(F183&gt;=G183,Sales_Data[[#This Row],[Sales Amount]]*$L$1,0)</f>
        <v>2556</v>
      </c>
      <c r="I183" t="s">
        <v>11</v>
      </c>
      <c r="J183" s="12">
        <f>Sales_Data[[#This Row],[Sales Amount]]-Sales_Data[[#This Row],[Target]]</f>
        <v>10560</v>
      </c>
    </row>
    <row r="184" spans="1:10" x14ac:dyDescent="0.25">
      <c r="A184" s="13">
        <v>44348</v>
      </c>
      <c r="B184" t="s">
        <v>34</v>
      </c>
      <c r="C184" t="s">
        <v>35</v>
      </c>
      <c r="D184" t="s">
        <v>36</v>
      </c>
      <c r="E184" t="s">
        <v>26</v>
      </c>
      <c r="F184" s="10">
        <v>35695</v>
      </c>
      <c r="G184">
        <v>15000</v>
      </c>
      <c r="H184" s="10">
        <f>IF(F184&gt;=G184,Sales_Data[[#This Row],[Sales Amount]]*$L$1,0)</f>
        <v>3569.5</v>
      </c>
      <c r="I184" t="s">
        <v>15</v>
      </c>
      <c r="J184" s="12">
        <f>Sales_Data[[#This Row],[Sales Amount]]-Sales_Data[[#This Row],[Target]]</f>
        <v>20695</v>
      </c>
    </row>
    <row r="185" spans="1:10" x14ac:dyDescent="0.25">
      <c r="A185" s="13">
        <v>44348</v>
      </c>
      <c r="B185" t="s">
        <v>44</v>
      </c>
      <c r="C185" t="s">
        <v>45</v>
      </c>
      <c r="D185" t="s">
        <v>46</v>
      </c>
      <c r="E185" t="s">
        <v>22</v>
      </c>
      <c r="F185" s="10">
        <v>9574.7999999999993</v>
      </c>
      <c r="G185">
        <v>15000</v>
      </c>
      <c r="H185" s="10">
        <f>IF(F185&gt;=G185,Sales_Data[[#This Row],[Sales Amount]]*$L$1,0)</f>
        <v>0</v>
      </c>
      <c r="I185" t="s">
        <v>15</v>
      </c>
      <c r="J185" s="12">
        <f>Sales_Data[[#This Row],[Sales Amount]]-Sales_Data[[#This Row],[Target]]</f>
        <v>-5425.2000000000007</v>
      </c>
    </row>
    <row r="186" spans="1:10" x14ac:dyDescent="0.25">
      <c r="A186" s="13">
        <v>44348</v>
      </c>
      <c r="B186" t="s">
        <v>44</v>
      </c>
      <c r="C186" t="s">
        <v>45</v>
      </c>
      <c r="D186" t="s">
        <v>46</v>
      </c>
      <c r="E186" t="s">
        <v>22</v>
      </c>
      <c r="F186" s="10">
        <v>14301.6</v>
      </c>
      <c r="G186">
        <v>15000</v>
      </c>
      <c r="H186" s="10">
        <f>IF(F186&gt;=G186,Sales_Data[[#This Row],[Sales Amount]]*$L$1,0)</f>
        <v>0</v>
      </c>
      <c r="I186" t="s">
        <v>15</v>
      </c>
      <c r="J186" s="12">
        <f>Sales_Data[[#This Row],[Sales Amount]]-Sales_Data[[#This Row],[Target]]</f>
        <v>-698.39999999999964</v>
      </c>
    </row>
    <row r="187" spans="1:10" x14ac:dyDescent="0.25">
      <c r="A187" s="13">
        <v>44348</v>
      </c>
      <c r="B187" t="s">
        <v>37</v>
      </c>
      <c r="C187" t="s">
        <v>38</v>
      </c>
      <c r="D187" t="s">
        <v>39</v>
      </c>
      <c r="E187" t="s">
        <v>22</v>
      </c>
      <c r="F187" s="10">
        <v>15061.2</v>
      </c>
      <c r="G187">
        <v>15000</v>
      </c>
      <c r="H187" s="10">
        <f>IF(F187&gt;=G187,Sales_Data[[#This Row],[Sales Amount]]*$L$1,0)</f>
        <v>1506.1200000000001</v>
      </c>
      <c r="I187" t="s">
        <v>15</v>
      </c>
      <c r="J187" s="12">
        <f>Sales_Data[[#This Row],[Sales Amount]]-Sales_Data[[#This Row],[Target]]</f>
        <v>61.200000000000728</v>
      </c>
    </row>
    <row r="188" spans="1:10" x14ac:dyDescent="0.25">
      <c r="A188" s="13">
        <v>44348</v>
      </c>
      <c r="B188" t="s">
        <v>53</v>
      </c>
      <c r="C188" t="s">
        <v>54</v>
      </c>
      <c r="D188" t="s">
        <v>55</v>
      </c>
      <c r="E188" t="s">
        <v>22</v>
      </c>
      <c r="F188" s="10">
        <v>17262</v>
      </c>
      <c r="G188">
        <v>15000</v>
      </c>
      <c r="H188" s="10">
        <f>IF(F188&gt;=G188,Sales_Data[[#This Row],[Sales Amount]]*$L$1,0)</f>
        <v>1726.2</v>
      </c>
      <c r="I188" t="s">
        <v>15</v>
      </c>
      <c r="J188" s="12">
        <f>Sales_Data[[#This Row],[Sales Amount]]-Sales_Data[[#This Row],[Target]]</f>
        <v>2262</v>
      </c>
    </row>
    <row r="189" spans="1:10" x14ac:dyDescent="0.25">
      <c r="A189" s="13">
        <v>44348</v>
      </c>
      <c r="B189" t="s">
        <v>65</v>
      </c>
      <c r="C189" t="s">
        <v>66</v>
      </c>
      <c r="D189" t="s">
        <v>67</v>
      </c>
      <c r="E189" t="s">
        <v>22</v>
      </c>
      <c r="F189" s="10">
        <v>37192.5</v>
      </c>
      <c r="G189">
        <v>15000</v>
      </c>
      <c r="H189" s="10">
        <f>IF(F189&gt;=G189,Sales_Data[[#This Row],[Sales Amount]]*$L$1,0)</f>
        <v>3719.25</v>
      </c>
      <c r="I189" t="s">
        <v>43</v>
      </c>
      <c r="J189" s="12">
        <f>Sales_Data[[#This Row],[Sales Amount]]-Sales_Data[[#This Row],[Target]]</f>
        <v>22192.5</v>
      </c>
    </row>
    <row r="190" spans="1:10" x14ac:dyDescent="0.25">
      <c r="A190" s="13">
        <v>44348</v>
      </c>
      <c r="B190" t="s">
        <v>37</v>
      </c>
      <c r="C190" t="s">
        <v>38</v>
      </c>
      <c r="D190" t="s">
        <v>39</v>
      </c>
      <c r="E190" t="s">
        <v>22</v>
      </c>
      <c r="F190" s="10">
        <v>39653.9</v>
      </c>
      <c r="G190">
        <v>15000</v>
      </c>
      <c r="H190" s="10">
        <f>IF(F190&gt;=G190,Sales_Data[[#This Row],[Sales Amount]]*$L$1,0)</f>
        <v>3965.3900000000003</v>
      </c>
      <c r="I190" t="s">
        <v>43</v>
      </c>
      <c r="J190" s="12">
        <f>Sales_Data[[#This Row],[Sales Amount]]-Sales_Data[[#This Row],[Target]]</f>
        <v>24653.9</v>
      </c>
    </row>
    <row r="191" spans="1:10" x14ac:dyDescent="0.25">
      <c r="A191" s="13">
        <v>44378</v>
      </c>
      <c r="B191" t="s">
        <v>16</v>
      </c>
      <c r="C191" t="s">
        <v>17</v>
      </c>
      <c r="D191" t="s">
        <v>18</v>
      </c>
      <c r="E191" t="s">
        <v>10</v>
      </c>
      <c r="F191" s="10">
        <v>3055.2</v>
      </c>
      <c r="G191">
        <v>15000</v>
      </c>
      <c r="H191" s="10">
        <f>IF(F191&gt;=G191,Sales_Data[[#This Row],[Sales Amount]]*$L$1,0)</f>
        <v>0</v>
      </c>
      <c r="I191" t="s">
        <v>11</v>
      </c>
      <c r="J191" s="12">
        <f>Sales_Data[[#This Row],[Sales Amount]]-Sales_Data[[#This Row],[Target]]</f>
        <v>-11944.8</v>
      </c>
    </row>
    <row r="192" spans="1:10" x14ac:dyDescent="0.25">
      <c r="A192" s="13">
        <v>44378</v>
      </c>
      <c r="B192" t="s">
        <v>7</v>
      </c>
      <c r="C192" t="s">
        <v>8</v>
      </c>
      <c r="D192" t="s">
        <v>9</v>
      </c>
      <c r="E192" t="s">
        <v>10</v>
      </c>
      <c r="F192" s="10">
        <v>4843.4000000000005</v>
      </c>
      <c r="G192">
        <v>15000</v>
      </c>
      <c r="H192" s="10">
        <f>IF(F192&gt;=G192,Sales_Data[[#This Row],[Sales Amount]]*$L$1,0)</f>
        <v>0</v>
      </c>
      <c r="I192" t="s">
        <v>43</v>
      </c>
      <c r="J192" s="12">
        <f>Sales_Data[[#This Row],[Sales Amount]]-Sales_Data[[#This Row],[Target]]</f>
        <v>-10156.599999999999</v>
      </c>
    </row>
    <row r="193" spans="1:10" x14ac:dyDescent="0.25">
      <c r="A193" s="13">
        <v>44378</v>
      </c>
      <c r="B193" t="s">
        <v>12</v>
      </c>
      <c r="C193" t="s">
        <v>13</v>
      </c>
      <c r="D193" t="s">
        <v>14</v>
      </c>
      <c r="E193" t="s">
        <v>10</v>
      </c>
      <c r="F193" s="10">
        <v>5215.2</v>
      </c>
      <c r="G193">
        <v>15000</v>
      </c>
      <c r="H193" s="10">
        <f>IF(F193&gt;=G193,Sales_Data[[#This Row],[Sales Amount]]*$L$1,0)</f>
        <v>0</v>
      </c>
      <c r="I193" t="s">
        <v>43</v>
      </c>
      <c r="J193" s="12">
        <f>Sales_Data[[#This Row],[Sales Amount]]-Sales_Data[[#This Row],[Target]]</f>
        <v>-9784.7999999999993</v>
      </c>
    </row>
    <row r="194" spans="1:10" x14ac:dyDescent="0.25">
      <c r="A194" s="13">
        <v>44378</v>
      </c>
      <c r="B194" t="s">
        <v>16</v>
      </c>
      <c r="C194" t="s">
        <v>17</v>
      </c>
      <c r="D194" t="s">
        <v>18</v>
      </c>
      <c r="E194" t="s">
        <v>10</v>
      </c>
      <c r="F194" s="10">
        <v>7199.7000000000007</v>
      </c>
      <c r="G194">
        <v>15000</v>
      </c>
      <c r="H194" s="10">
        <f>IF(F194&gt;=G194,Sales_Data[[#This Row],[Sales Amount]]*$L$1,0)</f>
        <v>0</v>
      </c>
      <c r="I194" t="s">
        <v>43</v>
      </c>
      <c r="J194" s="12">
        <f>Sales_Data[[#This Row],[Sales Amount]]-Sales_Data[[#This Row],[Target]]</f>
        <v>-7800.2999999999993</v>
      </c>
    </row>
    <row r="195" spans="1:10" x14ac:dyDescent="0.25">
      <c r="A195" s="13">
        <v>44378</v>
      </c>
      <c r="B195" t="s">
        <v>68</v>
      </c>
      <c r="C195" t="s">
        <v>69</v>
      </c>
      <c r="D195" t="s">
        <v>70</v>
      </c>
      <c r="E195" t="s">
        <v>10</v>
      </c>
      <c r="F195" s="10">
        <v>14670</v>
      </c>
      <c r="G195">
        <v>15000</v>
      </c>
      <c r="H195" s="10">
        <f>IF(F195&gt;=G195,Sales_Data[[#This Row],[Sales Amount]]*$L$1,0)</f>
        <v>0</v>
      </c>
      <c r="I195" t="s">
        <v>11</v>
      </c>
      <c r="J195" s="12">
        <f>Sales_Data[[#This Row],[Sales Amount]]-Sales_Data[[#This Row],[Target]]</f>
        <v>-330</v>
      </c>
    </row>
    <row r="196" spans="1:10" x14ac:dyDescent="0.25">
      <c r="A196" s="13">
        <v>44378</v>
      </c>
      <c r="B196" t="s">
        <v>7</v>
      </c>
      <c r="C196" t="s">
        <v>8</v>
      </c>
      <c r="D196" t="s">
        <v>9</v>
      </c>
      <c r="E196" t="s">
        <v>10</v>
      </c>
      <c r="F196" s="10">
        <v>16614.400000000001</v>
      </c>
      <c r="G196">
        <v>15000</v>
      </c>
      <c r="H196" s="10">
        <f>IF(F196&gt;=G196,Sales_Data[[#This Row],[Sales Amount]]*$L$1,0)</f>
        <v>1661.4400000000003</v>
      </c>
      <c r="I196" t="s">
        <v>11</v>
      </c>
      <c r="J196" s="12">
        <f>Sales_Data[[#This Row],[Sales Amount]]-Sales_Data[[#This Row],[Target]]</f>
        <v>1614.4000000000015</v>
      </c>
    </row>
    <row r="197" spans="1:10" x14ac:dyDescent="0.25">
      <c r="A197" s="13">
        <v>44378</v>
      </c>
      <c r="B197" t="s">
        <v>68</v>
      </c>
      <c r="C197" t="s">
        <v>69</v>
      </c>
      <c r="D197" t="s">
        <v>70</v>
      </c>
      <c r="E197" t="s">
        <v>10</v>
      </c>
      <c r="F197" s="10">
        <v>20076.7</v>
      </c>
      <c r="G197">
        <v>15000</v>
      </c>
      <c r="H197" s="10">
        <f>IF(F197&gt;=G197,Sales_Data[[#This Row],[Sales Amount]]*$L$1,0)</f>
        <v>2007.67</v>
      </c>
      <c r="I197" t="s">
        <v>43</v>
      </c>
      <c r="J197" s="12">
        <f>Sales_Data[[#This Row],[Sales Amount]]-Sales_Data[[#This Row],[Target]]</f>
        <v>5076.7000000000007</v>
      </c>
    </row>
    <row r="198" spans="1:10" x14ac:dyDescent="0.25">
      <c r="A198" s="13">
        <v>44378</v>
      </c>
      <c r="B198" t="s">
        <v>16</v>
      </c>
      <c r="C198" t="s">
        <v>17</v>
      </c>
      <c r="D198" t="s">
        <v>18</v>
      </c>
      <c r="E198" t="s">
        <v>10</v>
      </c>
      <c r="F198" s="10">
        <v>21482.999999999996</v>
      </c>
      <c r="G198">
        <v>15000</v>
      </c>
      <c r="H198" s="10">
        <f>IF(F198&gt;=G198,Sales_Data[[#This Row],[Sales Amount]]*$L$1,0)</f>
        <v>2148.2999999999997</v>
      </c>
      <c r="I198" t="s">
        <v>43</v>
      </c>
      <c r="J198" s="12">
        <f>Sales_Data[[#This Row],[Sales Amount]]-Sales_Data[[#This Row],[Target]]</f>
        <v>6482.9999999999964</v>
      </c>
    </row>
    <row r="199" spans="1:10" x14ac:dyDescent="0.25">
      <c r="A199" s="13">
        <v>44378</v>
      </c>
      <c r="B199" t="s">
        <v>27</v>
      </c>
      <c r="C199" t="s">
        <v>28</v>
      </c>
      <c r="D199" t="s">
        <v>29</v>
      </c>
      <c r="E199" t="s">
        <v>10</v>
      </c>
      <c r="F199" s="10">
        <v>30776.799999999999</v>
      </c>
      <c r="G199">
        <v>15000</v>
      </c>
      <c r="H199" s="10">
        <f>IF(F199&gt;=G199,Sales_Data[[#This Row],[Sales Amount]]*$L$1,0)</f>
        <v>3077.6800000000003</v>
      </c>
      <c r="I199" t="s">
        <v>11</v>
      </c>
      <c r="J199" s="12">
        <f>Sales_Data[[#This Row],[Sales Amount]]-Sales_Data[[#This Row],[Target]]</f>
        <v>15776.8</v>
      </c>
    </row>
    <row r="200" spans="1:10" x14ac:dyDescent="0.25">
      <c r="A200" s="13">
        <v>44378</v>
      </c>
      <c r="B200" t="s">
        <v>59</v>
      </c>
      <c r="C200" t="s">
        <v>60</v>
      </c>
      <c r="D200" t="s">
        <v>61</v>
      </c>
      <c r="E200" t="s">
        <v>33</v>
      </c>
      <c r="F200" s="10">
        <v>15957.2</v>
      </c>
      <c r="G200">
        <v>15000</v>
      </c>
      <c r="H200" s="10">
        <f>IF(F200&gt;=G200,Sales_Data[[#This Row],[Sales Amount]]*$L$1,0)</f>
        <v>1595.7200000000003</v>
      </c>
      <c r="I200" t="s">
        <v>43</v>
      </c>
      <c r="J200" s="12">
        <f>Sales_Data[[#This Row],[Sales Amount]]-Sales_Data[[#This Row],[Target]]</f>
        <v>957.20000000000073</v>
      </c>
    </row>
    <row r="201" spans="1:10" x14ac:dyDescent="0.25">
      <c r="A201" s="13">
        <v>44378</v>
      </c>
      <c r="B201" t="s">
        <v>71</v>
      </c>
      <c r="C201" t="s">
        <v>72</v>
      </c>
      <c r="D201" t="s">
        <v>73</v>
      </c>
      <c r="E201" t="s">
        <v>33</v>
      </c>
      <c r="F201" s="10">
        <v>16492</v>
      </c>
      <c r="G201">
        <v>15000</v>
      </c>
      <c r="H201" s="10">
        <f>IF(F201&gt;=G201,Sales_Data[[#This Row],[Sales Amount]]*$L$1,0)</f>
        <v>1649.2</v>
      </c>
      <c r="I201" t="s">
        <v>11</v>
      </c>
      <c r="J201" s="12">
        <f>Sales_Data[[#This Row],[Sales Amount]]-Sales_Data[[#This Row],[Target]]</f>
        <v>1492</v>
      </c>
    </row>
    <row r="202" spans="1:10" x14ac:dyDescent="0.25">
      <c r="A202" s="13">
        <v>44378</v>
      </c>
      <c r="B202" t="s">
        <v>62</v>
      </c>
      <c r="C202" t="s">
        <v>63</v>
      </c>
      <c r="D202" t="s">
        <v>64</v>
      </c>
      <c r="E202" t="s">
        <v>33</v>
      </c>
      <c r="F202" s="10">
        <v>21295.4</v>
      </c>
      <c r="G202">
        <v>15000</v>
      </c>
      <c r="H202" s="10">
        <f>IF(F202&gt;=G202,Sales_Data[[#This Row],[Sales Amount]]*$L$1,0)</f>
        <v>2129.5400000000004</v>
      </c>
      <c r="I202" t="s">
        <v>11</v>
      </c>
      <c r="J202" s="12">
        <f>Sales_Data[[#This Row],[Sales Amount]]-Sales_Data[[#This Row],[Target]]</f>
        <v>6295.4000000000015</v>
      </c>
    </row>
    <row r="203" spans="1:10" x14ac:dyDescent="0.25">
      <c r="A203" s="13">
        <v>44378</v>
      </c>
      <c r="B203" t="s">
        <v>30</v>
      </c>
      <c r="C203" t="s">
        <v>31</v>
      </c>
      <c r="D203" t="s">
        <v>32</v>
      </c>
      <c r="E203" t="s">
        <v>33</v>
      </c>
      <c r="F203" s="10">
        <v>25518.800000000003</v>
      </c>
      <c r="G203">
        <v>15000</v>
      </c>
      <c r="H203" s="10">
        <f>IF(F203&gt;=G203,Sales_Data[[#This Row],[Sales Amount]]*$L$1,0)</f>
        <v>2551.8800000000006</v>
      </c>
      <c r="I203" t="s">
        <v>11</v>
      </c>
      <c r="J203" s="12">
        <f>Sales_Data[[#This Row],[Sales Amount]]-Sales_Data[[#This Row],[Target]]</f>
        <v>10518.800000000003</v>
      </c>
    </row>
    <row r="204" spans="1:10" x14ac:dyDescent="0.25">
      <c r="A204" s="13">
        <v>44378</v>
      </c>
      <c r="B204" t="s">
        <v>30</v>
      </c>
      <c r="C204" t="s">
        <v>31</v>
      </c>
      <c r="D204" t="s">
        <v>32</v>
      </c>
      <c r="E204" t="s">
        <v>33</v>
      </c>
      <c r="F204" s="10">
        <v>27676.6</v>
      </c>
      <c r="G204">
        <v>15000</v>
      </c>
      <c r="H204" s="10">
        <f>IF(F204&gt;=G204,Sales_Data[[#This Row],[Sales Amount]]*$L$1,0)</f>
        <v>2767.66</v>
      </c>
      <c r="I204" t="s">
        <v>15</v>
      </c>
      <c r="J204" s="12">
        <f>Sales_Data[[#This Row],[Sales Amount]]-Sales_Data[[#This Row],[Target]]</f>
        <v>12676.599999999999</v>
      </c>
    </row>
    <row r="205" spans="1:10" x14ac:dyDescent="0.25">
      <c r="A205" s="13">
        <v>44378</v>
      </c>
      <c r="B205" t="s">
        <v>62</v>
      </c>
      <c r="C205" t="s">
        <v>63</v>
      </c>
      <c r="D205" t="s">
        <v>64</v>
      </c>
      <c r="E205" t="s">
        <v>33</v>
      </c>
      <c r="F205" s="10">
        <v>28395</v>
      </c>
      <c r="G205">
        <v>15000</v>
      </c>
      <c r="H205" s="10">
        <f>IF(F205&gt;=G205,Sales_Data[[#This Row],[Sales Amount]]*$L$1,0)</f>
        <v>2839.5</v>
      </c>
      <c r="I205" t="s">
        <v>43</v>
      </c>
      <c r="J205" s="12">
        <f>Sales_Data[[#This Row],[Sales Amount]]-Sales_Data[[#This Row],[Target]]</f>
        <v>13395</v>
      </c>
    </row>
    <row r="206" spans="1:10" x14ac:dyDescent="0.25">
      <c r="A206" s="13">
        <v>44378</v>
      </c>
      <c r="B206" t="s">
        <v>71</v>
      </c>
      <c r="C206" t="s">
        <v>72</v>
      </c>
      <c r="D206" t="s">
        <v>73</v>
      </c>
      <c r="E206" t="s">
        <v>33</v>
      </c>
      <c r="F206" s="10">
        <v>41826.400000000001</v>
      </c>
      <c r="G206">
        <v>15000</v>
      </c>
      <c r="H206" s="10">
        <f>IF(F206&gt;=G206,Sales_Data[[#This Row],[Sales Amount]]*$L$1,0)</f>
        <v>4182.6400000000003</v>
      </c>
      <c r="I206" t="s">
        <v>43</v>
      </c>
      <c r="J206" s="12">
        <f>Sales_Data[[#This Row],[Sales Amount]]-Sales_Data[[#This Row],[Target]]</f>
        <v>26826.400000000001</v>
      </c>
    </row>
    <row r="207" spans="1:10" x14ac:dyDescent="0.25">
      <c r="A207" s="13">
        <v>44378</v>
      </c>
      <c r="B207" t="s">
        <v>71</v>
      </c>
      <c r="C207" t="s">
        <v>72</v>
      </c>
      <c r="D207" t="s">
        <v>73</v>
      </c>
      <c r="E207" t="s">
        <v>33</v>
      </c>
      <c r="F207" s="10">
        <v>49055.999999999993</v>
      </c>
      <c r="G207">
        <v>15000</v>
      </c>
      <c r="H207" s="10">
        <f>IF(F207&gt;=G207,Sales_Data[[#This Row],[Sales Amount]]*$L$1,0)</f>
        <v>4905.5999999999995</v>
      </c>
      <c r="I207" t="s">
        <v>11</v>
      </c>
      <c r="J207" s="12">
        <f>Sales_Data[[#This Row],[Sales Amount]]-Sales_Data[[#This Row],[Target]]</f>
        <v>34055.999999999993</v>
      </c>
    </row>
    <row r="208" spans="1:10" x14ac:dyDescent="0.25">
      <c r="A208" s="13">
        <v>44378</v>
      </c>
      <c r="B208" t="s">
        <v>56</v>
      </c>
      <c r="C208" t="s">
        <v>57</v>
      </c>
      <c r="D208" t="s">
        <v>58</v>
      </c>
      <c r="E208" t="s">
        <v>26</v>
      </c>
      <c r="F208" s="10">
        <v>9405.2999999999993</v>
      </c>
      <c r="G208">
        <v>15000</v>
      </c>
      <c r="H208" s="10">
        <f>IF(F208&gt;=G208,Sales_Data[[#This Row],[Sales Amount]]*$L$1,0)</f>
        <v>0</v>
      </c>
      <c r="I208" t="s">
        <v>15</v>
      </c>
      <c r="J208" s="12">
        <f>Sales_Data[[#This Row],[Sales Amount]]-Sales_Data[[#This Row],[Target]]</f>
        <v>-5594.7000000000007</v>
      </c>
    </row>
    <row r="209" spans="1:10" x14ac:dyDescent="0.25">
      <c r="A209" s="13">
        <v>44378</v>
      </c>
      <c r="B209" t="s">
        <v>47</v>
      </c>
      <c r="C209" t="s">
        <v>48</v>
      </c>
      <c r="D209" t="s">
        <v>49</v>
      </c>
      <c r="E209" t="s">
        <v>26</v>
      </c>
      <c r="F209" s="10">
        <v>9704.1999999999989</v>
      </c>
      <c r="G209">
        <v>15000</v>
      </c>
      <c r="H209" s="10">
        <f>IF(F209&gt;=G209,Sales_Data[[#This Row],[Sales Amount]]*$L$1,0)</f>
        <v>0</v>
      </c>
      <c r="I209" t="s">
        <v>43</v>
      </c>
      <c r="J209" s="12">
        <f>Sales_Data[[#This Row],[Sales Amount]]-Sales_Data[[#This Row],[Target]]</f>
        <v>-5295.8000000000011</v>
      </c>
    </row>
    <row r="210" spans="1:10" x14ac:dyDescent="0.25">
      <c r="A210" s="13">
        <v>44378</v>
      </c>
      <c r="B210" t="s">
        <v>56</v>
      </c>
      <c r="C210" t="s">
        <v>57</v>
      </c>
      <c r="D210" t="s">
        <v>58</v>
      </c>
      <c r="E210" t="s">
        <v>26</v>
      </c>
      <c r="F210" s="10">
        <v>13674</v>
      </c>
      <c r="G210">
        <v>15000</v>
      </c>
      <c r="H210" s="10">
        <f>IF(F210&gt;=G210,Sales_Data[[#This Row],[Sales Amount]]*$L$1,0)</f>
        <v>0</v>
      </c>
      <c r="I210" t="s">
        <v>15</v>
      </c>
      <c r="J210" s="12">
        <f>Sales_Data[[#This Row],[Sales Amount]]-Sales_Data[[#This Row],[Target]]</f>
        <v>-1326</v>
      </c>
    </row>
    <row r="211" spans="1:10" x14ac:dyDescent="0.25">
      <c r="A211" s="13">
        <v>44378</v>
      </c>
      <c r="B211" t="s">
        <v>34</v>
      </c>
      <c r="C211" t="s">
        <v>35</v>
      </c>
      <c r="D211" t="s">
        <v>36</v>
      </c>
      <c r="E211" t="s">
        <v>26</v>
      </c>
      <c r="F211" s="10">
        <v>21120.400000000001</v>
      </c>
      <c r="G211">
        <v>15000</v>
      </c>
      <c r="H211" s="10">
        <f>IF(F211&gt;=G211,Sales_Data[[#This Row],[Sales Amount]]*$L$1,0)</f>
        <v>2112.0400000000004</v>
      </c>
      <c r="I211" t="s">
        <v>15</v>
      </c>
      <c r="J211" s="12">
        <f>Sales_Data[[#This Row],[Sales Amount]]-Sales_Data[[#This Row],[Target]]</f>
        <v>6120.4000000000015</v>
      </c>
    </row>
    <row r="212" spans="1:10" x14ac:dyDescent="0.25">
      <c r="A212" s="13">
        <v>44378</v>
      </c>
      <c r="B212" t="s">
        <v>34</v>
      </c>
      <c r="C212" t="s">
        <v>35</v>
      </c>
      <c r="D212" t="s">
        <v>36</v>
      </c>
      <c r="E212" t="s">
        <v>26</v>
      </c>
      <c r="F212" s="10">
        <v>23997.600000000002</v>
      </c>
      <c r="G212">
        <v>15000</v>
      </c>
      <c r="H212" s="10">
        <f>IF(F212&gt;=G212,Sales_Data[[#This Row],[Sales Amount]]*$L$1,0)</f>
        <v>2399.7600000000002</v>
      </c>
      <c r="I212" t="s">
        <v>11</v>
      </c>
      <c r="J212" s="12">
        <f>Sales_Data[[#This Row],[Sales Amount]]-Sales_Data[[#This Row],[Target]]</f>
        <v>8997.6000000000022</v>
      </c>
    </row>
    <row r="213" spans="1:10" x14ac:dyDescent="0.25">
      <c r="A213" s="13">
        <v>44378</v>
      </c>
      <c r="B213" t="s">
        <v>34</v>
      </c>
      <c r="C213" t="s">
        <v>35</v>
      </c>
      <c r="D213" t="s">
        <v>36</v>
      </c>
      <c r="E213" t="s">
        <v>26</v>
      </c>
      <c r="F213" s="10">
        <v>35715.4</v>
      </c>
      <c r="G213">
        <v>15000</v>
      </c>
      <c r="H213" s="10">
        <f>IF(F213&gt;=G213,Sales_Data[[#This Row],[Sales Amount]]*$L$1,0)</f>
        <v>3571.5400000000004</v>
      </c>
      <c r="I213" t="s">
        <v>43</v>
      </c>
      <c r="J213" s="12">
        <f>Sales_Data[[#This Row],[Sales Amount]]-Sales_Data[[#This Row],[Target]]</f>
        <v>20715.400000000001</v>
      </c>
    </row>
    <row r="214" spans="1:10" x14ac:dyDescent="0.25">
      <c r="A214" s="13">
        <v>44378</v>
      </c>
      <c r="B214" t="s">
        <v>37</v>
      </c>
      <c r="C214" t="s">
        <v>38</v>
      </c>
      <c r="D214" t="s">
        <v>39</v>
      </c>
      <c r="E214" t="s">
        <v>22</v>
      </c>
      <c r="F214" s="10">
        <v>3465</v>
      </c>
      <c r="G214">
        <v>15000</v>
      </c>
      <c r="H214" s="10">
        <f>IF(F214&gt;=G214,Sales_Data[[#This Row],[Sales Amount]]*$L$1,0)</f>
        <v>0</v>
      </c>
      <c r="I214" t="s">
        <v>15</v>
      </c>
      <c r="J214" s="12">
        <f>Sales_Data[[#This Row],[Sales Amount]]-Sales_Data[[#This Row],[Target]]</f>
        <v>-11535</v>
      </c>
    </row>
    <row r="215" spans="1:10" x14ac:dyDescent="0.25">
      <c r="A215" s="13">
        <v>44378</v>
      </c>
      <c r="B215" t="s">
        <v>53</v>
      </c>
      <c r="C215" t="s">
        <v>54</v>
      </c>
      <c r="D215" t="s">
        <v>55</v>
      </c>
      <c r="E215" t="s">
        <v>22</v>
      </c>
      <c r="F215" s="10">
        <v>5332.7999999999993</v>
      </c>
      <c r="G215">
        <v>15000</v>
      </c>
      <c r="H215" s="10">
        <f>IF(F215&gt;=G215,Sales_Data[[#This Row],[Sales Amount]]*$L$1,0)</f>
        <v>0</v>
      </c>
      <c r="I215" t="s">
        <v>15</v>
      </c>
      <c r="J215" s="12">
        <f>Sales_Data[[#This Row],[Sales Amount]]-Sales_Data[[#This Row],[Target]]</f>
        <v>-9667.2000000000007</v>
      </c>
    </row>
    <row r="216" spans="1:10" x14ac:dyDescent="0.25">
      <c r="A216" s="13">
        <v>44378</v>
      </c>
      <c r="B216" t="s">
        <v>44</v>
      </c>
      <c r="C216" t="s">
        <v>45</v>
      </c>
      <c r="D216" t="s">
        <v>46</v>
      </c>
      <c r="E216" t="s">
        <v>22</v>
      </c>
      <c r="F216" s="10">
        <v>8065.5999999999995</v>
      </c>
      <c r="G216">
        <v>15000</v>
      </c>
      <c r="H216" s="10">
        <f>IF(F216&gt;=G216,Sales_Data[[#This Row],[Sales Amount]]*$L$1,0)</f>
        <v>0</v>
      </c>
      <c r="I216" t="s">
        <v>43</v>
      </c>
      <c r="J216" s="12">
        <f>Sales_Data[[#This Row],[Sales Amount]]-Sales_Data[[#This Row],[Target]]</f>
        <v>-6934.4000000000005</v>
      </c>
    </row>
    <row r="217" spans="1:10" x14ac:dyDescent="0.25">
      <c r="A217" s="13">
        <v>44378</v>
      </c>
      <c r="B217" t="s">
        <v>44</v>
      </c>
      <c r="C217" t="s">
        <v>45</v>
      </c>
      <c r="D217" t="s">
        <v>46</v>
      </c>
      <c r="E217" t="s">
        <v>22</v>
      </c>
      <c r="F217" s="10">
        <v>10067.200000000001</v>
      </c>
      <c r="G217">
        <v>15000</v>
      </c>
      <c r="H217" s="10">
        <f>IF(F217&gt;=G217,Sales_Data[[#This Row],[Sales Amount]]*$L$1,0)</f>
        <v>0</v>
      </c>
      <c r="I217" t="s">
        <v>43</v>
      </c>
      <c r="J217" s="12">
        <f>Sales_Data[[#This Row],[Sales Amount]]-Sales_Data[[#This Row],[Target]]</f>
        <v>-4932.7999999999993</v>
      </c>
    </row>
    <row r="218" spans="1:10" x14ac:dyDescent="0.25">
      <c r="A218" s="13">
        <v>44378</v>
      </c>
      <c r="B218" t="s">
        <v>44</v>
      </c>
      <c r="C218" t="s">
        <v>45</v>
      </c>
      <c r="D218" t="s">
        <v>46</v>
      </c>
      <c r="E218" t="s">
        <v>22</v>
      </c>
      <c r="F218" s="10">
        <v>10648.999999999998</v>
      </c>
      <c r="G218">
        <v>15000</v>
      </c>
      <c r="H218" s="10">
        <f>IF(F218&gt;=G218,Sales_Data[[#This Row],[Sales Amount]]*$L$1,0)</f>
        <v>0</v>
      </c>
      <c r="I218" t="s">
        <v>43</v>
      </c>
      <c r="J218" s="12">
        <f>Sales_Data[[#This Row],[Sales Amount]]-Sales_Data[[#This Row],[Target]]</f>
        <v>-4351.0000000000018</v>
      </c>
    </row>
    <row r="219" spans="1:10" x14ac:dyDescent="0.25">
      <c r="A219" s="13">
        <v>44378</v>
      </c>
      <c r="B219" t="s">
        <v>53</v>
      </c>
      <c r="C219" t="s">
        <v>54</v>
      </c>
      <c r="D219" t="s">
        <v>55</v>
      </c>
      <c r="E219" t="s">
        <v>22</v>
      </c>
      <c r="F219" s="10">
        <v>10679.400000000001</v>
      </c>
      <c r="G219">
        <v>15000</v>
      </c>
      <c r="H219" s="10">
        <f>IF(F219&gt;=G219,Sales_Data[[#This Row],[Sales Amount]]*$L$1,0)</f>
        <v>0</v>
      </c>
      <c r="I219" t="s">
        <v>43</v>
      </c>
      <c r="J219" s="12">
        <f>Sales_Data[[#This Row],[Sales Amount]]-Sales_Data[[#This Row],[Target]]</f>
        <v>-4320.5999999999985</v>
      </c>
    </row>
    <row r="220" spans="1:10" x14ac:dyDescent="0.25">
      <c r="A220" s="13">
        <v>44378</v>
      </c>
      <c r="B220" t="s">
        <v>65</v>
      </c>
      <c r="C220" t="s">
        <v>66</v>
      </c>
      <c r="D220" t="s">
        <v>67</v>
      </c>
      <c r="E220" t="s">
        <v>22</v>
      </c>
      <c r="F220" s="10">
        <v>11155.5</v>
      </c>
      <c r="G220">
        <v>15000</v>
      </c>
      <c r="H220" s="10">
        <f>IF(F220&gt;=G220,Sales_Data[[#This Row],[Sales Amount]]*$L$1,0)</f>
        <v>0</v>
      </c>
      <c r="I220" t="s">
        <v>11</v>
      </c>
      <c r="J220" s="12">
        <f>Sales_Data[[#This Row],[Sales Amount]]-Sales_Data[[#This Row],[Target]]</f>
        <v>-3844.5</v>
      </c>
    </row>
    <row r="221" spans="1:10" x14ac:dyDescent="0.25">
      <c r="A221" s="13">
        <v>44378</v>
      </c>
      <c r="B221" t="s">
        <v>44</v>
      </c>
      <c r="C221" t="s">
        <v>45</v>
      </c>
      <c r="D221" t="s">
        <v>46</v>
      </c>
      <c r="E221" t="s">
        <v>22</v>
      </c>
      <c r="F221" s="10">
        <v>11543</v>
      </c>
      <c r="G221">
        <v>15000</v>
      </c>
      <c r="H221" s="10">
        <f>IF(F221&gt;=G221,Sales_Data[[#This Row],[Sales Amount]]*$L$1,0)</f>
        <v>0</v>
      </c>
      <c r="I221" t="s">
        <v>11</v>
      </c>
      <c r="J221" s="12">
        <f>Sales_Data[[#This Row],[Sales Amount]]-Sales_Data[[#This Row],[Target]]</f>
        <v>-3457</v>
      </c>
    </row>
    <row r="222" spans="1:10" x14ac:dyDescent="0.25">
      <c r="A222" s="13">
        <v>44378</v>
      </c>
      <c r="B222" t="s">
        <v>44</v>
      </c>
      <c r="C222" t="s">
        <v>45</v>
      </c>
      <c r="D222" t="s">
        <v>46</v>
      </c>
      <c r="E222" t="s">
        <v>22</v>
      </c>
      <c r="F222" s="10">
        <v>15633.199999999999</v>
      </c>
      <c r="G222">
        <v>15000</v>
      </c>
      <c r="H222" s="10">
        <f>IF(F222&gt;=G222,Sales_Data[[#This Row],[Sales Amount]]*$L$1,0)</f>
        <v>1563.32</v>
      </c>
      <c r="I222" t="s">
        <v>15</v>
      </c>
      <c r="J222" s="12">
        <f>Sales_Data[[#This Row],[Sales Amount]]-Sales_Data[[#This Row],[Target]]</f>
        <v>633.19999999999891</v>
      </c>
    </row>
    <row r="223" spans="1:10" x14ac:dyDescent="0.25">
      <c r="A223" s="13">
        <v>44378</v>
      </c>
      <c r="B223" t="s">
        <v>44</v>
      </c>
      <c r="C223" t="s">
        <v>45</v>
      </c>
      <c r="D223" t="s">
        <v>46</v>
      </c>
      <c r="E223" t="s">
        <v>22</v>
      </c>
      <c r="F223" s="10">
        <v>20868.399999999998</v>
      </c>
      <c r="G223">
        <v>15000</v>
      </c>
      <c r="H223" s="10">
        <f>IF(F223&gt;=G223,Sales_Data[[#This Row],[Sales Amount]]*$L$1,0)</f>
        <v>2086.8399999999997</v>
      </c>
      <c r="I223" t="s">
        <v>15</v>
      </c>
      <c r="J223" s="12">
        <f>Sales_Data[[#This Row],[Sales Amount]]-Sales_Data[[#This Row],[Target]]</f>
        <v>5868.3999999999978</v>
      </c>
    </row>
    <row r="224" spans="1:10" x14ac:dyDescent="0.25">
      <c r="A224" s="13">
        <v>44378</v>
      </c>
      <c r="B224" t="s">
        <v>44</v>
      </c>
      <c r="C224" t="s">
        <v>45</v>
      </c>
      <c r="D224" t="s">
        <v>46</v>
      </c>
      <c r="E224" t="s">
        <v>22</v>
      </c>
      <c r="F224" s="10">
        <v>24395.100000000002</v>
      </c>
      <c r="G224">
        <v>15000</v>
      </c>
      <c r="H224" s="10">
        <f>IF(F224&gt;=G224,Sales_Data[[#This Row],[Sales Amount]]*$L$1,0)</f>
        <v>2439.5100000000002</v>
      </c>
      <c r="I224" t="s">
        <v>11</v>
      </c>
      <c r="J224" s="12">
        <f>Sales_Data[[#This Row],[Sales Amount]]-Sales_Data[[#This Row],[Target]]</f>
        <v>9395.1000000000022</v>
      </c>
    </row>
    <row r="225" spans="1:10" x14ac:dyDescent="0.25">
      <c r="A225" s="13">
        <v>44409</v>
      </c>
      <c r="B225" t="s">
        <v>68</v>
      </c>
      <c r="C225" t="s">
        <v>69</v>
      </c>
      <c r="D225" t="s">
        <v>70</v>
      </c>
      <c r="E225" t="s">
        <v>10</v>
      </c>
      <c r="F225" s="10">
        <v>8625</v>
      </c>
      <c r="G225">
        <v>15000</v>
      </c>
      <c r="H225" s="10">
        <f>IF(F225&gt;=G225,Sales_Data[[#This Row],[Sales Amount]]*$L$1,0)</f>
        <v>0</v>
      </c>
      <c r="I225" t="s">
        <v>15</v>
      </c>
      <c r="J225" s="12">
        <f>Sales_Data[[#This Row],[Sales Amount]]-Sales_Data[[#This Row],[Target]]</f>
        <v>-6375</v>
      </c>
    </row>
    <row r="226" spans="1:10" x14ac:dyDescent="0.25">
      <c r="A226" s="13">
        <v>44409</v>
      </c>
      <c r="B226" t="s">
        <v>16</v>
      </c>
      <c r="C226" t="s">
        <v>17</v>
      </c>
      <c r="D226" t="s">
        <v>18</v>
      </c>
      <c r="E226" t="s">
        <v>10</v>
      </c>
      <c r="F226" s="10">
        <v>9794</v>
      </c>
      <c r="G226">
        <v>15000</v>
      </c>
      <c r="H226" s="10">
        <f>IF(F226&gt;=G226,Sales_Data[[#This Row],[Sales Amount]]*$L$1,0)</f>
        <v>0</v>
      </c>
      <c r="I226" t="s">
        <v>15</v>
      </c>
      <c r="J226" s="12">
        <f>Sales_Data[[#This Row],[Sales Amount]]-Sales_Data[[#This Row],[Target]]</f>
        <v>-5206</v>
      </c>
    </row>
    <row r="227" spans="1:10" x14ac:dyDescent="0.25">
      <c r="A227" s="13">
        <v>44409</v>
      </c>
      <c r="B227" t="s">
        <v>68</v>
      </c>
      <c r="C227" t="s">
        <v>69</v>
      </c>
      <c r="D227" t="s">
        <v>70</v>
      </c>
      <c r="E227" t="s">
        <v>10</v>
      </c>
      <c r="F227" s="10">
        <v>16321.6</v>
      </c>
      <c r="G227">
        <v>15000</v>
      </c>
      <c r="H227" s="10">
        <f>IF(F227&gt;=G227,Sales_Data[[#This Row],[Sales Amount]]*$L$1,0)</f>
        <v>1632.16</v>
      </c>
      <c r="I227" t="s">
        <v>11</v>
      </c>
      <c r="J227" s="12">
        <f>Sales_Data[[#This Row],[Sales Amount]]-Sales_Data[[#This Row],[Target]]</f>
        <v>1321.6000000000004</v>
      </c>
    </row>
    <row r="228" spans="1:10" x14ac:dyDescent="0.25">
      <c r="A228" s="13">
        <v>44409</v>
      </c>
      <c r="B228" t="s">
        <v>16</v>
      </c>
      <c r="C228" t="s">
        <v>17</v>
      </c>
      <c r="D228" t="s">
        <v>18</v>
      </c>
      <c r="E228" t="s">
        <v>10</v>
      </c>
      <c r="F228" s="10">
        <v>19678.8</v>
      </c>
      <c r="G228">
        <v>15000</v>
      </c>
      <c r="H228" s="10">
        <f>IF(F228&gt;=G228,Sales_Data[[#This Row],[Sales Amount]]*$L$1,0)</f>
        <v>1967.88</v>
      </c>
      <c r="I228" t="s">
        <v>15</v>
      </c>
      <c r="J228" s="12">
        <f>Sales_Data[[#This Row],[Sales Amount]]-Sales_Data[[#This Row],[Target]]</f>
        <v>4678.7999999999993</v>
      </c>
    </row>
    <row r="229" spans="1:10" x14ac:dyDescent="0.25">
      <c r="A229" s="13">
        <v>44409</v>
      </c>
      <c r="B229" t="s">
        <v>68</v>
      </c>
      <c r="C229" t="s">
        <v>69</v>
      </c>
      <c r="D229" t="s">
        <v>70</v>
      </c>
      <c r="E229" t="s">
        <v>10</v>
      </c>
      <c r="F229" s="10">
        <v>33694.800000000003</v>
      </c>
      <c r="G229">
        <v>15000</v>
      </c>
      <c r="H229" s="10">
        <f>IF(F229&gt;=G229,Sales_Data[[#This Row],[Sales Amount]]*$L$1,0)</f>
        <v>3369.4800000000005</v>
      </c>
      <c r="I229" t="s">
        <v>15</v>
      </c>
      <c r="J229" s="12">
        <f>Sales_Data[[#This Row],[Sales Amount]]-Sales_Data[[#This Row],[Target]]</f>
        <v>18694.800000000003</v>
      </c>
    </row>
    <row r="230" spans="1:10" x14ac:dyDescent="0.25">
      <c r="A230" s="13">
        <v>44409</v>
      </c>
      <c r="B230" t="s">
        <v>12</v>
      </c>
      <c r="C230" t="s">
        <v>13</v>
      </c>
      <c r="D230" t="s">
        <v>14</v>
      </c>
      <c r="E230" t="s">
        <v>10</v>
      </c>
      <c r="F230" s="10">
        <v>39236</v>
      </c>
      <c r="G230">
        <v>15000</v>
      </c>
      <c r="H230" s="10">
        <f>IF(F230&gt;=G230,Sales_Data[[#This Row],[Sales Amount]]*$L$1,0)</f>
        <v>3923.6000000000004</v>
      </c>
      <c r="I230" t="s">
        <v>43</v>
      </c>
      <c r="J230" s="12">
        <f>Sales_Data[[#This Row],[Sales Amount]]-Sales_Data[[#This Row],[Target]]</f>
        <v>24236</v>
      </c>
    </row>
    <row r="231" spans="1:10" x14ac:dyDescent="0.25">
      <c r="A231" s="13">
        <v>44409</v>
      </c>
      <c r="B231" t="s">
        <v>16</v>
      </c>
      <c r="C231" t="s">
        <v>17</v>
      </c>
      <c r="D231" t="s">
        <v>18</v>
      </c>
      <c r="E231" t="s">
        <v>10</v>
      </c>
      <c r="F231" s="10">
        <v>43088.2</v>
      </c>
      <c r="G231">
        <v>15000</v>
      </c>
      <c r="H231" s="10">
        <f>IF(F231&gt;=G231,Sales_Data[[#This Row],[Sales Amount]]*$L$1,0)</f>
        <v>4308.82</v>
      </c>
      <c r="I231" t="s">
        <v>11</v>
      </c>
      <c r="J231" s="12">
        <f>Sales_Data[[#This Row],[Sales Amount]]-Sales_Data[[#This Row],[Target]]</f>
        <v>28088.199999999997</v>
      </c>
    </row>
    <row r="232" spans="1:10" x14ac:dyDescent="0.25">
      <c r="A232" s="13">
        <v>44409</v>
      </c>
      <c r="B232" t="s">
        <v>30</v>
      </c>
      <c r="C232" t="s">
        <v>31</v>
      </c>
      <c r="D232" t="s">
        <v>32</v>
      </c>
      <c r="E232" t="s">
        <v>33</v>
      </c>
      <c r="F232" s="10">
        <v>6201</v>
      </c>
      <c r="G232">
        <v>15000</v>
      </c>
      <c r="H232" s="10">
        <f>IF(F232&gt;=G232,Sales_Data[[#This Row],[Sales Amount]]*$L$1,0)</f>
        <v>0</v>
      </c>
      <c r="I232" t="s">
        <v>43</v>
      </c>
      <c r="J232" s="12">
        <f>Sales_Data[[#This Row],[Sales Amount]]-Sales_Data[[#This Row],[Target]]</f>
        <v>-8799</v>
      </c>
    </row>
    <row r="233" spans="1:10" x14ac:dyDescent="0.25">
      <c r="A233" s="13">
        <v>44409</v>
      </c>
      <c r="B233" t="s">
        <v>59</v>
      </c>
      <c r="C233" t="s">
        <v>60</v>
      </c>
      <c r="D233" t="s">
        <v>61</v>
      </c>
      <c r="E233" t="s">
        <v>33</v>
      </c>
      <c r="F233" s="10">
        <v>6311.4</v>
      </c>
      <c r="G233">
        <v>15000</v>
      </c>
      <c r="H233" s="10">
        <f>IF(F233&gt;=G233,Sales_Data[[#This Row],[Sales Amount]]*$L$1,0)</f>
        <v>0</v>
      </c>
      <c r="I233" t="s">
        <v>43</v>
      </c>
      <c r="J233" s="12">
        <f>Sales_Data[[#This Row],[Sales Amount]]-Sales_Data[[#This Row],[Target]]</f>
        <v>-8688.6</v>
      </c>
    </row>
    <row r="234" spans="1:10" x14ac:dyDescent="0.25">
      <c r="A234" s="13">
        <v>44409</v>
      </c>
      <c r="B234" t="s">
        <v>40</v>
      </c>
      <c r="C234" t="s">
        <v>41</v>
      </c>
      <c r="D234" t="s">
        <v>42</v>
      </c>
      <c r="E234" t="s">
        <v>33</v>
      </c>
      <c r="F234" s="10">
        <v>7289.6</v>
      </c>
      <c r="G234">
        <v>15000</v>
      </c>
      <c r="H234" s="10">
        <f>IF(F234&gt;=G234,Sales_Data[[#This Row],[Sales Amount]]*$L$1,0)</f>
        <v>0</v>
      </c>
      <c r="I234" t="s">
        <v>11</v>
      </c>
      <c r="J234" s="12">
        <f>Sales_Data[[#This Row],[Sales Amount]]-Sales_Data[[#This Row],[Target]]</f>
        <v>-7710.4</v>
      </c>
    </row>
    <row r="235" spans="1:10" x14ac:dyDescent="0.25">
      <c r="A235" s="13">
        <v>44409</v>
      </c>
      <c r="B235" t="s">
        <v>40</v>
      </c>
      <c r="C235" t="s">
        <v>41</v>
      </c>
      <c r="D235" t="s">
        <v>42</v>
      </c>
      <c r="E235" t="s">
        <v>33</v>
      </c>
      <c r="F235" s="10">
        <v>8322.4</v>
      </c>
      <c r="G235">
        <v>15000</v>
      </c>
      <c r="H235" s="10">
        <f>IF(F235&gt;=G235,Sales_Data[[#This Row],[Sales Amount]]*$L$1,0)</f>
        <v>0</v>
      </c>
      <c r="I235" t="s">
        <v>11</v>
      </c>
      <c r="J235" s="12">
        <f>Sales_Data[[#This Row],[Sales Amount]]-Sales_Data[[#This Row],[Target]]</f>
        <v>-6677.6</v>
      </c>
    </row>
    <row r="236" spans="1:10" x14ac:dyDescent="0.25">
      <c r="A236" s="13">
        <v>44409</v>
      </c>
      <c r="B236" t="s">
        <v>62</v>
      </c>
      <c r="C236" t="s">
        <v>63</v>
      </c>
      <c r="D236" t="s">
        <v>64</v>
      </c>
      <c r="E236" t="s">
        <v>33</v>
      </c>
      <c r="F236" s="10">
        <v>8501.9000000000015</v>
      </c>
      <c r="G236">
        <v>15000</v>
      </c>
      <c r="H236" s="10">
        <f>IF(F236&gt;=G236,Sales_Data[[#This Row],[Sales Amount]]*$L$1,0)</f>
        <v>0</v>
      </c>
      <c r="I236" t="s">
        <v>15</v>
      </c>
      <c r="J236" s="12">
        <f>Sales_Data[[#This Row],[Sales Amount]]-Sales_Data[[#This Row],[Target]]</f>
        <v>-6498.0999999999985</v>
      </c>
    </row>
    <row r="237" spans="1:10" x14ac:dyDescent="0.25">
      <c r="A237" s="13">
        <v>44409</v>
      </c>
      <c r="B237" t="s">
        <v>30</v>
      </c>
      <c r="C237" t="s">
        <v>31</v>
      </c>
      <c r="D237" t="s">
        <v>32</v>
      </c>
      <c r="E237" t="s">
        <v>33</v>
      </c>
      <c r="F237" s="10">
        <v>9708.2999999999993</v>
      </c>
      <c r="G237">
        <v>15000</v>
      </c>
      <c r="H237" s="10">
        <f>IF(F237&gt;=G237,Sales_Data[[#This Row],[Sales Amount]]*$L$1,0)</f>
        <v>0</v>
      </c>
      <c r="I237" t="s">
        <v>15</v>
      </c>
      <c r="J237" s="12">
        <f>Sales_Data[[#This Row],[Sales Amount]]-Sales_Data[[#This Row],[Target]]</f>
        <v>-5291.7000000000007</v>
      </c>
    </row>
    <row r="238" spans="1:10" x14ac:dyDescent="0.25">
      <c r="A238" s="13">
        <v>44409</v>
      </c>
      <c r="B238" t="s">
        <v>40</v>
      </c>
      <c r="C238" t="s">
        <v>41</v>
      </c>
      <c r="D238" t="s">
        <v>42</v>
      </c>
      <c r="E238" t="s">
        <v>33</v>
      </c>
      <c r="F238" s="10">
        <v>12944.399999999998</v>
      </c>
      <c r="G238">
        <v>15000</v>
      </c>
      <c r="H238" s="10">
        <f>IF(F238&gt;=G238,Sales_Data[[#This Row],[Sales Amount]]*$L$1,0)</f>
        <v>0</v>
      </c>
      <c r="I238" t="s">
        <v>15</v>
      </c>
      <c r="J238" s="12">
        <f>Sales_Data[[#This Row],[Sales Amount]]-Sales_Data[[#This Row],[Target]]</f>
        <v>-2055.6000000000022</v>
      </c>
    </row>
    <row r="239" spans="1:10" x14ac:dyDescent="0.25">
      <c r="A239" s="13">
        <v>44409</v>
      </c>
      <c r="B239" t="s">
        <v>30</v>
      </c>
      <c r="C239" t="s">
        <v>31</v>
      </c>
      <c r="D239" t="s">
        <v>32</v>
      </c>
      <c r="E239" t="s">
        <v>33</v>
      </c>
      <c r="F239" s="10">
        <v>14248</v>
      </c>
      <c r="G239">
        <v>15000</v>
      </c>
      <c r="H239" s="10">
        <f>IF(F239&gt;=G239,Sales_Data[[#This Row],[Sales Amount]]*$L$1,0)</f>
        <v>0</v>
      </c>
      <c r="I239" t="s">
        <v>15</v>
      </c>
      <c r="J239" s="12">
        <f>Sales_Data[[#This Row],[Sales Amount]]-Sales_Data[[#This Row],[Target]]</f>
        <v>-752</v>
      </c>
    </row>
    <row r="240" spans="1:10" x14ac:dyDescent="0.25">
      <c r="A240" s="13">
        <v>44409</v>
      </c>
      <c r="B240" t="s">
        <v>40</v>
      </c>
      <c r="C240" t="s">
        <v>41</v>
      </c>
      <c r="D240" t="s">
        <v>42</v>
      </c>
      <c r="E240" t="s">
        <v>33</v>
      </c>
      <c r="F240" s="10">
        <v>18298.399999999998</v>
      </c>
      <c r="G240">
        <v>15000</v>
      </c>
      <c r="H240" s="10">
        <f>IF(F240&gt;=G240,Sales_Data[[#This Row],[Sales Amount]]*$L$1,0)</f>
        <v>1829.84</v>
      </c>
      <c r="I240" t="s">
        <v>43</v>
      </c>
      <c r="J240" s="12">
        <f>Sales_Data[[#This Row],[Sales Amount]]-Sales_Data[[#This Row],[Target]]</f>
        <v>3298.3999999999978</v>
      </c>
    </row>
    <row r="241" spans="1:10" x14ac:dyDescent="0.25">
      <c r="A241" s="13">
        <v>44409</v>
      </c>
      <c r="B241" t="s">
        <v>40</v>
      </c>
      <c r="C241" t="s">
        <v>41</v>
      </c>
      <c r="D241" t="s">
        <v>42</v>
      </c>
      <c r="E241" t="s">
        <v>33</v>
      </c>
      <c r="F241" s="10">
        <v>18838.399999999998</v>
      </c>
      <c r="G241">
        <v>15000</v>
      </c>
      <c r="H241" s="10">
        <f>IF(F241&gt;=G241,Sales_Data[[#This Row],[Sales Amount]]*$L$1,0)</f>
        <v>1883.84</v>
      </c>
      <c r="I241" t="s">
        <v>43</v>
      </c>
      <c r="J241" s="12">
        <f>Sales_Data[[#This Row],[Sales Amount]]-Sales_Data[[#This Row],[Target]]</f>
        <v>3838.3999999999978</v>
      </c>
    </row>
    <row r="242" spans="1:10" x14ac:dyDescent="0.25">
      <c r="A242" s="13">
        <v>44409</v>
      </c>
      <c r="B242" t="s">
        <v>71</v>
      </c>
      <c r="C242" t="s">
        <v>72</v>
      </c>
      <c r="D242" t="s">
        <v>73</v>
      </c>
      <c r="E242" t="s">
        <v>33</v>
      </c>
      <c r="F242" s="10">
        <v>24469.599999999999</v>
      </c>
      <c r="G242">
        <v>15000</v>
      </c>
      <c r="H242" s="10">
        <f>IF(F242&gt;=G242,Sales_Data[[#This Row],[Sales Amount]]*$L$1,0)</f>
        <v>2446.96</v>
      </c>
      <c r="I242" t="s">
        <v>15</v>
      </c>
      <c r="J242" s="12">
        <f>Sales_Data[[#This Row],[Sales Amount]]-Sales_Data[[#This Row],[Target]]</f>
        <v>9469.5999999999985</v>
      </c>
    </row>
    <row r="243" spans="1:10" x14ac:dyDescent="0.25">
      <c r="A243" s="13">
        <v>44409</v>
      </c>
      <c r="B243" t="s">
        <v>71</v>
      </c>
      <c r="C243" t="s">
        <v>72</v>
      </c>
      <c r="D243" t="s">
        <v>73</v>
      </c>
      <c r="E243" t="s">
        <v>33</v>
      </c>
      <c r="F243" s="10">
        <v>31053.4</v>
      </c>
      <c r="G243">
        <v>15000</v>
      </c>
      <c r="H243" s="10">
        <f>IF(F243&gt;=G243,Sales_Data[[#This Row],[Sales Amount]]*$L$1,0)</f>
        <v>3105.34</v>
      </c>
      <c r="I243" t="s">
        <v>11</v>
      </c>
      <c r="J243" s="12">
        <f>Sales_Data[[#This Row],[Sales Amount]]-Sales_Data[[#This Row],[Target]]</f>
        <v>16053.400000000001</v>
      </c>
    </row>
    <row r="244" spans="1:10" x14ac:dyDescent="0.25">
      <c r="A244" s="13">
        <v>44409</v>
      </c>
      <c r="B244" t="s">
        <v>34</v>
      </c>
      <c r="C244" t="s">
        <v>35</v>
      </c>
      <c r="D244" t="s">
        <v>36</v>
      </c>
      <c r="E244" t="s">
        <v>26</v>
      </c>
      <c r="F244" s="10">
        <v>3386.6000000000004</v>
      </c>
      <c r="G244">
        <v>15000</v>
      </c>
      <c r="H244" s="10">
        <f>IF(F244&gt;=G244,Sales_Data[[#This Row],[Sales Amount]]*$L$1,0)</f>
        <v>0</v>
      </c>
      <c r="I244" t="s">
        <v>15</v>
      </c>
      <c r="J244" s="12">
        <f>Sales_Data[[#This Row],[Sales Amount]]-Sales_Data[[#This Row],[Target]]</f>
        <v>-11613.4</v>
      </c>
    </row>
    <row r="245" spans="1:10" x14ac:dyDescent="0.25">
      <c r="A245" s="13">
        <v>44409</v>
      </c>
      <c r="B245" t="s">
        <v>47</v>
      </c>
      <c r="C245" t="s">
        <v>48</v>
      </c>
      <c r="D245" t="s">
        <v>49</v>
      </c>
      <c r="E245" t="s">
        <v>26</v>
      </c>
      <c r="F245" s="10">
        <v>4028</v>
      </c>
      <c r="G245">
        <v>15000</v>
      </c>
      <c r="H245" s="10">
        <f>IF(F245&gt;=G245,Sales_Data[[#This Row],[Sales Amount]]*$L$1,0)</f>
        <v>0</v>
      </c>
      <c r="I245" t="s">
        <v>11</v>
      </c>
      <c r="J245" s="12">
        <f>Sales_Data[[#This Row],[Sales Amount]]-Sales_Data[[#This Row],[Target]]</f>
        <v>-10972</v>
      </c>
    </row>
    <row r="246" spans="1:10" x14ac:dyDescent="0.25">
      <c r="A246" s="13">
        <v>44409</v>
      </c>
      <c r="B246" t="s">
        <v>23</v>
      </c>
      <c r="C246" t="s">
        <v>24</v>
      </c>
      <c r="D246" t="s">
        <v>25</v>
      </c>
      <c r="E246" t="s">
        <v>26</v>
      </c>
      <c r="F246" s="10">
        <v>5532.7999999999993</v>
      </c>
      <c r="G246">
        <v>15000</v>
      </c>
      <c r="H246" s="10">
        <f>IF(F246&gt;=G246,Sales_Data[[#This Row],[Sales Amount]]*$L$1,0)</f>
        <v>0</v>
      </c>
      <c r="I246" t="s">
        <v>15</v>
      </c>
      <c r="J246" s="12">
        <f>Sales_Data[[#This Row],[Sales Amount]]-Sales_Data[[#This Row],[Target]]</f>
        <v>-9467.2000000000007</v>
      </c>
    </row>
    <row r="247" spans="1:10" x14ac:dyDescent="0.25">
      <c r="A247" s="13">
        <v>44409</v>
      </c>
      <c r="B247" t="s">
        <v>34</v>
      </c>
      <c r="C247" t="s">
        <v>35</v>
      </c>
      <c r="D247" t="s">
        <v>36</v>
      </c>
      <c r="E247" t="s">
        <v>26</v>
      </c>
      <c r="F247" s="10">
        <v>10200</v>
      </c>
      <c r="G247">
        <v>15000</v>
      </c>
      <c r="H247" s="10">
        <f>IF(F247&gt;=G247,Sales_Data[[#This Row],[Sales Amount]]*$L$1,0)</f>
        <v>0</v>
      </c>
      <c r="I247" t="s">
        <v>43</v>
      </c>
      <c r="J247" s="12">
        <f>Sales_Data[[#This Row],[Sales Amount]]-Sales_Data[[#This Row],[Target]]</f>
        <v>-4800</v>
      </c>
    </row>
    <row r="248" spans="1:10" x14ac:dyDescent="0.25">
      <c r="A248" s="13">
        <v>44409</v>
      </c>
      <c r="B248" t="s">
        <v>23</v>
      </c>
      <c r="C248" t="s">
        <v>24</v>
      </c>
      <c r="D248" t="s">
        <v>25</v>
      </c>
      <c r="E248" t="s">
        <v>26</v>
      </c>
      <c r="F248" s="10">
        <v>13923</v>
      </c>
      <c r="G248">
        <v>15000</v>
      </c>
      <c r="H248" s="10">
        <f>IF(F248&gt;=G248,Sales_Data[[#This Row],[Sales Amount]]*$L$1,0)</f>
        <v>0</v>
      </c>
      <c r="I248" t="s">
        <v>43</v>
      </c>
      <c r="J248" s="12">
        <f>Sales_Data[[#This Row],[Sales Amount]]-Sales_Data[[#This Row],[Target]]</f>
        <v>-1077</v>
      </c>
    </row>
    <row r="249" spans="1:10" x14ac:dyDescent="0.25">
      <c r="A249" s="13">
        <v>44409</v>
      </c>
      <c r="B249" t="s">
        <v>47</v>
      </c>
      <c r="C249" t="s">
        <v>48</v>
      </c>
      <c r="D249" t="s">
        <v>49</v>
      </c>
      <c r="E249" t="s">
        <v>26</v>
      </c>
      <c r="F249" s="10">
        <v>17593.399999999998</v>
      </c>
      <c r="G249">
        <v>15000</v>
      </c>
      <c r="H249" s="10">
        <f>IF(F249&gt;=G249,Sales_Data[[#This Row],[Sales Amount]]*$L$1,0)</f>
        <v>1759.34</v>
      </c>
      <c r="I249" t="s">
        <v>15</v>
      </c>
      <c r="J249" s="12">
        <f>Sales_Data[[#This Row],[Sales Amount]]-Sales_Data[[#This Row],[Target]]</f>
        <v>2593.3999999999978</v>
      </c>
    </row>
    <row r="250" spans="1:10" x14ac:dyDescent="0.25">
      <c r="A250" s="13">
        <v>44409</v>
      </c>
      <c r="B250" t="s">
        <v>56</v>
      </c>
      <c r="C250" t="s">
        <v>57</v>
      </c>
      <c r="D250" t="s">
        <v>58</v>
      </c>
      <c r="E250" t="s">
        <v>26</v>
      </c>
      <c r="F250" s="10">
        <v>17666</v>
      </c>
      <c r="G250">
        <v>15000</v>
      </c>
      <c r="H250" s="10">
        <f>IF(F250&gt;=G250,Sales_Data[[#This Row],[Sales Amount]]*$L$1,0)</f>
        <v>1766.6000000000001</v>
      </c>
      <c r="I250" t="s">
        <v>11</v>
      </c>
      <c r="J250" s="12">
        <f>Sales_Data[[#This Row],[Sales Amount]]-Sales_Data[[#This Row],[Target]]</f>
        <v>2666</v>
      </c>
    </row>
    <row r="251" spans="1:10" x14ac:dyDescent="0.25">
      <c r="A251" s="13">
        <v>44409</v>
      </c>
      <c r="B251" t="s">
        <v>34</v>
      </c>
      <c r="C251" t="s">
        <v>35</v>
      </c>
      <c r="D251" t="s">
        <v>36</v>
      </c>
      <c r="E251" t="s">
        <v>26</v>
      </c>
      <c r="F251" s="10">
        <v>21420</v>
      </c>
      <c r="G251">
        <v>15000</v>
      </c>
      <c r="H251" s="10">
        <f>IF(F251&gt;=G251,Sales_Data[[#This Row],[Sales Amount]]*$L$1,0)</f>
        <v>2142</v>
      </c>
      <c r="I251" t="s">
        <v>43</v>
      </c>
      <c r="J251" s="12">
        <f>Sales_Data[[#This Row],[Sales Amount]]-Sales_Data[[#This Row],[Target]]</f>
        <v>6420</v>
      </c>
    </row>
    <row r="252" spans="1:10" x14ac:dyDescent="0.25">
      <c r="A252" s="13">
        <v>44409</v>
      </c>
      <c r="B252" t="s">
        <v>23</v>
      </c>
      <c r="C252" t="s">
        <v>24</v>
      </c>
      <c r="D252" t="s">
        <v>25</v>
      </c>
      <c r="E252" t="s">
        <v>26</v>
      </c>
      <c r="F252" s="10">
        <v>24080</v>
      </c>
      <c r="G252">
        <v>15000</v>
      </c>
      <c r="H252" s="10">
        <f>IF(F252&gt;=G252,Sales_Data[[#This Row],[Sales Amount]]*$L$1,0)</f>
        <v>2408</v>
      </c>
      <c r="I252" t="s">
        <v>11</v>
      </c>
      <c r="J252" s="12">
        <f>Sales_Data[[#This Row],[Sales Amount]]-Sales_Data[[#This Row],[Target]]</f>
        <v>9080</v>
      </c>
    </row>
    <row r="253" spans="1:10" x14ac:dyDescent="0.25">
      <c r="A253" s="13">
        <v>44409</v>
      </c>
      <c r="B253" t="s">
        <v>47</v>
      </c>
      <c r="C253" t="s">
        <v>48</v>
      </c>
      <c r="D253" t="s">
        <v>49</v>
      </c>
      <c r="E253" t="s">
        <v>26</v>
      </c>
      <c r="F253" s="10">
        <v>27531</v>
      </c>
      <c r="G253">
        <v>15000</v>
      </c>
      <c r="H253" s="10">
        <f>IF(F253&gt;=G253,Sales_Data[[#This Row],[Sales Amount]]*$L$1,0)</f>
        <v>2753.1000000000004</v>
      </c>
      <c r="I253" t="s">
        <v>43</v>
      </c>
      <c r="J253" s="12">
        <f>Sales_Data[[#This Row],[Sales Amount]]-Sales_Data[[#This Row],[Target]]</f>
        <v>12531</v>
      </c>
    </row>
    <row r="254" spans="1:10" x14ac:dyDescent="0.25">
      <c r="A254" s="13">
        <v>44409</v>
      </c>
      <c r="B254" t="s">
        <v>56</v>
      </c>
      <c r="C254" t="s">
        <v>57</v>
      </c>
      <c r="D254" t="s">
        <v>58</v>
      </c>
      <c r="E254" t="s">
        <v>26</v>
      </c>
      <c r="F254" s="10">
        <v>32795.700000000004</v>
      </c>
      <c r="G254">
        <v>15000</v>
      </c>
      <c r="H254" s="10">
        <f>IF(F254&gt;=G254,Sales_Data[[#This Row],[Sales Amount]]*$L$1,0)</f>
        <v>3279.5700000000006</v>
      </c>
      <c r="I254" t="s">
        <v>15</v>
      </c>
      <c r="J254" s="12">
        <f>Sales_Data[[#This Row],[Sales Amount]]-Sales_Data[[#This Row],[Target]]</f>
        <v>17795.700000000004</v>
      </c>
    </row>
    <row r="255" spans="1:10" x14ac:dyDescent="0.25">
      <c r="A255" s="13">
        <v>44409</v>
      </c>
      <c r="B255" t="s">
        <v>44</v>
      </c>
      <c r="C255" t="s">
        <v>45</v>
      </c>
      <c r="D255" t="s">
        <v>46</v>
      </c>
      <c r="E255" t="s">
        <v>22</v>
      </c>
      <c r="F255" s="10">
        <v>3760.5</v>
      </c>
      <c r="G255">
        <v>15000</v>
      </c>
      <c r="H255" s="10">
        <f>IF(F255&gt;=G255,Sales_Data[[#This Row],[Sales Amount]]*$L$1,0)</f>
        <v>0</v>
      </c>
      <c r="I255" t="s">
        <v>11</v>
      </c>
      <c r="J255" s="12">
        <f>Sales_Data[[#This Row],[Sales Amount]]-Sales_Data[[#This Row],[Target]]</f>
        <v>-11239.5</v>
      </c>
    </row>
    <row r="256" spans="1:10" x14ac:dyDescent="0.25">
      <c r="A256" s="13">
        <v>44409</v>
      </c>
      <c r="B256" t="s">
        <v>44</v>
      </c>
      <c r="C256" t="s">
        <v>45</v>
      </c>
      <c r="D256" t="s">
        <v>46</v>
      </c>
      <c r="E256" t="s">
        <v>22</v>
      </c>
      <c r="F256" s="10">
        <v>4322.8</v>
      </c>
      <c r="G256">
        <v>15000</v>
      </c>
      <c r="H256" s="10">
        <f>IF(F256&gt;=G256,Sales_Data[[#This Row],[Sales Amount]]*$L$1,0)</f>
        <v>0</v>
      </c>
      <c r="I256" t="s">
        <v>43</v>
      </c>
      <c r="J256" s="12">
        <f>Sales_Data[[#This Row],[Sales Amount]]-Sales_Data[[#This Row],[Target]]</f>
        <v>-10677.2</v>
      </c>
    </row>
    <row r="257" spans="1:10" x14ac:dyDescent="0.25">
      <c r="A257" s="13">
        <v>44409</v>
      </c>
      <c r="B257" t="s">
        <v>44</v>
      </c>
      <c r="C257" t="s">
        <v>45</v>
      </c>
      <c r="D257" t="s">
        <v>46</v>
      </c>
      <c r="E257" t="s">
        <v>22</v>
      </c>
      <c r="F257" s="10">
        <v>9697.6</v>
      </c>
      <c r="G257">
        <v>15000</v>
      </c>
      <c r="H257" s="10">
        <f>IF(F257&gt;=G257,Sales_Data[[#This Row],[Sales Amount]]*$L$1,0)</f>
        <v>0</v>
      </c>
      <c r="I257" t="s">
        <v>15</v>
      </c>
      <c r="J257" s="12">
        <f>Sales_Data[[#This Row],[Sales Amount]]-Sales_Data[[#This Row],[Target]]</f>
        <v>-5302.4</v>
      </c>
    </row>
    <row r="258" spans="1:10" x14ac:dyDescent="0.25">
      <c r="A258" s="13">
        <v>44409</v>
      </c>
      <c r="B258" t="s">
        <v>44</v>
      </c>
      <c r="C258" t="s">
        <v>45</v>
      </c>
      <c r="D258" t="s">
        <v>46</v>
      </c>
      <c r="E258" t="s">
        <v>22</v>
      </c>
      <c r="F258" s="10">
        <v>10391.699999999999</v>
      </c>
      <c r="G258">
        <v>15000</v>
      </c>
      <c r="H258" s="10">
        <f>IF(F258&gt;=G258,Sales_Data[[#This Row],[Sales Amount]]*$L$1,0)</f>
        <v>0</v>
      </c>
      <c r="I258" t="s">
        <v>43</v>
      </c>
      <c r="J258" s="12">
        <f>Sales_Data[[#This Row],[Sales Amount]]-Sales_Data[[#This Row],[Target]]</f>
        <v>-4608.3000000000011</v>
      </c>
    </row>
    <row r="259" spans="1:10" x14ac:dyDescent="0.25">
      <c r="A259" s="13">
        <v>44409</v>
      </c>
      <c r="B259" t="s">
        <v>65</v>
      </c>
      <c r="C259" t="s">
        <v>66</v>
      </c>
      <c r="D259" t="s">
        <v>67</v>
      </c>
      <c r="E259" t="s">
        <v>22</v>
      </c>
      <c r="F259" s="10">
        <v>15670.2</v>
      </c>
      <c r="G259">
        <v>15000</v>
      </c>
      <c r="H259" s="10">
        <f>IF(F259&gt;=G259,Sales_Data[[#This Row],[Sales Amount]]*$L$1,0)</f>
        <v>1567.0200000000002</v>
      </c>
      <c r="I259" t="s">
        <v>43</v>
      </c>
      <c r="J259" s="12">
        <f>Sales_Data[[#This Row],[Sales Amount]]-Sales_Data[[#This Row],[Target]]</f>
        <v>670.20000000000073</v>
      </c>
    </row>
    <row r="260" spans="1:10" x14ac:dyDescent="0.25">
      <c r="A260" s="13">
        <v>44409</v>
      </c>
      <c r="B260" t="s">
        <v>53</v>
      </c>
      <c r="C260" t="s">
        <v>54</v>
      </c>
      <c r="D260" t="s">
        <v>55</v>
      </c>
      <c r="E260" t="s">
        <v>22</v>
      </c>
      <c r="F260" s="10">
        <v>22477.9</v>
      </c>
      <c r="G260">
        <v>15000</v>
      </c>
      <c r="H260" s="10">
        <f>IF(F260&gt;=G260,Sales_Data[[#This Row],[Sales Amount]]*$L$1,0)</f>
        <v>2247.7900000000004</v>
      </c>
      <c r="I260" t="s">
        <v>15</v>
      </c>
      <c r="J260" s="12">
        <f>Sales_Data[[#This Row],[Sales Amount]]-Sales_Data[[#This Row],[Target]]</f>
        <v>7477.9000000000015</v>
      </c>
    </row>
    <row r="261" spans="1:10" x14ac:dyDescent="0.25">
      <c r="A261" s="13">
        <v>44409</v>
      </c>
      <c r="B261" t="s">
        <v>53</v>
      </c>
      <c r="C261" t="s">
        <v>54</v>
      </c>
      <c r="D261" t="s">
        <v>55</v>
      </c>
      <c r="E261" t="s">
        <v>22</v>
      </c>
      <c r="F261" s="10">
        <v>36088.1</v>
      </c>
      <c r="G261">
        <v>15000</v>
      </c>
      <c r="H261" s="10">
        <f>IF(F261&gt;=G261,Sales_Data[[#This Row],[Sales Amount]]*$L$1,0)</f>
        <v>3608.81</v>
      </c>
      <c r="I261" t="s">
        <v>43</v>
      </c>
      <c r="J261" s="12">
        <f>Sales_Data[[#This Row],[Sales Amount]]-Sales_Data[[#This Row],[Target]]</f>
        <v>21088.1</v>
      </c>
    </row>
    <row r="262" spans="1:10" x14ac:dyDescent="0.25">
      <c r="A262" s="13">
        <v>44409</v>
      </c>
      <c r="B262" t="s">
        <v>19</v>
      </c>
      <c r="C262" t="s">
        <v>20</v>
      </c>
      <c r="D262" t="s">
        <v>21</v>
      </c>
      <c r="E262" t="s">
        <v>22</v>
      </c>
      <c r="F262" s="10">
        <v>43388.100000000006</v>
      </c>
      <c r="G262">
        <v>15000</v>
      </c>
      <c r="H262" s="10">
        <f>IF(F262&gt;=G262,Sales_Data[[#This Row],[Sales Amount]]*$L$1,0)</f>
        <v>4338.8100000000004</v>
      </c>
      <c r="I262" t="s">
        <v>15</v>
      </c>
      <c r="J262" s="12">
        <f>Sales_Data[[#This Row],[Sales Amount]]-Sales_Data[[#This Row],[Target]]</f>
        <v>28388.100000000006</v>
      </c>
    </row>
    <row r="263" spans="1:10" x14ac:dyDescent="0.25">
      <c r="A263" s="13">
        <v>44440</v>
      </c>
      <c r="B263" t="s">
        <v>7</v>
      </c>
      <c r="C263" t="s">
        <v>8</v>
      </c>
      <c r="D263" t="s">
        <v>9</v>
      </c>
      <c r="E263" t="s">
        <v>10</v>
      </c>
      <c r="F263" s="10">
        <v>5572.3</v>
      </c>
      <c r="G263">
        <v>15000</v>
      </c>
      <c r="H263" s="10">
        <f>IF(F263&gt;=G263,Sales_Data[[#This Row],[Sales Amount]]*$L$1,0)</f>
        <v>0</v>
      </c>
      <c r="I263" t="s">
        <v>11</v>
      </c>
      <c r="J263" s="12">
        <f>Sales_Data[[#This Row],[Sales Amount]]-Sales_Data[[#This Row],[Target]]</f>
        <v>-9427.7000000000007</v>
      </c>
    </row>
    <row r="264" spans="1:10" x14ac:dyDescent="0.25">
      <c r="A264" s="13">
        <v>44440</v>
      </c>
      <c r="B264" t="s">
        <v>16</v>
      </c>
      <c r="C264" t="s">
        <v>17</v>
      </c>
      <c r="D264" t="s">
        <v>18</v>
      </c>
      <c r="E264" t="s">
        <v>10</v>
      </c>
      <c r="F264" s="10">
        <v>7496.9999999999991</v>
      </c>
      <c r="G264">
        <v>15000</v>
      </c>
      <c r="H264" s="10">
        <f>IF(F264&gt;=G264,Sales_Data[[#This Row],[Sales Amount]]*$L$1,0)</f>
        <v>0</v>
      </c>
      <c r="I264" t="s">
        <v>15</v>
      </c>
      <c r="J264" s="12">
        <f>Sales_Data[[#This Row],[Sales Amount]]-Sales_Data[[#This Row],[Target]]</f>
        <v>-7503.0000000000009</v>
      </c>
    </row>
    <row r="265" spans="1:10" x14ac:dyDescent="0.25">
      <c r="A265" s="13">
        <v>44440</v>
      </c>
      <c r="B265" t="s">
        <v>12</v>
      </c>
      <c r="C265" t="s">
        <v>13</v>
      </c>
      <c r="D265" t="s">
        <v>14</v>
      </c>
      <c r="E265" t="s">
        <v>10</v>
      </c>
      <c r="F265" s="10">
        <v>9651.1999999999989</v>
      </c>
      <c r="G265">
        <v>15000</v>
      </c>
      <c r="H265" s="10">
        <f>IF(F265&gt;=G265,Sales_Data[[#This Row],[Sales Amount]]*$L$1,0)</f>
        <v>0</v>
      </c>
      <c r="I265" t="s">
        <v>11</v>
      </c>
      <c r="J265" s="12">
        <f>Sales_Data[[#This Row],[Sales Amount]]-Sales_Data[[#This Row],[Target]]</f>
        <v>-5348.8000000000011</v>
      </c>
    </row>
    <row r="266" spans="1:10" x14ac:dyDescent="0.25">
      <c r="A266" s="13">
        <v>44440</v>
      </c>
      <c r="B266" t="s">
        <v>7</v>
      </c>
      <c r="C266" t="s">
        <v>8</v>
      </c>
      <c r="D266" t="s">
        <v>9</v>
      </c>
      <c r="E266" t="s">
        <v>10</v>
      </c>
      <c r="F266" s="10">
        <v>10492.199999999997</v>
      </c>
      <c r="G266">
        <v>15000</v>
      </c>
      <c r="H266" s="10">
        <f>IF(F266&gt;=G266,Sales_Data[[#This Row],[Sales Amount]]*$L$1,0)</f>
        <v>0</v>
      </c>
      <c r="I266" t="s">
        <v>43</v>
      </c>
      <c r="J266" s="12">
        <f>Sales_Data[[#This Row],[Sales Amount]]-Sales_Data[[#This Row],[Target]]</f>
        <v>-4507.8000000000029</v>
      </c>
    </row>
    <row r="267" spans="1:10" x14ac:dyDescent="0.25">
      <c r="A267" s="13">
        <v>44440</v>
      </c>
      <c r="B267" t="s">
        <v>7</v>
      </c>
      <c r="C267" t="s">
        <v>8</v>
      </c>
      <c r="D267" t="s">
        <v>9</v>
      </c>
      <c r="E267" t="s">
        <v>10</v>
      </c>
      <c r="F267" s="10">
        <v>18396.7</v>
      </c>
      <c r="G267">
        <v>15000</v>
      </c>
      <c r="H267" s="10">
        <f>IF(F267&gt;=G267,Sales_Data[[#This Row],[Sales Amount]]*$L$1,0)</f>
        <v>1839.67</v>
      </c>
      <c r="I267" t="s">
        <v>11</v>
      </c>
      <c r="J267" s="12">
        <f>Sales_Data[[#This Row],[Sales Amount]]-Sales_Data[[#This Row],[Target]]</f>
        <v>3396.7000000000007</v>
      </c>
    </row>
    <row r="268" spans="1:10" x14ac:dyDescent="0.25">
      <c r="A268" s="13">
        <v>44440</v>
      </c>
      <c r="B268" t="s">
        <v>12</v>
      </c>
      <c r="C268" t="s">
        <v>13</v>
      </c>
      <c r="D268" t="s">
        <v>14</v>
      </c>
      <c r="E268" t="s">
        <v>10</v>
      </c>
      <c r="F268" s="10">
        <v>23849.599999999999</v>
      </c>
      <c r="G268">
        <v>15000</v>
      </c>
      <c r="H268" s="10">
        <f>IF(F268&gt;=G268,Sales_Data[[#This Row],[Sales Amount]]*$L$1,0)</f>
        <v>2384.96</v>
      </c>
      <c r="I268" t="s">
        <v>11</v>
      </c>
      <c r="J268" s="12">
        <f>Sales_Data[[#This Row],[Sales Amount]]-Sales_Data[[#This Row],[Target]]</f>
        <v>8849.5999999999985</v>
      </c>
    </row>
    <row r="269" spans="1:10" x14ac:dyDescent="0.25">
      <c r="A269" s="13">
        <v>44440</v>
      </c>
      <c r="B269" t="s">
        <v>68</v>
      </c>
      <c r="C269" t="s">
        <v>69</v>
      </c>
      <c r="D269" t="s">
        <v>70</v>
      </c>
      <c r="E269" t="s">
        <v>10</v>
      </c>
      <c r="F269" s="10">
        <v>23882.399999999998</v>
      </c>
      <c r="G269">
        <v>15000</v>
      </c>
      <c r="H269" s="10">
        <f>IF(F269&gt;=G269,Sales_Data[[#This Row],[Sales Amount]]*$L$1,0)</f>
        <v>2388.2399999999998</v>
      </c>
      <c r="I269" t="s">
        <v>43</v>
      </c>
      <c r="J269" s="12">
        <f>Sales_Data[[#This Row],[Sales Amount]]-Sales_Data[[#This Row],[Target]]</f>
        <v>8882.3999999999978</v>
      </c>
    </row>
    <row r="270" spans="1:10" x14ac:dyDescent="0.25">
      <c r="A270" s="13">
        <v>44440</v>
      </c>
      <c r="B270" t="s">
        <v>12</v>
      </c>
      <c r="C270" t="s">
        <v>13</v>
      </c>
      <c r="D270" t="s">
        <v>14</v>
      </c>
      <c r="E270" t="s">
        <v>10</v>
      </c>
      <c r="F270" s="10">
        <v>34041.300000000003</v>
      </c>
      <c r="G270">
        <v>15000</v>
      </c>
      <c r="H270" s="10">
        <f>IF(F270&gt;=G270,Sales_Data[[#This Row],[Sales Amount]]*$L$1,0)</f>
        <v>3404.1300000000006</v>
      </c>
      <c r="I270" t="s">
        <v>43</v>
      </c>
      <c r="J270" s="12">
        <f>Sales_Data[[#This Row],[Sales Amount]]-Sales_Data[[#This Row],[Target]]</f>
        <v>19041.300000000003</v>
      </c>
    </row>
    <row r="271" spans="1:10" x14ac:dyDescent="0.25">
      <c r="A271" s="13">
        <v>44440</v>
      </c>
      <c r="B271" t="s">
        <v>40</v>
      </c>
      <c r="C271" t="s">
        <v>41</v>
      </c>
      <c r="D271" t="s">
        <v>42</v>
      </c>
      <c r="E271" t="s">
        <v>33</v>
      </c>
      <c r="F271" s="10">
        <v>3710</v>
      </c>
      <c r="G271">
        <v>15000</v>
      </c>
      <c r="H271" s="10">
        <f>IF(F271&gt;=G271,Sales_Data[[#This Row],[Sales Amount]]*$L$1,0)</f>
        <v>0</v>
      </c>
      <c r="I271" t="s">
        <v>43</v>
      </c>
      <c r="J271" s="12">
        <f>Sales_Data[[#This Row],[Sales Amount]]-Sales_Data[[#This Row],[Target]]</f>
        <v>-11290</v>
      </c>
    </row>
    <row r="272" spans="1:10" x14ac:dyDescent="0.25">
      <c r="A272" s="13">
        <v>44440</v>
      </c>
      <c r="B272" t="s">
        <v>62</v>
      </c>
      <c r="C272" t="s">
        <v>63</v>
      </c>
      <c r="D272" t="s">
        <v>64</v>
      </c>
      <c r="E272" t="s">
        <v>33</v>
      </c>
      <c r="F272" s="10">
        <v>6600</v>
      </c>
      <c r="G272">
        <v>15000</v>
      </c>
      <c r="H272" s="10">
        <f>IF(F272&gt;=G272,Sales_Data[[#This Row],[Sales Amount]]*$L$1,0)</f>
        <v>0</v>
      </c>
      <c r="I272" t="s">
        <v>11</v>
      </c>
      <c r="J272" s="12">
        <f>Sales_Data[[#This Row],[Sales Amount]]-Sales_Data[[#This Row],[Target]]</f>
        <v>-8400</v>
      </c>
    </row>
    <row r="273" spans="1:10" x14ac:dyDescent="0.25">
      <c r="A273" s="13">
        <v>44440</v>
      </c>
      <c r="B273" t="s">
        <v>71</v>
      </c>
      <c r="C273" t="s">
        <v>72</v>
      </c>
      <c r="D273" t="s">
        <v>73</v>
      </c>
      <c r="E273" t="s">
        <v>33</v>
      </c>
      <c r="F273" s="10">
        <v>8001</v>
      </c>
      <c r="G273">
        <v>15000</v>
      </c>
      <c r="H273" s="10">
        <f>IF(F273&gt;=G273,Sales_Data[[#This Row],[Sales Amount]]*$L$1,0)</f>
        <v>0</v>
      </c>
      <c r="I273" t="s">
        <v>11</v>
      </c>
      <c r="J273" s="12">
        <f>Sales_Data[[#This Row],[Sales Amount]]-Sales_Data[[#This Row],[Target]]</f>
        <v>-6999</v>
      </c>
    </row>
    <row r="274" spans="1:10" x14ac:dyDescent="0.25">
      <c r="A274" s="13">
        <v>44440</v>
      </c>
      <c r="B274" t="s">
        <v>40</v>
      </c>
      <c r="C274" t="s">
        <v>41</v>
      </c>
      <c r="D274" t="s">
        <v>42</v>
      </c>
      <c r="E274" t="s">
        <v>33</v>
      </c>
      <c r="F274" s="10">
        <v>8772</v>
      </c>
      <c r="G274">
        <v>15000</v>
      </c>
      <c r="H274" s="10">
        <f>IF(F274&gt;=G274,Sales_Data[[#This Row],[Sales Amount]]*$L$1,0)</f>
        <v>0</v>
      </c>
      <c r="I274" t="s">
        <v>15</v>
      </c>
      <c r="J274" s="12">
        <f>Sales_Data[[#This Row],[Sales Amount]]-Sales_Data[[#This Row],[Target]]</f>
        <v>-6228</v>
      </c>
    </row>
    <row r="275" spans="1:10" x14ac:dyDescent="0.25">
      <c r="A275" s="13">
        <v>44440</v>
      </c>
      <c r="B275" t="s">
        <v>40</v>
      </c>
      <c r="C275" t="s">
        <v>41</v>
      </c>
      <c r="D275" t="s">
        <v>42</v>
      </c>
      <c r="E275" t="s">
        <v>33</v>
      </c>
      <c r="F275" s="10">
        <v>14089.199999999999</v>
      </c>
      <c r="G275">
        <v>15000</v>
      </c>
      <c r="H275" s="10">
        <f>IF(F275&gt;=G275,Sales_Data[[#This Row],[Sales Amount]]*$L$1,0)</f>
        <v>0</v>
      </c>
      <c r="I275" t="s">
        <v>15</v>
      </c>
      <c r="J275" s="12">
        <f>Sales_Data[[#This Row],[Sales Amount]]-Sales_Data[[#This Row],[Target]]</f>
        <v>-910.80000000000109</v>
      </c>
    </row>
    <row r="276" spans="1:10" x14ac:dyDescent="0.25">
      <c r="A276" s="13">
        <v>44440</v>
      </c>
      <c r="B276" t="s">
        <v>30</v>
      </c>
      <c r="C276" t="s">
        <v>31</v>
      </c>
      <c r="D276" t="s">
        <v>32</v>
      </c>
      <c r="E276" t="s">
        <v>33</v>
      </c>
      <c r="F276" s="10">
        <v>16702.400000000001</v>
      </c>
      <c r="G276">
        <v>15000</v>
      </c>
      <c r="H276" s="10">
        <f>IF(F276&gt;=G276,Sales_Data[[#This Row],[Sales Amount]]*$L$1,0)</f>
        <v>1670.2400000000002</v>
      </c>
      <c r="I276" t="s">
        <v>15</v>
      </c>
      <c r="J276" s="12">
        <f>Sales_Data[[#This Row],[Sales Amount]]-Sales_Data[[#This Row],[Target]]</f>
        <v>1702.4000000000015</v>
      </c>
    </row>
    <row r="277" spans="1:10" x14ac:dyDescent="0.25">
      <c r="A277" s="13">
        <v>44440</v>
      </c>
      <c r="B277" t="s">
        <v>30</v>
      </c>
      <c r="C277" t="s">
        <v>31</v>
      </c>
      <c r="D277" t="s">
        <v>32</v>
      </c>
      <c r="E277" t="s">
        <v>33</v>
      </c>
      <c r="F277" s="10">
        <v>21216</v>
      </c>
      <c r="G277">
        <v>15000</v>
      </c>
      <c r="H277" s="10">
        <f>IF(F277&gt;=G277,Sales_Data[[#This Row],[Sales Amount]]*$L$1,0)</f>
        <v>2121.6</v>
      </c>
      <c r="I277" t="s">
        <v>15</v>
      </c>
      <c r="J277" s="12">
        <f>Sales_Data[[#This Row],[Sales Amount]]-Sales_Data[[#This Row],[Target]]</f>
        <v>6216</v>
      </c>
    </row>
    <row r="278" spans="1:10" x14ac:dyDescent="0.25">
      <c r="A278" s="13">
        <v>44440</v>
      </c>
      <c r="B278" t="s">
        <v>62</v>
      </c>
      <c r="C278" t="s">
        <v>63</v>
      </c>
      <c r="D278" t="s">
        <v>64</v>
      </c>
      <c r="E278" t="s">
        <v>33</v>
      </c>
      <c r="F278" s="10">
        <v>21546</v>
      </c>
      <c r="G278">
        <v>15000</v>
      </c>
      <c r="H278" s="10">
        <f>IF(F278&gt;=G278,Sales_Data[[#This Row],[Sales Amount]]*$L$1,0)</f>
        <v>2154.6</v>
      </c>
      <c r="I278" t="s">
        <v>11</v>
      </c>
      <c r="J278" s="12">
        <f>Sales_Data[[#This Row],[Sales Amount]]-Sales_Data[[#This Row],[Target]]</f>
        <v>6546</v>
      </c>
    </row>
    <row r="279" spans="1:10" x14ac:dyDescent="0.25">
      <c r="A279" s="13">
        <v>44440</v>
      </c>
      <c r="B279" t="s">
        <v>62</v>
      </c>
      <c r="C279" t="s">
        <v>63</v>
      </c>
      <c r="D279" t="s">
        <v>64</v>
      </c>
      <c r="E279" t="s">
        <v>33</v>
      </c>
      <c r="F279" s="10">
        <v>31186.6</v>
      </c>
      <c r="G279">
        <v>15000</v>
      </c>
      <c r="H279" s="10">
        <f>IF(F279&gt;=G279,Sales_Data[[#This Row],[Sales Amount]]*$L$1,0)</f>
        <v>3118.66</v>
      </c>
      <c r="I279" t="s">
        <v>11</v>
      </c>
      <c r="J279" s="12">
        <f>Sales_Data[[#This Row],[Sales Amount]]-Sales_Data[[#This Row],[Target]]</f>
        <v>16186.599999999999</v>
      </c>
    </row>
    <row r="280" spans="1:10" x14ac:dyDescent="0.25">
      <c r="A280" s="13">
        <v>44440</v>
      </c>
      <c r="B280" t="s">
        <v>30</v>
      </c>
      <c r="C280" t="s">
        <v>31</v>
      </c>
      <c r="D280" t="s">
        <v>32</v>
      </c>
      <c r="E280" t="s">
        <v>33</v>
      </c>
      <c r="F280" s="10">
        <v>31999.200000000001</v>
      </c>
      <c r="G280">
        <v>15000</v>
      </c>
      <c r="H280" s="10">
        <f>IF(F280&gt;=G280,Sales_Data[[#This Row],[Sales Amount]]*$L$1,0)</f>
        <v>3199.92</v>
      </c>
      <c r="I280" t="s">
        <v>15</v>
      </c>
      <c r="J280" s="12">
        <f>Sales_Data[[#This Row],[Sales Amount]]-Sales_Data[[#This Row],[Target]]</f>
        <v>16999.2</v>
      </c>
    </row>
    <row r="281" spans="1:10" x14ac:dyDescent="0.25">
      <c r="A281" s="13">
        <v>44440</v>
      </c>
      <c r="B281" t="s">
        <v>62</v>
      </c>
      <c r="C281" t="s">
        <v>63</v>
      </c>
      <c r="D281" t="s">
        <v>64</v>
      </c>
      <c r="E281" t="s">
        <v>33</v>
      </c>
      <c r="F281" s="10">
        <v>37520</v>
      </c>
      <c r="G281">
        <v>15000</v>
      </c>
      <c r="H281" s="10">
        <f>IF(F281&gt;=G281,Sales_Data[[#This Row],[Sales Amount]]*$L$1,0)</f>
        <v>3752</v>
      </c>
      <c r="I281" t="s">
        <v>15</v>
      </c>
      <c r="J281" s="12">
        <f>Sales_Data[[#This Row],[Sales Amount]]-Sales_Data[[#This Row],[Target]]</f>
        <v>22520</v>
      </c>
    </row>
    <row r="282" spans="1:10" x14ac:dyDescent="0.25">
      <c r="A282" s="13">
        <v>44440</v>
      </c>
      <c r="B282" t="s">
        <v>62</v>
      </c>
      <c r="C282" t="s">
        <v>63</v>
      </c>
      <c r="D282" t="s">
        <v>64</v>
      </c>
      <c r="E282" t="s">
        <v>33</v>
      </c>
      <c r="F282" s="10">
        <v>41215.299999999996</v>
      </c>
      <c r="G282">
        <v>15000</v>
      </c>
      <c r="H282" s="10">
        <f>IF(F282&gt;=G282,Sales_Data[[#This Row],[Sales Amount]]*$L$1,0)</f>
        <v>4121.53</v>
      </c>
      <c r="I282" t="s">
        <v>43</v>
      </c>
      <c r="J282" s="12">
        <f>Sales_Data[[#This Row],[Sales Amount]]-Sales_Data[[#This Row],[Target]]</f>
        <v>26215.299999999996</v>
      </c>
    </row>
    <row r="283" spans="1:10" x14ac:dyDescent="0.25">
      <c r="A283" s="13">
        <v>44440</v>
      </c>
      <c r="B283" t="s">
        <v>47</v>
      </c>
      <c r="C283" t="s">
        <v>48</v>
      </c>
      <c r="D283" t="s">
        <v>49</v>
      </c>
      <c r="E283" t="s">
        <v>26</v>
      </c>
      <c r="F283" s="10">
        <v>7008</v>
      </c>
      <c r="G283">
        <v>15000</v>
      </c>
      <c r="H283" s="10">
        <f>IF(F283&gt;=G283,Sales_Data[[#This Row],[Sales Amount]]*$L$1,0)</f>
        <v>0</v>
      </c>
      <c r="I283" t="s">
        <v>43</v>
      </c>
      <c r="J283" s="12">
        <f>Sales_Data[[#This Row],[Sales Amount]]-Sales_Data[[#This Row],[Target]]</f>
        <v>-7992</v>
      </c>
    </row>
    <row r="284" spans="1:10" x14ac:dyDescent="0.25">
      <c r="A284" s="13">
        <v>44440</v>
      </c>
      <c r="B284" t="s">
        <v>23</v>
      </c>
      <c r="C284" t="s">
        <v>24</v>
      </c>
      <c r="D284" t="s">
        <v>25</v>
      </c>
      <c r="E284" t="s">
        <v>26</v>
      </c>
      <c r="F284" s="10">
        <v>8099.6999999999989</v>
      </c>
      <c r="G284">
        <v>15000</v>
      </c>
      <c r="H284" s="10">
        <f>IF(F284&gt;=G284,Sales_Data[[#This Row],[Sales Amount]]*$L$1,0)</f>
        <v>0</v>
      </c>
      <c r="I284" t="s">
        <v>11</v>
      </c>
      <c r="J284" s="12">
        <f>Sales_Data[[#This Row],[Sales Amount]]-Sales_Data[[#This Row],[Target]]</f>
        <v>-6900.3000000000011</v>
      </c>
    </row>
    <row r="285" spans="1:10" x14ac:dyDescent="0.25">
      <c r="A285" s="13">
        <v>44440</v>
      </c>
      <c r="B285" t="s">
        <v>34</v>
      </c>
      <c r="C285" t="s">
        <v>35</v>
      </c>
      <c r="D285" t="s">
        <v>36</v>
      </c>
      <c r="E285" t="s">
        <v>26</v>
      </c>
      <c r="F285" s="10">
        <v>9840</v>
      </c>
      <c r="G285">
        <v>15000</v>
      </c>
      <c r="H285" s="10">
        <f>IF(F285&gt;=G285,Sales_Data[[#This Row],[Sales Amount]]*$L$1,0)</f>
        <v>0</v>
      </c>
      <c r="I285" t="s">
        <v>15</v>
      </c>
      <c r="J285" s="12">
        <f>Sales_Data[[#This Row],[Sales Amount]]-Sales_Data[[#This Row],[Target]]</f>
        <v>-5160</v>
      </c>
    </row>
    <row r="286" spans="1:10" x14ac:dyDescent="0.25">
      <c r="A286" s="13">
        <v>44440</v>
      </c>
      <c r="B286" t="s">
        <v>50</v>
      </c>
      <c r="C286" t="s">
        <v>51</v>
      </c>
      <c r="D286" t="s">
        <v>52</v>
      </c>
      <c r="E286" t="s">
        <v>26</v>
      </c>
      <c r="F286" s="10">
        <v>10218</v>
      </c>
      <c r="G286">
        <v>15000</v>
      </c>
      <c r="H286" s="10">
        <f>IF(F286&gt;=G286,Sales_Data[[#This Row],[Sales Amount]]*$L$1,0)</f>
        <v>0</v>
      </c>
      <c r="I286" t="s">
        <v>15</v>
      </c>
      <c r="J286" s="12">
        <f>Sales_Data[[#This Row],[Sales Amount]]-Sales_Data[[#This Row],[Target]]</f>
        <v>-4782</v>
      </c>
    </row>
    <row r="287" spans="1:10" x14ac:dyDescent="0.25">
      <c r="A287" s="13">
        <v>44440</v>
      </c>
      <c r="B287" t="s">
        <v>34</v>
      </c>
      <c r="C287" t="s">
        <v>35</v>
      </c>
      <c r="D287" t="s">
        <v>36</v>
      </c>
      <c r="E287" t="s">
        <v>26</v>
      </c>
      <c r="F287" s="10">
        <v>14311.2</v>
      </c>
      <c r="G287">
        <v>15000</v>
      </c>
      <c r="H287" s="10">
        <f>IF(F287&gt;=G287,Sales_Data[[#This Row],[Sales Amount]]*$L$1,0)</f>
        <v>0</v>
      </c>
      <c r="I287" t="s">
        <v>11</v>
      </c>
      <c r="J287" s="12">
        <f>Sales_Data[[#This Row],[Sales Amount]]-Sales_Data[[#This Row],[Target]]</f>
        <v>-688.79999999999927</v>
      </c>
    </row>
    <row r="288" spans="1:10" x14ac:dyDescent="0.25">
      <c r="A288" s="13">
        <v>44440</v>
      </c>
      <c r="B288" t="s">
        <v>34</v>
      </c>
      <c r="C288" t="s">
        <v>35</v>
      </c>
      <c r="D288" t="s">
        <v>36</v>
      </c>
      <c r="E288" t="s">
        <v>26</v>
      </c>
      <c r="F288" s="10">
        <v>14715.2</v>
      </c>
      <c r="G288">
        <v>15000</v>
      </c>
      <c r="H288" s="10">
        <f>IF(F288&gt;=G288,Sales_Data[[#This Row],[Sales Amount]]*$L$1,0)</f>
        <v>0</v>
      </c>
      <c r="I288" t="s">
        <v>15</v>
      </c>
      <c r="J288" s="12">
        <f>Sales_Data[[#This Row],[Sales Amount]]-Sales_Data[[#This Row],[Target]]</f>
        <v>-284.79999999999927</v>
      </c>
    </row>
    <row r="289" spans="1:10" x14ac:dyDescent="0.25">
      <c r="A289" s="13">
        <v>44440</v>
      </c>
      <c r="B289" t="s">
        <v>56</v>
      </c>
      <c r="C289" t="s">
        <v>57</v>
      </c>
      <c r="D289" t="s">
        <v>58</v>
      </c>
      <c r="E289" t="s">
        <v>26</v>
      </c>
      <c r="F289" s="10">
        <v>19147.8</v>
      </c>
      <c r="G289">
        <v>15000</v>
      </c>
      <c r="H289" s="10">
        <f>IF(F289&gt;=G289,Sales_Data[[#This Row],[Sales Amount]]*$L$1,0)</f>
        <v>1914.78</v>
      </c>
      <c r="I289" t="s">
        <v>15</v>
      </c>
      <c r="J289" s="12">
        <f>Sales_Data[[#This Row],[Sales Amount]]-Sales_Data[[#This Row],[Target]]</f>
        <v>4147.7999999999993</v>
      </c>
    </row>
    <row r="290" spans="1:10" x14ac:dyDescent="0.25">
      <c r="A290" s="13">
        <v>44440</v>
      </c>
      <c r="B290" t="s">
        <v>34</v>
      </c>
      <c r="C290" t="s">
        <v>35</v>
      </c>
      <c r="D290" t="s">
        <v>36</v>
      </c>
      <c r="E290" t="s">
        <v>26</v>
      </c>
      <c r="F290" s="10">
        <v>20760.300000000003</v>
      </c>
      <c r="G290">
        <v>15000</v>
      </c>
      <c r="H290" s="10">
        <f>IF(F290&gt;=G290,Sales_Data[[#This Row],[Sales Amount]]*$L$1,0)</f>
        <v>2076.0300000000002</v>
      </c>
      <c r="I290" t="s">
        <v>15</v>
      </c>
      <c r="J290" s="12">
        <f>Sales_Data[[#This Row],[Sales Amount]]-Sales_Data[[#This Row],[Target]]</f>
        <v>5760.3000000000029</v>
      </c>
    </row>
    <row r="291" spans="1:10" x14ac:dyDescent="0.25">
      <c r="A291" s="13">
        <v>44440</v>
      </c>
      <c r="B291" t="s">
        <v>56</v>
      </c>
      <c r="C291" t="s">
        <v>57</v>
      </c>
      <c r="D291" t="s">
        <v>58</v>
      </c>
      <c r="E291" t="s">
        <v>26</v>
      </c>
      <c r="F291" s="10">
        <v>24579.8</v>
      </c>
      <c r="G291">
        <v>15000</v>
      </c>
      <c r="H291" s="10">
        <f>IF(F291&gt;=G291,Sales_Data[[#This Row],[Sales Amount]]*$L$1,0)</f>
        <v>2457.98</v>
      </c>
      <c r="I291" t="s">
        <v>11</v>
      </c>
      <c r="J291" s="12">
        <f>Sales_Data[[#This Row],[Sales Amount]]-Sales_Data[[#This Row],[Target]]</f>
        <v>9579.7999999999993</v>
      </c>
    </row>
    <row r="292" spans="1:10" x14ac:dyDescent="0.25">
      <c r="A292" s="13">
        <v>44440</v>
      </c>
      <c r="B292" t="s">
        <v>56</v>
      </c>
      <c r="C292" t="s">
        <v>57</v>
      </c>
      <c r="D292" t="s">
        <v>58</v>
      </c>
      <c r="E292" t="s">
        <v>26</v>
      </c>
      <c r="F292" s="10">
        <v>25946.300000000003</v>
      </c>
      <c r="G292">
        <v>15000</v>
      </c>
      <c r="H292" s="10">
        <f>IF(F292&gt;=G292,Sales_Data[[#This Row],[Sales Amount]]*$L$1,0)</f>
        <v>2594.6300000000006</v>
      </c>
      <c r="I292" t="s">
        <v>43</v>
      </c>
      <c r="J292" s="12">
        <f>Sales_Data[[#This Row],[Sales Amount]]-Sales_Data[[#This Row],[Target]]</f>
        <v>10946.300000000003</v>
      </c>
    </row>
    <row r="293" spans="1:10" x14ac:dyDescent="0.25">
      <c r="A293" s="13">
        <v>44440</v>
      </c>
      <c r="B293" t="s">
        <v>23</v>
      </c>
      <c r="C293" t="s">
        <v>24</v>
      </c>
      <c r="D293" t="s">
        <v>25</v>
      </c>
      <c r="E293" t="s">
        <v>26</v>
      </c>
      <c r="F293" s="10">
        <v>30367.999999999996</v>
      </c>
      <c r="G293">
        <v>15000</v>
      </c>
      <c r="H293" s="10">
        <f>IF(F293&gt;=G293,Sales_Data[[#This Row],[Sales Amount]]*$L$1,0)</f>
        <v>3036.7999999999997</v>
      </c>
      <c r="I293" t="s">
        <v>15</v>
      </c>
      <c r="J293" s="12">
        <f>Sales_Data[[#This Row],[Sales Amount]]-Sales_Data[[#This Row],[Target]]</f>
        <v>15367.999999999996</v>
      </c>
    </row>
    <row r="294" spans="1:10" x14ac:dyDescent="0.25">
      <c r="A294" s="13">
        <v>44440</v>
      </c>
      <c r="B294" t="s">
        <v>47</v>
      </c>
      <c r="C294" t="s">
        <v>48</v>
      </c>
      <c r="D294" t="s">
        <v>49</v>
      </c>
      <c r="E294" t="s">
        <v>26</v>
      </c>
      <c r="F294" s="10">
        <v>35640</v>
      </c>
      <c r="G294">
        <v>15000</v>
      </c>
      <c r="H294" s="10">
        <f>IF(F294&gt;=G294,Sales_Data[[#This Row],[Sales Amount]]*$L$1,0)</f>
        <v>3564</v>
      </c>
      <c r="I294" t="s">
        <v>11</v>
      </c>
      <c r="J294" s="12">
        <f>Sales_Data[[#This Row],[Sales Amount]]-Sales_Data[[#This Row],[Target]]</f>
        <v>20640</v>
      </c>
    </row>
    <row r="295" spans="1:10" x14ac:dyDescent="0.25">
      <c r="A295" s="13">
        <v>44440</v>
      </c>
      <c r="B295" t="s">
        <v>37</v>
      </c>
      <c r="C295" t="s">
        <v>38</v>
      </c>
      <c r="D295" t="s">
        <v>39</v>
      </c>
      <c r="E295" t="s">
        <v>22</v>
      </c>
      <c r="F295" s="10">
        <v>7714</v>
      </c>
      <c r="G295">
        <v>15000</v>
      </c>
      <c r="H295" s="10">
        <f>IF(F295&gt;=G295,Sales_Data[[#This Row],[Sales Amount]]*$L$1,0)</f>
        <v>0</v>
      </c>
      <c r="I295" t="s">
        <v>11</v>
      </c>
      <c r="J295" s="12">
        <f>Sales_Data[[#This Row],[Sales Amount]]-Sales_Data[[#This Row],[Target]]</f>
        <v>-7286</v>
      </c>
    </row>
    <row r="296" spans="1:10" x14ac:dyDescent="0.25">
      <c r="A296" s="13">
        <v>44440</v>
      </c>
      <c r="B296" t="s">
        <v>19</v>
      </c>
      <c r="C296" t="s">
        <v>20</v>
      </c>
      <c r="D296" t="s">
        <v>21</v>
      </c>
      <c r="E296" t="s">
        <v>22</v>
      </c>
      <c r="F296" s="10">
        <v>15152.399999999998</v>
      </c>
      <c r="G296">
        <v>15000</v>
      </c>
      <c r="H296" s="10">
        <f>IF(F296&gt;=G296,Sales_Data[[#This Row],[Sales Amount]]*$L$1,0)</f>
        <v>1515.2399999999998</v>
      </c>
      <c r="I296" t="s">
        <v>43</v>
      </c>
      <c r="J296" s="12">
        <f>Sales_Data[[#This Row],[Sales Amount]]-Sales_Data[[#This Row],[Target]]</f>
        <v>152.39999999999782</v>
      </c>
    </row>
    <row r="297" spans="1:10" x14ac:dyDescent="0.25">
      <c r="A297" s="13">
        <v>44440</v>
      </c>
      <c r="B297" t="s">
        <v>44</v>
      </c>
      <c r="C297" t="s">
        <v>45</v>
      </c>
      <c r="D297" t="s">
        <v>46</v>
      </c>
      <c r="E297" t="s">
        <v>22</v>
      </c>
      <c r="F297" s="10">
        <v>16363.900000000001</v>
      </c>
      <c r="G297">
        <v>15000</v>
      </c>
      <c r="H297" s="10">
        <f>IF(F297&gt;=G297,Sales_Data[[#This Row],[Sales Amount]]*$L$1,0)</f>
        <v>1636.3900000000003</v>
      </c>
      <c r="I297" t="s">
        <v>11</v>
      </c>
      <c r="J297" s="12">
        <f>Sales_Data[[#This Row],[Sales Amount]]-Sales_Data[[#This Row],[Target]]</f>
        <v>1363.9000000000015</v>
      </c>
    </row>
    <row r="298" spans="1:10" x14ac:dyDescent="0.25">
      <c r="A298" s="13">
        <v>44470</v>
      </c>
      <c r="B298" t="s">
        <v>27</v>
      </c>
      <c r="C298" t="s">
        <v>28</v>
      </c>
      <c r="D298" t="s">
        <v>29</v>
      </c>
      <c r="E298" t="s">
        <v>10</v>
      </c>
      <c r="F298" s="10">
        <v>3243.6000000000004</v>
      </c>
      <c r="G298">
        <v>15000</v>
      </c>
      <c r="H298" s="10">
        <f>IF(F298&gt;=G298,Sales_Data[[#This Row],[Sales Amount]]*$L$1,0)</f>
        <v>0</v>
      </c>
      <c r="I298" t="s">
        <v>11</v>
      </c>
      <c r="J298" s="12">
        <f>Sales_Data[[#This Row],[Sales Amount]]-Sales_Data[[#This Row],[Target]]</f>
        <v>-11756.4</v>
      </c>
    </row>
    <row r="299" spans="1:10" x14ac:dyDescent="0.25">
      <c r="A299" s="13">
        <v>44470</v>
      </c>
      <c r="B299" t="s">
        <v>16</v>
      </c>
      <c r="C299" t="s">
        <v>17</v>
      </c>
      <c r="D299" t="s">
        <v>18</v>
      </c>
      <c r="E299" t="s">
        <v>10</v>
      </c>
      <c r="F299" s="10">
        <v>12633.599999999999</v>
      </c>
      <c r="G299">
        <v>15000</v>
      </c>
      <c r="H299" s="10">
        <f>IF(F299&gt;=G299,Sales_Data[[#This Row],[Sales Amount]]*$L$1,0)</f>
        <v>0</v>
      </c>
      <c r="I299" t="s">
        <v>15</v>
      </c>
      <c r="J299" s="12">
        <f>Sales_Data[[#This Row],[Sales Amount]]-Sales_Data[[#This Row],[Target]]</f>
        <v>-2366.4000000000015</v>
      </c>
    </row>
    <row r="300" spans="1:10" x14ac:dyDescent="0.25">
      <c r="A300" s="13">
        <v>44470</v>
      </c>
      <c r="B300" t="s">
        <v>27</v>
      </c>
      <c r="C300" t="s">
        <v>28</v>
      </c>
      <c r="D300" t="s">
        <v>29</v>
      </c>
      <c r="E300" t="s">
        <v>10</v>
      </c>
      <c r="F300" s="10">
        <v>12806.399999999998</v>
      </c>
      <c r="G300">
        <v>15000</v>
      </c>
      <c r="H300" s="10">
        <f>IF(F300&gt;=G300,Sales_Data[[#This Row],[Sales Amount]]*$L$1,0)</f>
        <v>0</v>
      </c>
      <c r="I300" t="s">
        <v>43</v>
      </c>
      <c r="J300" s="12">
        <f>Sales_Data[[#This Row],[Sales Amount]]-Sales_Data[[#This Row],[Target]]</f>
        <v>-2193.6000000000022</v>
      </c>
    </row>
    <row r="301" spans="1:10" x14ac:dyDescent="0.25">
      <c r="A301" s="13">
        <v>44470</v>
      </c>
      <c r="B301" t="s">
        <v>12</v>
      </c>
      <c r="C301" t="s">
        <v>13</v>
      </c>
      <c r="D301" t="s">
        <v>14</v>
      </c>
      <c r="E301" t="s">
        <v>10</v>
      </c>
      <c r="F301" s="10">
        <v>20031.199999999997</v>
      </c>
      <c r="G301">
        <v>15000</v>
      </c>
      <c r="H301" s="10">
        <f>IF(F301&gt;=G301,Sales_Data[[#This Row],[Sales Amount]]*$L$1,0)</f>
        <v>2003.12</v>
      </c>
      <c r="I301" t="s">
        <v>43</v>
      </c>
      <c r="J301" s="12">
        <f>Sales_Data[[#This Row],[Sales Amount]]-Sales_Data[[#This Row],[Target]]</f>
        <v>5031.1999999999971</v>
      </c>
    </row>
    <row r="302" spans="1:10" x14ac:dyDescent="0.25">
      <c r="A302" s="13">
        <v>44470</v>
      </c>
      <c r="B302" t="s">
        <v>7</v>
      </c>
      <c r="C302" t="s">
        <v>8</v>
      </c>
      <c r="D302" t="s">
        <v>9</v>
      </c>
      <c r="E302" t="s">
        <v>10</v>
      </c>
      <c r="F302" s="10">
        <v>21485.200000000001</v>
      </c>
      <c r="G302">
        <v>15000</v>
      </c>
      <c r="H302" s="10">
        <f>IF(F302&gt;=G302,Sales_Data[[#This Row],[Sales Amount]]*$L$1,0)</f>
        <v>2148.52</v>
      </c>
      <c r="I302" t="s">
        <v>15</v>
      </c>
      <c r="J302" s="12">
        <f>Sales_Data[[#This Row],[Sales Amount]]-Sales_Data[[#This Row],[Target]]</f>
        <v>6485.2000000000007</v>
      </c>
    </row>
    <row r="303" spans="1:10" x14ac:dyDescent="0.25">
      <c r="A303" s="13">
        <v>44470</v>
      </c>
      <c r="B303" t="s">
        <v>68</v>
      </c>
      <c r="C303" t="s">
        <v>69</v>
      </c>
      <c r="D303" t="s">
        <v>70</v>
      </c>
      <c r="E303" t="s">
        <v>10</v>
      </c>
      <c r="F303" s="10">
        <v>22607.200000000004</v>
      </c>
      <c r="G303">
        <v>15000</v>
      </c>
      <c r="H303" s="10">
        <f>IF(F303&gt;=G303,Sales_Data[[#This Row],[Sales Amount]]*$L$1,0)</f>
        <v>2260.7200000000007</v>
      </c>
      <c r="I303" t="s">
        <v>11</v>
      </c>
      <c r="J303" s="12">
        <f>Sales_Data[[#This Row],[Sales Amount]]-Sales_Data[[#This Row],[Target]]</f>
        <v>7607.2000000000044</v>
      </c>
    </row>
    <row r="304" spans="1:10" x14ac:dyDescent="0.25">
      <c r="A304" s="13">
        <v>44470</v>
      </c>
      <c r="B304" t="s">
        <v>30</v>
      </c>
      <c r="C304" t="s">
        <v>31</v>
      </c>
      <c r="D304" t="s">
        <v>32</v>
      </c>
      <c r="E304" t="s">
        <v>33</v>
      </c>
      <c r="F304" s="10">
        <v>3035.1</v>
      </c>
      <c r="G304">
        <v>15000</v>
      </c>
      <c r="H304" s="10">
        <f>IF(F304&gt;=G304,Sales_Data[[#This Row],[Sales Amount]]*$L$1,0)</f>
        <v>0</v>
      </c>
      <c r="I304" t="s">
        <v>15</v>
      </c>
      <c r="J304" s="12">
        <f>Sales_Data[[#This Row],[Sales Amount]]-Sales_Data[[#This Row],[Target]]</f>
        <v>-11964.9</v>
      </c>
    </row>
    <row r="305" spans="1:10" x14ac:dyDescent="0.25">
      <c r="A305" s="13">
        <v>44470</v>
      </c>
      <c r="B305" t="s">
        <v>62</v>
      </c>
      <c r="C305" t="s">
        <v>63</v>
      </c>
      <c r="D305" t="s">
        <v>64</v>
      </c>
      <c r="E305" t="s">
        <v>33</v>
      </c>
      <c r="F305" s="10">
        <v>6688</v>
      </c>
      <c r="G305">
        <v>15000</v>
      </c>
      <c r="H305" s="10">
        <f>IF(F305&gt;=G305,Sales_Data[[#This Row],[Sales Amount]]*$L$1,0)</f>
        <v>0</v>
      </c>
      <c r="I305" t="s">
        <v>15</v>
      </c>
      <c r="J305" s="12">
        <f>Sales_Data[[#This Row],[Sales Amount]]-Sales_Data[[#This Row],[Target]]</f>
        <v>-8312</v>
      </c>
    </row>
    <row r="306" spans="1:10" x14ac:dyDescent="0.25">
      <c r="A306" s="13">
        <v>44470</v>
      </c>
      <c r="B306" t="s">
        <v>30</v>
      </c>
      <c r="C306" t="s">
        <v>31</v>
      </c>
      <c r="D306" t="s">
        <v>32</v>
      </c>
      <c r="E306" t="s">
        <v>33</v>
      </c>
      <c r="F306" s="10">
        <v>7024.2</v>
      </c>
      <c r="G306">
        <v>15000</v>
      </c>
      <c r="H306" s="10">
        <f>IF(F306&gt;=G306,Sales_Data[[#This Row],[Sales Amount]]*$L$1,0)</f>
        <v>0</v>
      </c>
      <c r="I306" t="s">
        <v>43</v>
      </c>
      <c r="J306" s="12">
        <f>Sales_Data[[#This Row],[Sales Amount]]-Sales_Data[[#This Row],[Target]]</f>
        <v>-7975.8</v>
      </c>
    </row>
    <row r="307" spans="1:10" x14ac:dyDescent="0.25">
      <c r="A307" s="13">
        <v>44470</v>
      </c>
      <c r="B307" t="s">
        <v>62</v>
      </c>
      <c r="C307" t="s">
        <v>63</v>
      </c>
      <c r="D307" t="s">
        <v>64</v>
      </c>
      <c r="E307" t="s">
        <v>33</v>
      </c>
      <c r="F307" s="10">
        <v>7139.0000000000009</v>
      </c>
      <c r="G307">
        <v>15000</v>
      </c>
      <c r="H307" s="10">
        <f>IF(F307&gt;=G307,Sales_Data[[#This Row],[Sales Amount]]*$L$1,0)</f>
        <v>0</v>
      </c>
      <c r="I307" t="s">
        <v>11</v>
      </c>
      <c r="J307" s="12">
        <f>Sales_Data[[#This Row],[Sales Amount]]-Sales_Data[[#This Row],[Target]]</f>
        <v>-7860.9999999999991</v>
      </c>
    </row>
    <row r="308" spans="1:10" x14ac:dyDescent="0.25">
      <c r="A308" s="13">
        <v>44470</v>
      </c>
      <c r="B308" t="s">
        <v>40</v>
      </c>
      <c r="C308" t="s">
        <v>41</v>
      </c>
      <c r="D308" t="s">
        <v>42</v>
      </c>
      <c r="E308" t="s">
        <v>33</v>
      </c>
      <c r="F308" s="10">
        <v>10948</v>
      </c>
      <c r="G308">
        <v>15000</v>
      </c>
      <c r="H308" s="10">
        <f>IF(F308&gt;=G308,Sales_Data[[#This Row],[Sales Amount]]*$L$1,0)</f>
        <v>0</v>
      </c>
      <c r="I308" t="s">
        <v>15</v>
      </c>
      <c r="J308" s="12">
        <f>Sales_Data[[#This Row],[Sales Amount]]-Sales_Data[[#This Row],[Target]]</f>
        <v>-4052</v>
      </c>
    </row>
    <row r="309" spans="1:10" x14ac:dyDescent="0.25">
      <c r="A309" s="13">
        <v>44470</v>
      </c>
      <c r="B309" t="s">
        <v>40</v>
      </c>
      <c r="C309" t="s">
        <v>41</v>
      </c>
      <c r="D309" t="s">
        <v>42</v>
      </c>
      <c r="E309" t="s">
        <v>33</v>
      </c>
      <c r="F309" s="10">
        <v>10988.800000000001</v>
      </c>
      <c r="G309">
        <v>15000</v>
      </c>
      <c r="H309" s="10">
        <f>IF(F309&gt;=G309,Sales_Data[[#This Row],[Sales Amount]]*$L$1,0)</f>
        <v>0</v>
      </c>
      <c r="I309" t="s">
        <v>11</v>
      </c>
      <c r="J309" s="12">
        <f>Sales_Data[[#This Row],[Sales Amount]]-Sales_Data[[#This Row],[Target]]</f>
        <v>-4011.1999999999989</v>
      </c>
    </row>
    <row r="310" spans="1:10" x14ac:dyDescent="0.25">
      <c r="A310" s="13">
        <v>44470</v>
      </c>
      <c r="B310" t="s">
        <v>40</v>
      </c>
      <c r="C310" t="s">
        <v>41</v>
      </c>
      <c r="D310" t="s">
        <v>42</v>
      </c>
      <c r="E310" t="s">
        <v>33</v>
      </c>
      <c r="F310" s="10">
        <v>12306.6</v>
      </c>
      <c r="G310">
        <v>15000</v>
      </c>
      <c r="H310" s="10">
        <f>IF(F310&gt;=G310,Sales_Data[[#This Row],[Sales Amount]]*$L$1,0)</f>
        <v>0</v>
      </c>
      <c r="I310" t="s">
        <v>15</v>
      </c>
      <c r="J310" s="12">
        <f>Sales_Data[[#This Row],[Sales Amount]]-Sales_Data[[#This Row],[Target]]</f>
        <v>-2693.3999999999996</v>
      </c>
    </row>
    <row r="311" spans="1:10" x14ac:dyDescent="0.25">
      <c r="A311" s="13">
        <v>44470</v>
      </c>
      <c r="B311" t="s">
        <v>40</v>
      </c>
      <c r="C311" t="s">
        <v>41</v>
      </c>
      <c r="D311" t="s">
        <v>42</v>
      </c>
      <c r="E311" t="s">
        <v>33</v>
      </c>
      <c r="F311" s="10">
        <v>16077</v>
      </c>
      <c r="G311">
        <v>15000</v>
      </c>
      <c r="H311" s="10">
        <f>IF(F311&gt;=G311,Sales_Data[[#This Row],[Sales Amount]]*$L$1,0)</f>
        <v>1607.7</v>
      </c>
      <c r="I311" t="s">
        <v>15</v>
      </c>
      <c r="J311" s="12">
        <f>Sales_Data[[#This Row],[Sales Amount]]-Sales_Data[[#This Row],[Target]]</f>
        <v>1077</v>
      </c>
    </row>
    <row r="312" spans="1:10" x14ac:dyDescent="0.25">
      <c r="A312" s="13">
        <v>44470</v>
      </c>
      <c r="B312" t="s">
        <v>59</v>
      </c>
      <c r="C312" t="s">
        <v>60</v>
      </c>
      <c r="D312" t="s">
        <v>61</v>
      </c>
      <c r="E312" t="s">
        <v>33</v>
      </c>
      <c r="F312" s="10">
        <v>19594</v>
      </c>
      <c r="G312">
        <v>15000</v>
      </c>
      <c r="H312" s="10">
        <f>IF(F312&gt;=G312,Sales_Data[[#This Row],[Sales Amount]]*$L$1,0)</f>
        <v>1959.4</v>
      </c>
      <c r="I312" t="s">
        <v>15</v>
      </c>
      <c r="J312" s="12">
        <f>Sales_Data[[#This Row],[Sales Amount]]-Sales_Data[[#This Row],[Target]]</f>
        <v>4594</v>
      </c>
    </row>
    <row r="313" spans="1:10" x14ac:dyDescent="0.25">
      <c r="A313" s="13">
        <v>44470</v>
      </c>
      <c r="B313" t="s">
        <v>30</v>
      </c>
      <c r="C313" t="s">
        <v>31</v>
      </c>
      <c r="D313" t="s">
        <v>32</v>
      </c>
      <c r="E313" t="s">
        <v>33</v>
      </c>
      <c r="F313" s="10">
        <v>19946.199999999997</v>
      </c>
      <c r="G313">
        <v>15000</v>
      </c>
      <c r="H313" s="10">
        <f>IF(F313&gt;=G313,Sales_Data[[#This Row],[Sales Amount]]*$L$1,0)</f>
        <v>1994.62</v>
      </c>
      <c r="I313" t="s">
        <v>43</v>
      </c>
      <c r="J313" s="12">
        <f>Sales_Data[[#This Row],[Sales Amount]]-Sales_Data[[#This Row],[Target]]</f>
        <v>4946.1999999999971</v>
      </c>
    </row>
    <row r="314" spans="1:10" x14ac:dyDescent="0.25">
      <c r="A314" s="13">
        <v>44470</v>
      </c>
      <c r="B314" t="s">
        <v>71</v>
      </c>
      <c r="C314" t="s">
        <v>72</v>
      </c>
      <c r="D314" t="s">
        <v>73</v>
      </c>
      <c r="E314" t="s">
        <v>33</v>
      </c>
      <c r="F314" s="10">
        <v>26773.4</v>
      </c>
      <c r="G314">
        <v>15000</v>
      </c>
      <c r="H314" s="10">
        <f>IF(F314&gt;=G314,Sales_Data[[#This Row],[Sales Amount]]*$L$1,0)</f>
        <v>2677.34</v>
      </c>
      <c r="I314" t="s">
        <v>43</v>
      </c>
      <c r="J314" s="12">
        <f>Sales_Data[[#This Row],[Sales Amount]]-Sales_Data[[#This Row],[Target]]</f>
        <v>11773.400000000001</v>
      </c>
    </row>
    <row r="315" spans="1:10" x14ac:dyDescent="0.25">
      <c r="A315" s="13">
        <v>44470</v>
      </c>
      <c r="B315" t="s">
        <v>40</v>
      </c>
      <c r="C315" t="s">
        <v>41</v>
      </c>
      <c r="D315" t="s">
        <v>42</v>
      </c>
      <c r="E315" t="s">
        <v>33</v>
      </c>
      <c r="F315" s="10">
        <v>28464.9</v>
      </c>
      <c r="G315">
        <v>15000</v>
      </c>
      <c r="H315" s="10">
        <f>IF(F315&gt;=G315,Sales_Data[[#This Row],[Sales Amount]]*$L$1,0)</f>
        <v>2846.4900000000002</v>
      </c>
      <c r="I315" t="s">
        <v>43</v>
      </c>
      <c r="J315" s="12">
        <f>Sales_Data[[#This Row],[Sales Amount]]-Sales_Data[[#This Row],[Target]]</f>
        <v>13464.900000000001</v>
      </c>
    </row>
    <row r="316" spans="1:10" x14ac:dyDescent="0.25">
      <c r="A316" s="13">
        <v>44470</v>
      </c>
      <c r="B316" t="s">
        <v>62</v>
      </c>
      <c r="C316" t="s">
        <v>63</v>
      </c>
      <c r="D316" t="s">
        <v>64</v>
      </c>
      <c r="E316" t="s">
        <v>33</v>
      </c>
      <c r="F316" s="10">
        <v>37544.800000000003</v>
      </c>
      <c r="G316">
        <v>15000</v>
      </c>
      <c r="H316" s="10">
        <f>IF(F316&gt;=G316,Sales_Data[[#This Row],[Sales Amount]]*$L$1,0)</f>
        <v>3754.4800000000005</v>
      </c>
      <c r="I316" t="s">
        <v>11</v>
      </c>
      <c r="J316" s="12">
        <f>Sales_Data[[#This Row],[Sales Amount]]-Sales_Data[[#This Row],[Target]]</f>
        <v>22544.800000000003</v>
      </c>
    </row>
    <row r="317" spans="1:10" x14ac:dyDescent="0.25">
      <c r="A317" s="13">
        <v>44470</v>
      </c>
      <c r="B317" t="s">
        <v>40</v>
      </c>
      <c r="C317" t="s">
        <v>41</v>
      </c>
      <c r="D317" t="s">
        <v>42</v>
      </c>
      <c r="E317" t="s">
        <v>33</v>
      </c>
      <c r="F317" s="10">
        <v>40224.800000000003</v>
      </c>
      <c r="G317">
        <v>15000</v>
      </c>
      <c r="H317" s="10">
        <f>IF(F317&gt;=G317,Sales_Data[[#This Row],[Sales Amount]]*$L$1,0)</f>
        <v>4022.4800000000005</v>
      </c>
      <c r="I317" t="s">
        <v>11</v>
      </c>
      <c r="J317" s="12">
        <f>Sales_Data[[#This Row],[Sales Amount]]-Sales_Data[[#This Row],[Target]]</f>
        <v>25224.800000000003</v>
      </c>
    </row>
    <row r="318" spans="1:10" x14ac:dyDescent="0.25">
      <c r="A318" s="13">
        <v>44470</v>
      </c>
      <c r="B318" t="s">
        <v>59</v>
      </c>
      <c r="C318" t="s">
        <v>60</v>
      </c>
      <c r="D318" t="s">
        <v>61</v>
      </c>
      <c r="E318" t="s">
        <v>33</v>
      </c>
      <c r="F318" s="10">
        <v>43591.8</v>
      </c>
      <c r="G318">
        <v>15000</v>
      </c>
      <c r="H318" s="10">
        <f>IF(F318&gt;=G318,Sales_Data[[#This Row],[Sales Amount]]*$L$1,0)</f>
        <v>4359.18</v>
      </c>
      <c r="I318" t="s">
        <v>11</v>
      </c>
      <c r="J318" s="12">
        <f>Sales_Data[[#This Row],[Sales Amount]]-Sales_Data[[#This Row],[Target]]</f>
        <v>28591.800000000003</v>
      </c>
    </row>
    <row r="319" spans="1:10" x14ac:dyDescent="0.25">
      <c r="A319" s="13">
        <v>44470</v>
      </c>
      <c r="B319" t="s">
        <v>50</v>
      </c>
      <c r="C319" t="s">
        <v>51</v>
      </c>
      <c r="D319" t="s">
        <v>52</v>
      </c>
      <c r="E319" t="s">
        <v>26</v>
      </c>
      <c r="F319" s="10">
        <v>4201.6000000000004</v>
      </c>
      <c r="G319">
        <v>15000</v>
      </c>
      <c r="H319" s="10">
        <f>IF(F319&gt;=G319,Sales_Data[[#This Row],[Sales Amount]]*$L$1,0)</f>
        <v>0</v>
      </c>
      <c r="I319" t="s">
        <v>15</v>
      </c>
      <c r="J319" s="12">
        <f>Sales_Data[[#This Row],[Sales Amount]]-Sales_Data[[#This Row],[Target]]</f>
        <v>-10798.4</v>
      </c>
    </row>
    <row r="320" spans="1:10" x14ac:dyDescent="0.25">
      <c r="A320" s="13">
        <v>44470</v>
      </c>
      <c r="B320" t="s">
        <v>23</v>
      </c>
      <c r="C320" t="s">
        <v>24</v>
      </c>
      <c r="D320" t="s">
        <v>25</v>
      </c>
      <c r="E320" t="s">
        <v>26</v>
      </c>
      <c r="F320" s="10">
        <v>15262.8</v>
      </c>
      <c r="G320">
        <v>15000</v>
      </c>
      <c r="H320" s="10">
        <f>IF(F320&gt;=G320,Sales_Data[[#This Row],[Sales Amount]]*$L$1,0)</f>
        <v>1526.28</v>
      </c>
      <c r="I320" t="s">
        <v>43</v>
      </c>
      <c r="J320" s="12">
        <f>Sales_Data[[#This Row],[Sales Amount]]-Sales_Data[[#This Row],[Target]]</f>
        <v>262.79999999999927</v>
      </c>
    </row>
    <row r="321" spans="1:10" x14ac:dyDescent="0.25">
      <c r="A321" s="13">
        <v>44470</v>
      </c>
      <c r="B321" t="s">
        <v>56</v>
      </c>
      <c r="C321" t="s">
        <v>57</v>
      </c>
      <c r="D321" t="s">
        <v>58</v>
      </c>
      <c r="E321" t="s">
        <v>26</v>
      </c>
      <c r="F321" s="10">
        <v>20790</v>
      </c>
      <c r="G321">
        <v>15000</v>
      </c>
      <c r="H321" s="10">
        <f>IF(F321&gt;=G321,Sales_Data[[#This Row],[Sales Amount]]*$L$1,0)</f>
        <v>2079</v>
      </c>
      <c r="I321" t="s">
        <v>15</v>
      </c>
      <c r="J321" s="12">
        <f>Sales_Data[[#This Row],[Sales Amount]]-Sales_Data[[#This Row],[Target]]</f>
        <v>5790</v>
      </c>
    </row>
    <row r="322" spans="1:10" x14ac:dyDescent="0.25">
      <c r="A322" s="13">
        <v>44470</v>
      </c>
      <c r="B322" t="s">
        <v>50</v>
      </c>
      <c r="C322" t="s">
        <v>51</v>
      </c>
      <c r="D322" t="s">
        <v>52</v>
      </c>
      <c r="E322" t="s">
        <v>26</v>
      </c>
      <c r="F322" s="10">
        <v>21878.5</v>
      </c>
      <c r="G322">
        <v>15000</v>
      </c>
      <c r="H322" s="10">
        <f>IF(F322&gt;=G322,Sales_Data[[#This Row],[Sales Amount]]*$L$1,0)</f>
        <v>2187.85</v>
      </c>
      <c r="I322" t="s">
        <v>11</v>
      </c>
      <c r="J322" s="12">
        <f>Sales_Data[[#This Row],[Sales Amount]]-Sales_Data[[#This Row],[Target]]</f>
        <v>6878.5</v>
      </c>
    </row>
    <row r="323" spans="1:10" x14ac:dyDescent="0.25">
      <c r="A323" s="13">
        <v>44470</v>
      </c>
      <c r="B323" t="s">
        <v>56</v>
      </c>
      <c r="C323" t="s">
        <v>57</v>
      </c>
      <c r="D323" t="s">
        <v>58</v>
      </c>
      <c r="E323" t="s">
        <v>26</v>
      </c>
      <c r="F323" s="10">
        <v>22136.800000000003</v>
      </c>
      <c r="G323">
        <v>15000</v>
      </c>
      <c r="H323" s="10">
        <f>IF(F323&gt;=G323,Sales_Data[[#This Row],[Sales Amount]]*$L$1,0)</f>
        <v>2213.6800000000003</v>
      </c>
      <c r="I323" t="s">
        <v>11</v>
      </c>
      <c r="J323" s="12">
        <f>Sales_Data[[#This Row],[Sales Amount]]-Sales_Data[[#This Row],[Target]]</f>
        <v>7136.8000000000029</v>
      </c>
    </row>
    <row r="324" spans="1:10" x14ac:dyDescent="0.25">
      <c r="A324" s="13">
        <v>44470</v>
      </c>
      <c r="B324" t="s">
        <v>56</v>
      </c>
      <c r="C324" t="s">
        <v>57</v>
      </c>
      <c r="D324" t="s">
        <v>58</v>
      </c>
      <c r="E324" t="s">
        <v>26</v>
      </c>
      <c r="F324" s="10">
        <v>23240.400000000001</v>
      </c>
      <c r="G324">
        <v>15000</v>
      </c>
      <c r="H324" s="10">
        <f>IF(F324&gt;=G324,Sales_Data[[#This Row],[Sales Amount]]*$L$1,0)</f>
        <v>2324.0400000000004</v>
      </c>
      <c r="I324" t="s">
        <v>15</v>
      </c>
      <c r="J324" s="12">
        <f>Sales_Data[[#This Row],[Sales Amount]]-Sales_Data[[#This Row],[Target]]</f>
        <v>8240.4000000000015</v>
      </c>
    </row>
    <row r="325" spans="1:10" x14ac:dyDescent="0.25">
      <c r="A325" s="13">
        <v>44470</v>
      </c>
      <c r="B325" t="s">
        <v>50</v>
      </c>
      <c r="C325" t="s">
        <v>51</v>
      </c>
      <c r="D325" t="s">
        <v>52</v>
      </c>
      <c r="E325" t="s">
        <v>26</v>
      </c>
      <c r="F325" s="10">
        <v>41989.599999999999</v>
      </c>
      <c r="G325">
        <v>15000</v>
      </c>
      <c r="H325" s="10">
        <f>IF(F325&gt;=G325,Sales_Data[[#This Row],[Sales Amount]]*$L$1,0)</f>
        <v>4198.96</v>
      </c>
      <c r="I325" t="s">
        <v>11</v>
      </c>
      <c r="J325" s="12">
        <f>Sales_Data[[#This Row],[Sales Amount]]-Sales_Data[[#This Row],[Target]]</f>
        <v>26989.599999999999</v>
      </c>
    </row>
    <row r="326" spans="1:10" x14ac:dyDescent="0.25">
      <c r="A326" s="13">
        <v>44470</v>
      </c>
      <c r="B326" t="s">
        <v>19</v>
      </c>
      <c r="C326" t="s">
        <v>20</v>
      </c>
      <c r="D326" t="s">
        <v>21</v>
      </c>
      <c r="E326" t="s">
        <v>22</v>
      </c>
      <c r="F326" s="10">
        <v>2997.2</v>
      </c>
      <c r="G326">
        <v>15000</v>
      </c>
      <c r="H326" s="10">
        <f>IF(F326&gt;=G326,Sales_Data[[#This Row],[Sales Amount]]*$L$1,0)</f>
        <v>0</v>
      </c>
      <c r="I326" t="s">
        <v>11</v>
      </c>
      <c r="J326" s="12">
        <f>Sales_Data[[#This Row],[Sales Amount]]-Sales_Data[[#This Row],[Target]]</f>
        <v>-12002.8</v>
      </c>
    </row>
    <row r="327" spans="1:10" x14ac:dyDescent="0.25">
      <c r="A327" s="13">
        <v>44470</v>
      </c>
      <c r="B327" t="s">
        <v>37</v>
      </c>
      <c r="C327" t="s">
        <v>38</v>
      </c>
      <c r="D327" t="s">
        <v>39</v>
      </c>
      <c r="E327" t="s">
        <v>22</v>
      </c>
      <c r="F327" s="10">
        <v>7195.9999999999991</v>
      </c>
      <c r="G327">
        <v>15000</v>
      </c>
      <c r="H327" s="10">
        <f>IF(F327&gt;=G327,Sales_Data[[#This Row],[Sales Amount]]*$L$1,0)</f>
        <v>0</v>
      </c>
      <c r="I327" t="s">
        <v>15</v>
      </c>
      <c r="J327" s="12">
        <f>Sales_Data[[#This Row],[Sales Amount]]-Sales_Data[[#This Row],[Target]]</f>
        <v>-7804.0000000000009</v>
      </c>
    </row>
    <row r="328" spans="1:10" x14ac:dyDescent="0.25">
      <c r="A328" s="13">
        <v>44470</v>
      </c>
      <c r="B328" t="s">
        <v>53</v>
      </c>
      <c r="C328" t="s">
        <v>54</v>
      </c>
      <c r="D328" t="s">
        <v>55</v>
      </c>
      <c r="E328" t="s">
        <v>22</v>
      </c>
      <c r="F328" s="10">
        <v>10595.2</v>
      </c>
      <c r="G328">
        <v>15000</v>
      </c>
      <c r="H328" s="10">
        <f>IF(F328&gt;=G328,Sales_Data[[#This Row],[Sales Amount]]*$L$1,0)</f>
        <v>0</v>
      </c>
      <c r="I328" t="s">
        <v>43</v>
      </c>
      <c r="J328" s="12">
        <f>Sales_Data[[#This Row],[Sales Amount]]-Sales_Data[[#This Row],[Target]]</f>
        <v>-4404.7999999999993</v>
      </c>
    </row>
    <row r="329" spans="1:10" x14ac:dyDescent="0.25">
      <c r="A329" s="13">
        <v>44470</v>
      </c>
      <c r="B329" t="s">
        <v>37</v>
      </c>
      <c r="C329" t="s">
        <v>38</v>
      </c>
      <c r="D329" t="s">
        <v>39</v>
      </c>
      <c r="E329" t="s">
        <v>22</v>
      </c>
      <c r="F329" s="10">
        <v>10694.7</v>
      </c>
      <c r="G329">
        <v>15000</v>
      </c>
      <c r="H329" s="10">
        <f>IF(F329&gt;=G329,Sales_Data[[#This Row],[Sales Amount]]*$L$1,0)</f>
        <v>0</v>
      </c>
      <c r="I329" t="s">
        <v>43</v>
      </c>
      <c r="J329" s="12">
        <f>Sales_Data[[#This Row],[Sales Amount]]-Sales_Data[[#This Row],[Target]]</f>
        <v>-4305.2999999999993</v>
      </c>
    </row>
    <row r="330" spans="1:10" x14ac:dyDescent="0.25">
      <c r="A330" s="13">
        <v>44470</v>
      </c>
      <c r="B330" t="s">
        <v>53</v>
      </c>
      <c r="C330" t="s">
        <v>54</v>
      </c>
      <c r="D330" t="s">
        <v>55</v>
      </c>
      <c r="E330" t="s">
        <v>22</v>
      </c>
      <c r="F330" s="10">
        <v>14235.4</v>
      </c>
      <c r="G330">
        <v>15000</v>
      </c>
      <c r="H330" s="10">
        <f>IF(F330&gt;=G330,Sales_Data[[#This Row],[Sales Amount]]*$L$1,0)</f>
        <v>0</v>
      </c>
      <c r="I330" t="s">
        <v>43</v>
      </c>
      <c r="J330" s="12">
        <f>Sales_Data[[#This Row],[Sales Amount]]-Sales_Data[[#This Row],[Target]]</f>
        <v>-764.60000000000036</v>
      </c>
    </row>
    <row r="331" spans="1:10" x14ac:dyDescent="0.25">
      <c r="A331" s="13">
        <v>44470</v>
      </c>
      <c r="B331" t="s">
        <v>53</v>
      </c>
      <c r="C331" t="s">
        <v>54</v>
      </c>
      <c r="D331" t="s">
        <v>55</v>
      </c>
      <c r="E331" t="s">
        <v>22</v>
      </c>
      <c r="F331" s="10">
        <v>36530.199999999997</v>
      </c>
      <c r="G331">
        <v>15000</v>
      </c>
      <c r="H331" s="10">
        <f>IF(F331&gt;=G331,Sales_Data[[#This Row],[Sales Amount]]*$L$1,0)</f>
        <v>3653.02</v>
      </c>
      <c r="I331" t="s">
        <v>15</v>
      </c>
      <c r="J331" s="12">
        <f>Sales_Data[[#This Row],[Sales Amount]]-Sales_Data[[#This Row],[Target]]</f>
        <v>21530.199999999997</v>
      </c>
    </row>
    <row r="332" spans="1:10" x14ac:dyDescent="0.25">
      <c r="A332" s="13">
        <v>44470</v>
      </c>
      <c r="B332" t="s">
        <v>65</v>
      </c>
      <c r="C332" t="s">
        <v>66</v>
      </c>
      <c r="D332" t="s">
        <v>67</v>
      </c>
      <c r="E332" t="s">
        <v>22</v>
      </c>
      <c r="F332" s="10">
        <v>36896.199999999997</v>
      </c>
      <c r="G332">
        <v>15000</v>
      </c>
      <c r="H332" s="10">
        <f>IF(F332&gt;=G332,Sales_Data[[#This Row],[Sales Amount]]*$L$1,0)</f>
        <v>3689.62</v>
      </c>
      <c r="I332" t="s">
        <v>43</v>
      </c>
      <c r="J332" s="12">
        <f>Sales_Data[[#This Row],[Sales Amount]]-Sales_Data[[#This Row],[Target]]</f>
        <v>21896.199999999997</v>
      </c>
    </row>
    <row r="333" spans="1:10" x14ac:dyDescent="0.25">
      <c r="A333" s="13">
        <v>44470</v>
      </c>
      <c r="B333" t="s">
        <v>19</v>
      </c>
      <c r="C333" t="s">
        <v>20</v>
      </c>
      <c r="D333" t="s">
        <v>21</v>
      </c>
      <c r="E333" t="s">
        <v>22</v>
      </c>
      <c r="F333" s="10">
        <v>41420.699999999997</v>
      </c>
      <c r="G333">
        <v>15000</v>
      </c>
      <c r="H333" s="10">
        <f>IF(F333&gt;=G333,Sales_Data[[#This Row],[Sales Amount]]*$L$1,0)</f>
        <v>4142.07</v>
      </c>
      <c r="I333" t="s">
        <v>11</v>
      </c>
      <c r="J333" s="12">
        <f>Sales_Data[[#This Row],[Sales Amount]]-Sales_Data[[#This Row],[Target]]</f>
        <v>26420.699999999997</v>
      </c>
    </row>
    <row r="334" spans="1:10" x14ac:dyDescent="0.25">
      <c r="A334" s="13">
        <v>44501</v>
      </c>
      <c r="B334" t="s">
        <v>12</v>
      </c>
      <c r="C334" t="s">
        <v>13</v>
      </c>
      <c r="D334" t="s">
        <v>14</v>
      </c>
      <c r="E334" t="s">
        <v>10</v>
      </c>
      <c r="F334" s="10">
        <v>5130</v>
      </c>
      <c r="G334">
        <v>15000</v>
      </c>
      <c r="H334" s="10">
        <f>IF(F334&gt;=G334,Sales_Data[[#This Row],[Sales Amount]]*$L$1,0)</f>
        <v>0</v>
      </c>
      <c r="I334" t="s">
        <v>15</v>
      </c>
      <c r="J334" s="12">
        <f>Sales_Data[[#This Row],[Sales Amount]]-Sales_Data[[#This Row],[Target]]</f>
        <v>-9870</v>
      </c>
    </row>
    <row r="335" spans="1:10" x14ac:dyDescent="0.25">
      <c r="A335" s="13">
        <v>44501</v>
      </c>
      <c r="B335" t="s">
        <v>7</v>
      </c>
      <c r="C335" t="s">
        <v>8</v>
      </c>
      <c r="D335" t="s">
        <v>9</v>
      </c>
      <c r="E335" t="s">
        <v>10</v>
      </c>
      <c r="F335" s="10">
        <v>8810.9</v>
      </c>
      <c r="G335">
        <v>15000</v>
      </c>
      <c r="H335" s="10">
        <f>IF(F335&gt;=G335,Sales_Data[[#This Row],[Sales Amount]]*$L$1,0)</f>
        <v>0</v>
      </c>
      <c r="I335" t="s">
        <v>11</v>
      </c>
      <c r="J335" s="12">
        <f>Sales_Data[[#This Row],[Sales Amount]]-Sales_Data[[#This Row],[Target]]</f>
        <v>-6189.1</v>
      </c>
    </row>
    <row r="336" spans="1:10" x14ac:dyDescent="0.25">
      <c r="A336" s="13">
        <v>44501</v>
      </c>
      <c r="B336" t="s">
        <v>27</v>
      </c>
      <c r="C336" t="s">
        <v>28</v>
      </c>
      <c r="D336" t="s">
        <v>29</v>
      </c>
      <c r="E336" t="s">
        <v>10</v>
      </c>
      <c r="F336" s="10">
        <v>16606</v>
      </c>
      <c r="G336">
        <v>15000</v>
      </c>
      <c r="H336" s="10">
        <f>IF(F336&gt;=G336,Sales_Data[[#This Row],[Sales Amount]]*$L$1,0)</f>
        <v>1660.6000000000001</v>
      </c>
      <c r="I336" t="s">
        <v>11</v>
      </c>
      <c r="J336" s="12">
        <f>Sales_Data[[#This Row],[Sales Amount]]-Sales_Data[[#This Row],[Target]]</f>
        <v>1606</v>
      </c>
    </row>
    <row r="337" spans="1:10" x14ac:dyDescent="0.25">
      <c r="A337" s="13">
        <v>44501</v>
      </c>
      <c r="B337" t="s">
        <v>12</v>
      </c>
      <c r="C337" t="s">
        <v>13</v>
      </c>
      <c r="D337" t="s">
        <v>14</v>
      </c>
      <c r="E337" t="s">
        <v>10</v>
      </c>
      <c r="F337" s="10">
        <v>17766</v>
      </c>
      <c r="G337">
        <v>15000</v>
      </c>
      <c r="H337" s="10">
        <f>IF(F337&gt;=G337,Sales_Data[[#This Row],[Sales Amount]]*$L$1,0)</f>
        <v>1776.6000000000001</v>
      </c>
      <c r="I337" t="s">
        <v>11</v>
      </c>
      <c r="J337" s="12">
        <f>Sales_Data[[#This Row],[Sales Amount]]-Sales_Data[[#This Row],[Target]]</f>
        <v>2766</v>
      </c>
    </row>
    <row r="338" spans="1:10" x14ac:dyDescent="0.25">
      <c r="A338" s="13">
        <v>44501</v>
      </c>
      <c r="B338" t="s">
        <v>16</v>
      </c>
      <c r="C338" t="s">
        <v>17</v>
      </c>
      <c r="D338" t="s">
        <v>18</v>
      </c>
      <c r="E338" t="s">
        <v>10</v>
      </c>
      <c r="F338" s="10">
        <v>20916</v>
      </c>
      <c r="G338">
        <v>15000</v>
      </c>
      <c r="H338" s="10">
        <f>IF(F338&gt;=G338,Sales_Data[[#This Row],[Sales Amount]]*$L$1,0)</f>
        <v>2091.6</v>
      </c>
      <c r="I338" t="s">
        <v>11</v>
      </c>
      <c r="J338" s="12">
        <f>Sales_Data[[#This Row],[Sales Amount]]-Sales_Data[[#This Row],[Target]]</f>
        <v>5916</v>
      </c>
    </row>
    <row r="339" spans="1:10" x14ac:dyDescent="0.25">
      <c r="A339" s="13">
        <v>44501</v>
      </c>
      <c r="B339" t="s">
        <v>16</v>
      </c>
      <c r="C339" t="s">
        <v>17</v>
      </c>
      <c r="D339" t="s">
        <v>18</v>
      </c>
      <c r="E339" t="s">
        <v>10</v>
      </c>
      <c r="F339" s="10">
        <v>22396.5</v>
      </c>
      <c r="G339">
        <v>15000</v>
      </c>
      <c r="H339" s="10">
        <f>IF(F339&gt;=G339,Sales_Data[[#This Row],[Sales Amount]]*$L$1,0)</f>
        <v>2239.65</v>
      </c>
      <c r="I339" t="s">
        <v>43</v>
      </c>
      <c r="J339" s="12">
        <f>Sales_Data[[#This Row],[Sales Amount]]-Sales_Data[[#This Row],[Target]]</f>
        <v>7396.5</v>
      </c>
    </row>
    <row r="340" spans="1:10" x14ac:dyDescent="0.25">
      <c r="A340" s="13">
        <v>44501</v>
      </c>
      <c r="B340" t="s">
        <v>12</v>
      </c>
      <c r="C340" t="s">
        <v>13</v>
      </c>
      <c r="D340" t="s">
        <v>14</v>
      </c>
      <c r="E340" t="s">
        <v>10</v>
      </c>
      <c r="F340" s="10">
        <v>25633.5</v>
      </c>
      <c r="G340">
        <v>15000</v>
      </c>
      <c r="H340" s="10">
        <f>IF(F340&gt;=G340,Sales_Data[[#This Row],[Sales Amount]]*$L$1,0)</f>
        <v>2563.3500000000004</v>
      </c>
      <c r="I340" t="s">
        <v>15</v>
      </c>
      <c r="J340" s="12">
        <f>Sales_Data[[#This Row],[Sales Amount]]-Sales_Data[[#This Row],[Target]]</f>
        <v>10633.5</v>
      </c>
    </row>
    <row r="341" spans="1:10" x14ac:dyDescent="0.25">
      <c r="A341" s="13">
        <v>44501</v>
      </c>
      <c r="B341" t="s">
        <v>16</v>
      </c>
      <c r="C341" t="s">
        <v>17</v>
      </c>
      <c r="D341" t="s">
        <v>18</v>
      </c>
      <c r="E341" t="s">
        <v>10</v>
      </c>
      <c r="F341" s="10">
        <v>37374.399999999994</v>
      </c>
      <c r="G341">
        <v>15000</v>
      </c>
      <c r="H341" s="10">
        <f>IF(F341&gt;=G341,Sales_Data[[#This Row],[Sales Amount]]*$L$1,0)</f>
        <v>3737.4399999999996</v>
      </c>
      <c r="I341" t="s">
        <v>43</v>
      </c>
      <c r="J341" s="12">
        <f>Sales_Data[[#This Row],[Sales Amount]]-Sales_Data[[#This Row],[Target]]</f>
        <v>22374.399999999994</v>
      </c>
    </row>
    <row r="342" spans="1:10" x14ac:dyDescent="0.25">
      <c r="A342" s="13">
        <v>44501</v>
      </c>
      <c r="B342" t="s">
        <v>71</v>
      </c>
      <c r="C342" t="s">
        <v>72</v>
      </c>
      <c r="D342" t="s">
        <v>73</v>
      </c>
      <c r="E342" t="s">
        <v>33</v>
      </c>
      <c r="F342" s="10">
        <v>9292.5</v>
      </c>
      <c r="G342">
        <v>15000</v>
      </c>
      <c r="H342" s="10">
        <f>IF(F342&gt;=G342,Sales_Data[[#This Row],[Sales Amount]]*$L$1,0)</f>
        <v>0</v>
      </c>
      <c r="I342" t="s">
        <v>15</v>
      </c>
      <c r="J342" s="12">
        <f>Sales_Data[[#This Row],[Sales Amount]]-Sales_Data[[#This Row],[Target]]</f>
        <v>-5707.5</v>
      </c>
    </row>
    <row r="343" spans="1:10" x14ac:dyDescent="0.25">
      <c r="A343" s="13">
        <v>44501</v>
      </c>
      <c r="B343" t="s">
        <v>59</v>
      </c>
      <c r="C343" t="s">
        <v>60</v>
      </c>
      <c r="D343" t="s">
        <v>61</v>
      </c>
      <c r="E343" t="s">
        <v>33</v>
      </c>
      <c r="F343" s="10">
        <v>28761.599999999999</v>
      </c>
      <c r="G343">
        <v>15000</v>
      </c>
      <c r="H343" s="10">
        <f>IF(F343&gt;=G343,Sales_Data[[#This Row],[Sales Amount]]*$L$1,0)</f>
        <v>2876.16</v>
      </c>
      <c r="I343" t="s">
        <v>43</v>
      </c>
      <c r="J343" s="12">
        <f>Sales_Data[[#This Row],[Sales Amount]]-Sales_Data[[#This Row],[Target]]</f>
        <v>13761.599999999999</v>
      </c>
    </row>
    <row r="344" spans="1:10" x14ac:dyDescent="0.25">
      <c r="A344" s="13">
        <v>44501</v>
      </c>
      <c r="B344" t="s">
        <v>40</v>
      </c>
      <c r="C344" t="s">
        <v>41</v>
      </c>
      <c r="D344" t="s">
        <v>42</v>
      </c>
      <c r="E344" t="s">
        <v>33</v>
      </c>
      <c r="F344" s="10">
        <v>41932.799999999996</v>
      </c>
      <c r="G344">
        <v>15000</v>
      </c>
      <c r="H344" s="10">
        <f>IF(F344&gt;=G344,Sales_Data[[#This Row],[Sales Amount]]*$L$1,0)</f>
        <v>4193.28</v>
      </c>
      <c r="I344" t="s">
        <v>11</v>
      </c>
      <c r="J344" s="12">
        <f>Sales_Data[[#This Row],[Sales Amount]]-Sales_Data[[#This Row],[Target]]</f>
        <v>26932.799999999996</v>
      </c>
    </row>
    <row r="345" spans="1:10" x14ac:dyDescent="0.25">
      <c r="A345" s="13">
        <v>44501</v>
      </c>
      <c r="B345" t="s">
        <v>30</v>
      </c>
      <c r="C345" t="s">
        <v>31</v>
      </c>
      <c r="D345" t="s">
        <v>32</v>
      </c>
      <c r="E345" t="s">
        <v>33</v>
      </c>
      <c r="F345" s="10">
        <v>42427</v>
      </c>
      <c r="G345">
        <v>15000</v>
      </c>
      <c r="H345" s="10">
        <f>IF(F345&gt;=G345,Sales_Data[[#This Row],[Sales Amount]]*$L$1,0)</f>
        <v>4242.7</v>
      </c>
      <c r="I345" t="s">
        <v>15</v>
      </c>
      <c r="J345" s="12">
        <f>Sales_Data[[#This Row],[Sales Amount]]-Sales_Data[[#This Row],[Target]]</f>
        <v>27427</v>
      </c>
    </row>
    <row r="346" spans="1:10" x14ac:dyDescent="0.25">
      <c r="A346" s="13">
        <v>44501</v>
      </c>
      <c r="B346" t="s">
        <v>71</v>
      </c>
      <c r="C346" t="s">
        <v>72</v>
      </c>
      <c r="D346" t="s">
        <v>73</v>
      </c>
      <c r="E346" t="s">
        <v>33</v>
      </c>
      <c r="F346" s="10">
        <v>47510.400000000001</v>
      </c>
      <c r="G346">
        <v>15000</v>
      </c>
      <c r="H346" s="10">
        <f>IF(F346&gt;=G346,Sales_Data[[#This Row],[Sales Amount]]*$L$1,0)</f>
        <v>4751.04</v>
      </c>
      <c r="I346" t="s">
        <v>15</v>
      </c>
      <c r="J346" s="12">
        <f>Sales_Data[[#This Row],[Sales Amount]]-Sales_Data[[#This Row],[Target]]</f>
        <v>32510.400000000001</v>
      </c>
    </row>
    <row r="347" spans="1:10" x14ac:dyDescent="0.25">
      <c r="A347" s="13">
        <v>44501</v>
      </c>
      <c r="B347" t="s">
        <v>34</v>
      </c>
      <c r="C347" t="s">
        <v>35</v>
      </c>
      <c r="D347" t="s">
        <v>36</v>
      </c>
      <c r="E347" t="s">
        <v>26</v>
      </c>
      <c r="F347" s="10">
        <v>9006</v>
      </c>
      <c r="G347">
        <v>15000</v>
      </c>
      <c r="H347" s="10">
        <f>IF(F347&gt;=G347,Sales_Data[[#This Row],[Sales Amount]]*$L$1,0)</f>
        <v>0</v>
      </c>
      <c r="I347" t="s">
        <v>43</v>
      </c>
      <c r="J347" s="12">
        <f>Sales_Data[[#This Row],[Sales Amount]]-Sales_Data[[#This Row],[Target]]</f>
        <v>-5994</v>
      </c>
    </row>
    <row r="348" spans="1:10" x14ac:dyDescent="0.25">
      <c r="A348" s="13">
        <v>44501</v>
      </c>
      <c r="B348" t="s">
        <v>50</v>
      </c>
      <c r="C348" t="s">
        <v>51</v>
      </c>
      <c r="D348" t="s">
        <v>52</v>
      </c>
      <c r="E348" t="s">
        <v>26</v>
      </c>
      <c r="F348" s="10">
        <v>10573.5</v>
      </c>
      <c r="G348">
        <v>15000</v>
      </c>
      <c r="H348" s="10">
        <f>IF(F348&gt;=G348,Sales_Data[[#This Row],[Sales Amount]]*$L$1,0)</f>
        <v>0</v>
      </c>
      <c r="I348" t="s">
        <v>11</v>
      </c>
      <c r="J348" s="12">
        <f>Sales_Data[[#This Row],[Sales Amount]]-Sales_Data[[#This Row],[Target]]</f>
        <v>-4426.5</v>
      </c>
    </row>
    <row r="349" spans="1:10" x14ac:dyDescent="0.25">
      <c r="A349" s="13">
        <v>44501</v>
      </c>
      <c r="B349" t="s">
        <v>47</v>
      </c>
      <c r="C349" t="s">
        <v>48</v>
      </c>
      <c r="D349" t="s">
        <v>49</v>
      </c>
      <c r="E349" t="s">
        <v>26</v>
      </c>
      <c r="F349" s="10">
        <v>13230</v>
      </c>
      <c r="G349">
        <v>15000</v>
      </c>
      <c r="H349" s="10">
        <f>IF(F349&gt;=G349,Sales_Data[[#This Row],[Sales Amount]]*$L$1,0)</f>
        <v>0</v>
      </c>
      <c r="I349" t="s">
        <v>15</v>
      </c>
      <c r="J349" s="12">
        <f>Sales_Data[[#This Row],[Sales Amount]]-Sales_Data[[#This Row],[Target]]</f>
        <v>-1770</v>
      </c>
    </row>
    <row r="350" spans="1:10" x14ac:dyDescent="0.25">
      <c r="A350" s="13">
        <v>44501</v>
      </c>
      <c r="B350" t="s">
        <v>23</v>
      </c>
      <c r="C350" t="s">
        <v>24</v>
      </c>
      <c r="D350" t="s">
        <v>25</v>
      </c>
      <c r="E350" t="s">
        <v>26</v>
      </c>
      <c r="F350" s="10">
        <v>15403.600000000002</v>
      </c>
      <c r="G350">
        <v>15000</v>
      </c>
      <c r="H350" s="10">
        <f>IF(F350&gt;=G350,Sales_Data[[#This Row],[Sales Amount]]*$L$1,0)</f>
        <v>1540.3600000000004</v>
      </c>
      <c r="I350" t="s">
        <v>15</v>
      </c>
      <c r="J350" s="12">
        <f>Sales_Data[[#This Row],[Sales Amount]]-Sales_Data[[#This Row],[Target]]</f>
        <v>403.60000000000218</v>
      </c>
    </row>
    <row r="351" spans="1:10" x14ac:dyDescent="0.25">
      <c r="A351" s="13">
        <v>44501</v>
      </c>
      <c r="B351" t="s">
        <v>34</v>
      </c>
      <c r="C351" t="s">
        <v>35</v>
      </c>
      <c r="D351" t="s">
        <v>36</v>
      </c>
      <c r="E351" t="s">
        <v>26</v>
      </c>
      <c r="F351" s="10">
        <v>16394.399999999998</v>
      </c>
      <c r="G351">
        <v>15000</v>
      </c>
      <c r="H351" s="10">
        <f>IF(F351&gt;=G351,Sales_Data[[#This Row],[Sales Amount]]*$L$1,0)</f>
        <v>1639.4399999999998</v>
      </c>
      <c r="I351" t="s">
        <v>15</v>
      </c>
      <c r="J351" s="12">
        <f>Sales_Data[[#This Row],[Sales Amount]]-Sales_Data[[#This Row],[Target]]</f>
        <v>1394.3999999999978</v>
      </c>
    </row>
    <row r="352" spans="1:10" x14ac:dyDescent="0.25">
      <c r="A352" s="13">
        <v>44501</v>
      </c>
      <c r="B352" t="s">
        <v>34</v>
      </c>
      <c r="C352" t="s">
        <v>35</v>
      </c>
      <c r="D352" t="s">
        <v>36</v>
      </c>
      <c r="E352" t="s">
        <v>26</v>
      </c>
      <c r="F352" s="10">
        <v>16606</v>
      </c>
      <c r="G352">
        <v>15000</v>
      </c>
      <c r="H352" s="10">
        <f>IF(F352&gt;=G352,Sales_Data[[#This Row],[Sales Amount]]*$L$1,0)</f>
        <v>1660.6000000000001</v>
      </c>
      <c r="I352" t="s">
        <v>43</v>
      </c>
      <c r="J352" s="12">
        <f>Sales_Data[[#This Row],[Sales Amount]]-Sales_Data[[#This Row],[Target]]</f>
        <v>1606</v>
      </c>
    </row>
    <row r="353" spans="1:10" x14ac:dyDescent="0.25">
      <c r="A353" s="13">
        <v>44501</v>
      </c>
      <c r="B353" t="s">
        <v>23</v>
      </c>
      <c r="C353" t="s">
        <v>24</v>
      </c>
      <c r="D353" t="s">
        <v>25</v>
      </c>
      <c r="E353" t="s">
        <v>26</v>
      </c>
      <c r="F353" s="10">
        <v>18452.599999999999</v>
      </c>
      <c r="G353">
        <v>15000</v>
      </c>
      <c r="H353" s="10">
        <f>IF(F353&gt;=G353,Sales_Data[[#This Row],[Sales Amount]]*$L$1,0)</f>
        <v>1845.26</v>
      </c>
      <c r="I353" t="s">
        <v>43</v>
      </c>
      <c r="J353" s="12">
        <f>Sales_Data[[#This Row],[Sales Amount]]-Sales_Data[[#This Row],[Target]]</f>
        <v>3452.5999999999985</v>
      </c>
    </row>
    <row r="354" spans="1:10" x14ac:dyDescent="0.25">
      <c r="A354" s="13">
        <v>44501</v>
      </c>
      <c r="B354" t="s">
        <v>50</v>
      </c>
      <c r="C354" t="s">
        <v>51</v>
      </c>
      <c r="D354" t="s">
        <v>52</v>
      </c>
      <c r="E354" t="s">
        <v>26</v>
      </c>
      <c r="F354" s="10">
        <v>20062.5</v>
      </c>
      <c r="G354">
        <v>15000</v>
      </c>
      <c r="H354" s="10">
        <f>IF(F354&gt;=G354,Sales_Data[[#This Row],[Sales Amount]]*$L$1,0)</f>
        <v>2006.25</v>
      </c>
      <c r="I354" t="s">
        <v>11</v>
      </c>
      <c r="J354" s="12">
        <f>Sales_Data[[#This Row],[Sales Amount]]-Sales_Data[[#This Row],[Target]]</f>
        <v>5062.5</v>
      </c>
    </row>
    <row r="355" spans="1:10" x14ac:dyDescent="0.25">
      <c r="A355" s="13">
        <v>44501</v>
      </c>
      <c r="B355" t="s">
        <v>56</v>
      </c>
      <c r="C355" t="s">
        <v>57</v>
      </c>
      <c r="D355" t="s">
        <v>58</v>
      </c>
      <c r="E355" t="s">
        <v>26</v>
      </c>
      <c r="F355" s="10">
        <v>22900.499999999996</v>
      </c>
      <c r="G355">
        <v>15000</v>
      </c>
      <c r="H355" s="10">
        <f>IF(F355&gt;=G355,Sales_Data[[#This Row],[Sales Amount]]*$L$1,0)</f>
        <v>2290.0499999999997</v>
      </c>
      <c r="I355" t="s">
        <v>11</v>
      </c>
      <c r="J355" s="12">
        <f>Sales_Data[[#This Row],[Sales Amount]]-Sales_Data[[#This Row],[Target]]</f>
        <v>7900.4999999999964</v>
      </c>
    </row>
    <row r="356" spans="1:10" x14ac:dyDescent="0.25">
      <c r="A356" s="13">
        <v>44501</v>
      </c>
      <c r="B356" t="s">
        <v>56</v>
      </c>
      <c r="C356" t="s">
        <v>57</v>
      </c>
      <c r="D356" t="s">
        <v>58</v>
      </c>
      <c r="E356" t="s">
        <v>26</v>
      </c>
      <c r="F356" s="10">
        <v>23057.999999999996</v>
      </c>
      <c r="G356">
        <v>15000</v>
      </c>
      <c r="H356" s="10">
        <f>IF(F356&gt;=G356,Sales_Data[[#This Row],[Sales Amount]]*$L$1,0)</f>
        <v>2305.7999999999997</v>
      </c>
      <c r="I356" t="s">
        <v>43</v>
      </c>
      <c r="J356" s="12">
        <f>Sales_Data[[#This Row],[Sales Amount]]-Sales_Data[[#This Row],[Target]]</f>
        <v>8057.9999999999964</v>
      </c>
    </row>
    <row r="357" spans="1:10" x14ac:dyDescent="0.25">
      <c r="A357" s="13">
        <v>44501</v>
      </c>
      <c r="B357" t="s">
        <v>34</v>
      </c>
      <c r="C357" t="s">
        <v>35</v>
      </c>
      <c r="D357" t="s">
        <v>36</v>
      </c>
      <c r="E357" t="s">
        <v>26</v>
      </c>
      <c r="F357" s="10">
        <v>37560</v>
      </c>
      <c r="G357">
        <v>15000</v>
      </c>
      <c r="H357" s="10">
        <f>IF(F357&gt;=G357,Sales_Data[[#This Row],[Sales Amount]]*$L$1,0)</f>
        <v>3756</v>
      </c>
      <c r="I357" t="s">
        <v>43</v>
      </c>
      <c r="J357" s="12">
        <f>Sales_Data[[#This Row],[Sales Amount]]-Sales_Data[[#This Row],[Target]]</f>
        <v>22560</v>
      </c>
    </row>
    <row r="358" spans="1:10" x14ac:dyDescent="0.25">
      <c r="A358" s="13">
        <v>44501</v>
      </c>
      <c r="B358" t="s">
        <v>50</v>
      </c>
      <c r="C358" t="s">
        <v>51</v>
      </c>
      <c r="D358" t="s">
        <v>52</v>
      </c>
      <c r="E358" t="s">
        <v>26</v>
      </c>
      <c r="F358" s="10">
        <v>38570</v>
      </c>
      <c r="G358">
        <v>15000</v>
      </c>
      <c r="H358" s="10">
        <f>IF(F358&gt;=G358,Sales_Data[[#This Row],[Sales Amount]]*$L$1,0)</f>
        <v>3857</v>
      </c>
      <c r="I358" t="s">
        <v>11</v>
      </c>
      <c r="J358" s="12">
        <f>Sales_Data[[#This Row],[Sales Amount]]-Sales_Data[[#This Row],[Target]]</f>
        <v>23570</v>
      </c>
    </row>
    <row r="359" spans="1:10" x14ac:dyDescent="0.25">
      <c r="A359" s="13">
        <v>44501</v>
      </c>
      <c r="B359" t="s">
        <v>23</v>
      </c>
      <c r="C359" t="s">
        <v>24</v>
      </c>
      <c r="D359" t="s">
        <v>25</v>
      </c>
      <c r="E359" t="s">
        <v>26</v>
      </c>
      <c r="F359" s="10">
        <v>39199.599999999999</v>
      </c>
      <c r="G359">
        <v>15000</v>
      </c>
      <c r="H359" s="10">
        <f>IF(F359&gt;=G359,Sales_Data[[#This Row],[Sales Amount]]*$L$1,0)</f>
        <v>3919.96</v>
      </c>
      <c r="I359" t="s">
        <v>43</v>
      </c>
      <c r="J359" s="12">
        <f>Sales_Data[[#This Row],[Sales Amount]]-Sales_Data[[#This Row],[Target]]</f>
        <v>24199.599999999999</v>
      </c>
    </row>
    <row r="360" spans="1:10" x14ac:dyDescent="0.25">
      <c r="A360" s="13">
        <v>44501</v>
      </c>
      <c r="B360" t="s">
        <v>53</v>
      </c>
      <c r="C360" t="s">
        <v>54</v>
      </c>
      <c r="D360" t="s">
        <v>55</v>
      </c>
      <c r="E360" t="s">
        <v>22</v>
      </c>
      <c r="F360" s="10">
        <v>6900</v>
      </c>
      <c r="G360">
        <v>15000</v>
      </c>
      <c r="H360" s="10">
        <f>IF(F360&gt;=G360,Sales_Data[[#This Row],[Sales Amount]]*$L$1,0)</f>
        <v>0</v>
      </c>
      <c r="I360" t="s">
        <v>15</v>
      </c>
      <c r="J360" s="12">
        <f>Sales_Data[[#This Row],[Sales Amount]]-Sales_Data[[#This Row],[Target]]</f>
        <v>-8100</v>
      </c>
    </row>
    <row r="361" spans="1:10" x14ac:dyDescent="0.25">
      <c r="A361" s="13">
        <v>44501</v>
      </c>
      <c r="B361" t="s">
        <v>65</v>
      </c>
      <c r="C361" t="s">
        <v>66</v>
      </c>
      <c r="D361" t="s">
        <v>67</v>
      </c>
      <c r="E361" t="s">
        <v>22</v>
      </c>
      <c r="F361" s="10">
        <v>9683</v>
      </c>
      <c r="G361">
        <v>15000</v>
      </c>
      <c r="H361" s="10">
        <f>IF(F361&gt;=G361,Sales_Data[[#This Row],[Sales Amount]]*$L$1,0)</f>
        <v>0</v>
      </c>
      <c r="I361" t="s">
        <v>43</v>
      </c>
      <c r="J361" s="12">
        <f>Sales_Data[[#This Row],[Sales Amount]]-Sales_Data[[#This Row],[Target]]</f>
        <v>-5317</v>
      </c>
    </row>
    <row r="362" spans="1:10" x14ac:dyDescent="0.25">
      <c r="A362" s="13">
        <v>44501</v>
      </c>
      <c r="B362" t="s">
        <v>44</v>
      </c>
      <c r="C362" t="s">
        <v>45</v>
      </c>
      <c r="D362" t="s">
        <v>46</v>
      </c>
      <c r="E362" t="s">
        <v>22</v>
      </c>
      <c r="F362" s="10">
        <v>14302.9</v>
      </c>
      <c r="G362">
        <v>15000</v>
      </c>
      <c r="H362" s="10">
        <f>IF(F362&gt;=G362,Sales_Data[[#This Row],[Sales Amount]]*$L$1,0)</f>
        <v>0</v>
      </c>
      <c r="I362" t="s">
        <v>11</v>
      </c>
      <c r="J362" s="12">
        <f>Sales_Data[[#This Row],[Sales Amount]]-Sales_Data[[#This Row],[Target]]</f>
        <v>-697.10000000000036</v>
      </c>
    </row>
    <row r="363" spans="1:10" x14ac:dyDescent="0.25">
      <c r="A363" s="13">
        <v>44501</v>
      </c>
      <c r="B363" t="s">
        <v>19</v>
      </c>
      <c r="C363" t="s">
        <v>20</v>
      </c>
      <c r="D363" t="s">
        <v>21</v>
      </c>
      <c r="E363" t="s">
        <v>22</v>
      </c>
      <c r="F363" s="10">
        <v>16806.400000000001</v>
      </c>
      <c r="G363">
        <v>15000</v>
      </c>
      <c r="H363" s="10">
        <f>IF(F363&gt;=G363,Sales_Data[[#This Row],[Sales Amount]]*$L$1,0)</f>
        <v>1680.6400000000003</v>
      </c>
      <c r="I363" t="s">
        <v>11</v>
      </c>
      <c r="J363" s="12">
        <f>Sales_Data[[#This Row],[Sales Amount]]-Sales_Data[[#This Row],[Target]]</f>
        <v>1806.4000000000015</v>
      </c>
    </row>
    <row r="364" spans="1:10" x14ac:dyDescent="0.25">
      <c r="A364" s="13">
        <v>44501</v>
      </c>
      <c r="B364" t="s">
        <v>37</v>
      </c>
      <c r="C364" t="s">
        <v>38</v>
      </c>
      <c r="D364" t="s">
        <v>39</v>
      </c>
      <c r="E364" t="s">
        <v>22</v>
      </c>
      <c r="F364" s="10">
        <v>20797.200000000004</v>
      </c>
      <c r="G364">
        <v>15000</v>
      </c>
      <c r="H364" s="10">
        <f>IF(F364&gt;=G364,Sales_Data[[#This Row],[Sales Amount]]*$L$1,0)</f>
        <v>2079.7200000000007</v>
      </c>
      <c r="I364" t="s">
        <v>15</v>
      </c>
      <c r="J364" s="12">
        <f>Sales_Data[[#This Row],[Sales Amount]]-Sales_Data[[#This Row],[Target]]</f>
        <v>5797.2000000000044</v>
      </c>
    </row>
    <row r="365" spans="1:10" x14ac:dyDescent="0.25">
      <c r="A365" s="13">
        <v>44501</v>
      </c>
      <c r="B365" t="s">
        <v>65</v>
      </c>
      <c r="C365" t="s">
        <v>66</v>
      </c>
      <c r="D365" t="s">
        <v>67</v>
      </c>
      <c r="E365" t="s">
        <v>22</v>
      </c>
      <c r="F365" s="10">
        <v>26866</v>
      </c>
      <c r="G365">
        <v>15000</v>
      </c>
      <c r="H365" s="10">
        <f>IF(F365&gt;=G365,Sales_Data[[#This Row],[Sales Amount]]*$L$1,0)</f>
        <v>2686.6000000000004</v>
      </c>
      <c r="I365" t="s">
        <v>43</v>
      </c>
      <c r="J365" s="12">
        <f>Sales_Data[[#This Row],[Sales Amount]]-Sales_Data[[#This Row],[Target]]</f>
        <v>11866</v>
      </c>
    </row>
    <row r="366" spans="1:10" x14ac:dyDescent="0.25">
      <c r="A366" s="13">
        <v>44531</v>
      </c>
      <c r="B366" t="s">
        <v>12</v>
      </c>
      <c r="C366" t="s">
        <v>13</v>
      </c>
      <c r="D366" t="s">
        <v>14</v>
      </c>
      <c r="E366" t="s">
        <v>10</v>
      </c>
      <c r="F366" s="10">
        <v>3817.9999999999995</v>
      </c>
      <c r="G366">
        <v>15000</v>
      </c>
      <c r="H366" s="10">
        <f>IF(F366&gt;=G366,Sales_Data[[#This Row],[Sales Amount]]*$L$1,0)</f>
        <v>0</v>
      </c>
      <c r="I366" t="s">
        <v>11</v>
      </c>
      <c r="J366" s="12">
        <f>Sales_Data[[#This Row],[Sales Amount]]-Sales_Data[[#This Row],[Target]]</f>
        <v>-11182</v>
      </c>
    </row>
    <row r="367" spans="1:10" x14ac:dyDescent="0.25">
      <c r="A367" s="13">
        <v>44531</v>
      </c>
      <c r="B367" t="s">
        <v>16</v>
      </c>
      <c r="C367" t="s">
        <v>17</v>
      </c>
      <c r="D367" t="s">
        <v>18</v>
      </c>
      <c r="E367" t="s">
        <v>10</v>
      </c>
      <c r="F367" s="10">
        <v>8683.1999999999989</v>
      </c>
      <c r="G367">
        <v>15000</v>
      </c>
      <c r="H367" s="10">
        <f>IF(F367&gt;=G367,Sales_Data[[#This Row],[Sales Amount]]*$L$1,0)</f>
        <v>0</v>
      </c>
      <c r="I367" t="s">
        <v>15</v>
      </c>
      <c r="J367" s="12">
        <f>Sales_Data[[#This Row],[Sales Amount]]-Sales_Data[[#This Row],[Target]]</f>
        <v>-6316.8000000000011</v>
      </c>
    </row>
    <row r="368" spans="1:10" x14ac:dyDescent="0.25">
      <c r="A368" s="13">
        <v>44531</v>
      </c>
      <c r="B368" t="s">
        <v>7</v>
      </c>
      <c r="C368" t="s">
        <v>8</v>
      </c>
      <c r="D368" t="s">
        <v>9</v>
      </c>
      <c r="E368" t="s">
        <v>10</v>
      </c>
      <c r="F368" s="10">
        <v>11210</v>
      </c>
      <c r="G368">
        <v>15000</v>
      </c>
      <c r="H368" s="10">
        <f>IF(F368&gt;=G368,Sales_Data[[#This Row],[Sales Amount]]*$L$1,0)</f>
        <v>0</v>
      </c>
      <c r="I368" t="s">
        <v>43</v>
      </c>
      <c r="J368" s="12">
        <f>Sales_Data[[#This Row],[Sales Amount]]-Sales_Data[[#This Row],[Target]]</f>
        <v>-3790</v>
      </c>
    </row>
    <row r="369" spans="1:10" x14ac:dyDescent="0.25">
      <c r="A369" s="13">
        <v>44531</v>
      </c>
      <c r="B369" t="s">
        <v>27</v>
      </c>
      <c r="C369" t="s">
        <v>28</v>
      </c>
      <c r="D369" t="s">
        <v>29</v>
      </c>
      <c r="E369" t="s">
        <v>10</v>
      </c>
      <c r="F369" s="10">
        <v>12765.2</v>
      </c>
      <c r="G369">
        <v>15000</v>
      </c>
      <c r="H369" s="10">
        <f>IF(F369&gt;=G369,Sales_Data[[#This Row],[Sales Amount]]*$L$1,0)</f>
        <v>0</v>
      </c>
      <c r="I369" t="s">
        <v>43</v>
      </c>
      <c r="J369" s="12">
        <f>Sales_Data[[#This Row],[Sales Amount]]-Sales_Data[[#This Row],[Target]]</f>
        <v>-2234.7999999999993</v>
      </c>
    </row>
    <row r="370" spans="1:10" x14ac:dyDescent="0.25">
      <c r="A370" s="13">
        <v>44531</v>
      </c>
      <c r="B370" t="s">
        <v>12</v>
      </c>
      <c r="C370" t="s">
        <v>13</v>
      </c>
      <c r="D370" t="s">
        <v>14</v>
      </c>
      <c r="E370" t="s">
        <v>10</v>
      </c>
      <c r="F370" s="10">
        <v>15921.999999999998</v>
      </c>
      <c r="G370">
        <v>15000</v>
      </c>
      <c r="H370" s="10">
        <f>IF(F370&gt;=G370,Sales_Data[[#This Row],[Sales Amount]]*$L$1,0)</f>
        <v>1592.1999999999998</v>
      </c>
      <c r="I370" t="s">
        <v>43</v>
      </c>
      <c r="J370" s="12">
        <f>Sales_Data[[#This Row],[Sales Amount]]-Sales_Data[[#This Row],[Target]]</f>
        <v>921.99999999999818</v>
      </c>
    </row>
    <row r="371" spans="1:10" x14ac:dyDescent="0.25">
      <c r="A371" s="13">
        <v>44531</v>
      </c>
      <c r="B371" t="s">
        <v>27</v>
      </c>
      <c r="C371" t="s">
        <v>28</v>
      </c>
      <c r="D371" t="s">
        <v>29</v>
      </c>
      <c r="E371" t="s">
        <v>10</v>
      </c>
      <c r="F371" s="10">
        <v>31970.799999999999</v>
      </c>
      <c r="G371">
        <v>15000</v>
      </c>
      <c r="H371" s="10">
        <f>IF(F371&gt;=G371,Sales_Data[[#This Row],[Sales Amount]]*$L$1,0)</f>
        <v>3197.08</v>
      </c>
      <c r="I371" t="s">
        <v>11</v>
      </c>
      <c r="J371" s="12">
        <f>Sales_Data[[#This Row],[Sales Amount]]-Sales_Data[[#This Row],[Target]]</f>
        <v>16970.8</v>
      </c>
    </row>
    <row r="372" spans="1:10" x14ac:dyDescent="0.25">
      <c r="A372" s="13">
        <v>44531</v>
      </c>
      <c r="B372" t="s">
        <v>7</v>
      </c>
      <c r="C372" t="s">
        <v>8</v>
      </c>
      <c r="D372" t="s">
        <v>9</v>
      </c>
      <c r="E372" t="s">
        <v>10</v>
      </c>
      <c r="F372" s="10">
        <v>41520</v>
      </c>
      <c r="G372">
        <v>15000</v>
      </c>
      <c r="H372" s="10">
        <f>IF(F372&gt;=G372,Sales_Data[[#This Row],[Sales Amount]]*$L$1,0)</f>
        <v>4152</v>
      </c>
      <c r="I372" t="s">
        <v>11</v>
      </c>
      <c r="J372" s="12">
        <f>Sales_Data[[#This Row],[Sales Amount]]-Sales_Data[[#This Row],[Target]]</f>
        <v>26520</v>
      </c>
    </row>
    <row r="373" spans="1:10" x14ac:dyDescent="0.25">
      <c r="A373" s="13">
        <v>44531</v>
      </c>
      <c r="B373" t="s">
        <v>7</v>
      </c>
      <c r="C373" t="s">
        <v>8</v>
      </c>
      <c r="D373" t="s">
        <v>9</v>
      </c>
      <c r="E373" t="s">
        <v>10</v>
      </c>
      <c r="F373" s="10">
        <v>45800.999999999993</v>
      </c>
      <c r="G373">
        <v>15000</v>
      </c>
      <c r="H373" s="10">
        <f>IF(F373&gt;=G373,Sales_Data[[#This Row],[Sales Amount]]*$L$1,0)</f>
        <v>4580.0999999999995</v>
      </c>
      <c r="I373" t="s">
        <v>15</v>
      </c>
      <c r="J373" s="12">
        <f>Sales_Data[[#This Row],[Sales Amount]]-Sales_Data[[#This Row],[Target]]</f>
        <v>30800.999999999993</v>
      </c>
    </row>
    <row r="374" spans="1:10" x14ac:dyDescent="0.25">
      <c r="A374" s="13">
        <v>44531</v>
      </c>
      <c r="B374" t="s">
        <v>59</v>
      </c>
      <c r="C374" t="s">
        <v>60</v>
      </c>
      <c r="D374" t="s">
        <v>61</v>
      </c>
      <c r="E374" t="s">
        <v>33</v>
      </c>
      <c r="F374" s="10">
        <v>7721.5999999999995</v>
      </c>
      <c r="G374">
        <v>15000</v>
      </c>
      <c r="H374" s="10">
        <f>IF(F374&gt;=G374,Sales_Data[[#This Row],[Sales Amount]]*$L$1,0)</f>
        <v>0</v>
      </c>
      <c r="I374" t="s">
        <v>11</v>
      </c>
      <c r="J374" s="12">
        <f>Sales_Data[[#This Row],[Sales Amount]]-Sales_Data[[#This Row],[Target]]</f>
        <v>-7278.4000000000005</v>
      </c>
    </row>
    <row r="375" spans="1:10" x14ac:dyDescent="0.25">
      <c r="A375" s="13">
        <v>44531</v>
      </c>
      <c r="B375" t="s">
        <v>40</v>
      </c>
      <c r="C375" t="s">
        <v>41</v>
      </c>
      <c r="D375" t="s">
        <v>42</v>
      </c>
      <c r="E375" t="s">
        <v>33</v>
      </c>
      <c r="F375" s="10">
        <v>8925.7000000000007</v>
      </c>
      <c r="G375">
        <v>15000</v>
      </c>
      <c r="H375" s="10">
        <f>IF(F375&gt;=G375,Sales_Data[[#This Row],[Sales Amount]]*$L$1,0)</f>
        <v>0</v>
      </c>
      <c r="I375" t="s">
        <v>11</v>
      </c>
      <c r="J375" s="12">
        <f>Sales_Data[[#This Row],[Sales Amount]]-Sales_Data[[#This Row],[Target]]</f>
        <v>-6074.2999999999993</v>
      </c>
    </row>
    <row r="376" spans="1:10" x14ac:dyDescent="0.25">
      <c r="A376" s="13">
        <v>44531</v>
      </c>
      <c r="B376" t="s">
        <v>40</v>
      </c>
      <c r="C376" t="s">
        <v>41</v>
      </c>
      <c r="D376" t="s">
        <v>42</v>
      </c>
      <c r="E376" t="s">
        <v>33</v>
      </c>
      <c r="F376" s="10">
        <v>15802.6</v>
      </c>
      <c r="G376">
        <v>15000</v>
      </c>
      <c r="H376" s="10">
        <f>IF(F376&gt;=G376,Sales_Data[[#This Row],[Sales Amount]]*$L$1,0)</f>
        <v>1580.2600000000002</v>
      </c>
      <c r="I376" t="s">
        <v>43</v>
      </c>
      <c r="J376" s="12">
        <f>Sales_Data[[#This Row],[Sales Amount]]-Sales_Data[[#This Row],[Target]]</f>
        <v>802.60000000000036</v>
      </c>
    </row>
    <row r="377" spans="1:10" x14ac:dyDescent="0.25">
      <c r="A377" s="13">
        <v>44531</v>
      </c>
      <c r="B377" t="s">
        <v>71</v>
      </c>
      <c r="C377" t="s">
        <v>72</v>
      </c>
      <c r="D377" t="s">
        <v>73</v>
      </c>
      <c r="E377" t="s">
        <v>33</v>
      </c>
      <c r="F377" s="10">
        <v>21103.3</v>
      </c>
      <c r="G377">
        <v>15000</v>
      </c>
      <c r="H377" s="10">
        <f>IF(F377&gt;=G377,Sales_Data[[#This Row],[Sales Amount]]*$L$1,0)</f>
        <v>2110.33</v>
      </c>
      <c r="I377" t="s">
        <v>43</v>
      </c>
      <c r="J377" s="12">
        <f>Sales_Data[[#This Row],[Sales Amount]]-Sales_Data[[#This Row],[Target]]</f>
        <v>6103.2999999999993</v>
      </c>
    </row>
    <row r="378" spans="1:10" x14ac:dyDescent="0.25">
      <c r="A378" s="13">
        <v>44531</v>
      </c>
      <c r="B378" t="s">
        <v>71</v>
      </c>
      <c r="C378" t="s">
        <v>72</v>
      </c>
      <c r="D378" t="s">
        <v>73</v>
      </c>
      <c r="E378" t="s">
        <v>33</v>
      </c>
      <c r="F378" s="10">
        <v>22351.100000000002</v>
      </c>
      <c r="G378">
        <v>15000</v>
      </c>
      <c r="H378" s="10">
        <f>IF(F378&gt;=G378,Sales_Data[[#This Row],[Sales Amount]]*$L$1,0)</f>
        <v>2235.11</v>
      </c>
      <c r="I378" t="s">
        <v>43</v>
      </c>
      <c r="J378" s="12">
        <f>Sales_Data[[#This Row],[Sales Amount]]-Sales_Data[[#This Row],[Target]]</f>
        <v>7351.1000000000022</v>
      </c>
    </row>
    <row r="379" spans="1:10" x14ac:dyDescent="0.25">
      <c r="A379" s="13">
        <v>44531</v>
      </c>
      <c r="B379" t="s">
        <v>40</v>
      </c>
      <c r="C379" t="s">
        <v>41</v>
      </c>
      <c r="D379" t="s">
        <v>42</v>
      </c>
      <c r="E379" t="s">
        <v>33</v>
      </c>
      <c r="F379" s="10">
        <v>43974</v>
      </c>
      <c r="G379">
        <v>15000</v>
      </c>
      <c r="H379" s="10">
        <f>IF(F379&gt;=G379,Sales_Data[[#This Row],[Sales Amount]]*$L$1,0)</f>
        <v>4397.4000000000005</v>
      </c>
      <c r="I379" t="s">
        <v>11</v>
      </c>
      <c r="J379" s="12">
        <f>Sales_Data[[#This Row],[Sales Amount]]-Sales_Data[[#This Row],[Target]]</f>
        <v>28974</v>
      </c>
    </row>
    <row r="380" spans="1:10" x14ac:dyDescent="0.25">
      <c r="A380" s="13">
        <v>44531</v>
      </c>
      <c r="B380" t="s">
        <v>34</v>
      </c>
      <c r="C380" t="s">
        <v>35</v>
      </c>
      <c r="D380" t="s">
        <v>36</v>
      </c>
      <c r="E380" t="s">
        <v>26</v>
      </c>
      <c r="F380" s="10">
        <v>8082.7999999999993</v>
      </c>
      <c r="G380">
        <v>15000</v>
      </c>
      <c r="H380" s="10">
        <f>IF(F380&gt;=G380,Sales_Data[[#This Row],[Sales Amount]]*$L$1,0)</f>
        <v>0</v>
      </c>
      <c r="I380" t="s">
        <v>11</v>
      </c>
      <c r="J380" s="12">
        <f>Sales_Data[[#This Row],[Sales Amount]]-Sales_Data[[#This Row],[Target]]</f>
        <v>-6917.2000000000007</v>
      </c>
    </row>
    <row r="381" spans="1:10" x14ac:dyDescent="0.25">
      <c r="A381" s="13">
        <v>44531</v>
      </c>
      <c r="B381" t="s">
        <v>50</v>
      </c>
      <c r="C381" t="s">
        <v>51</v>
      </c>
      <c r="D381" t="s">
        <v>52</v>
      </c>
      <c r="E381" t="s">
        <v>26</v>
      </c>
      <c r="F381" s="10">
        <v>9826.4</v>
      </c>
      <c r="G381">
        <v>15000</v>
      </c>
      <c r="H381" s="10">
        <f>IF(F381&gt;=G381,Sales_Data[[#This Row],[Sales Amount]]*$L$1,0)</f>
        <v>0</v>
      </c>
      <c r="I381" t="s">
        <v>43</v>
      </c>
      <c r="J381" s="12">
        <f>Sales_Data[[#This Row],[Sales Amount]]-Sales_Data[[#This Row],[Target]]</f>
        <v>-5173.6000000000004</v>
      </c>
    </row>
    <row r="382" spans="1:10" x14ac:dyDescent="0.25">
      <c r="A382" s="13">
        <v>44531</v>
      </c>
      <c r="B382" t="s">
        <v>56</v>
      </c>
      <c r="C382" t="s">
        <v>57</v>
      </c>
      <c r="D382" t="s">
        <v>58</v>
      </c>
      <c r="E382" t="s">
        <v>26</v>
      </c>
      <c r="F382" s="10">
        <v>12328</v>
      </c>
      <c r="G382">
        <v>15000</v>
      </c>
      <c r="H382" s="10">
        <f>IF(F382&gt;=G382,Sales_Data[[#This Row],[Sales Amount]]*$L$1,0)</f>
        <v>0</v>
      </c>
      <c r="I382" t="s">
        <v>15</v>
      </c>
      <c r="J382" s="12">
        <f>Sales_Data[[#This Row],[Sales Amount]]-Sales_Data[[#This Row],[Target]]</f>
        <v>-2672</v>
      </c>
    </row>
    <row r="383" spans="1:10" x14ac:dyDescent="0.25">
      <c r="A383" s="13">
        <v>44531</v>
      </c>
      <c r="B383" t="s">
        <v>34</v>
      </c>
      <c r="C383" t="s">
        <v>35</v>
      </c>
      <c r="D383" t="s">
        <v>36</v>
      </c>
      <c r="E383" t="s">
        <v>26</v>
      </c>
      <c r="F383" s="10">
        <v>24544</v>
      </c>
      <c r="G383">
        <v>15000</v>
      </c>
      <c r="H383" s="10">
        <f>IF(F383&gt;=G383,Sales_Data[[#This Row],[Sales Amount]]*$L$1,0)</f>
        <v>2454.4</v>
      </c>
      <c r="I383" t="s">
        <v>15</v>
      </c>
      <c r="J383" s="12">
        <f>Sales_Data[[#This Row],[Sales Amount]]-Sales_Data[[#This Row],[Target]]</f>
        <v>9544</v>
      </c>
    </row>
    <row r="384" spans="1:10" x14ac:dyDescent="0.25">
      <c r="A384" s="13">
        <v>44531</v>
      </c>
      <c r="B384" t="s">
        <v>23</v>
      </c>
      <c r="C384" t="s">
        <v>24</v>
      </c>
      <c r="D384" t="s">
        <v>25</v>
      </c>
      <c r="E384" t="s">
        <v>26</v>
      </c>
      <c r="F384" s="10">
        <v>27350.400000000001</v>
      </c>
      <c r="G384">
        <v>15000</v>
      </c>
      <c r="H384" s="10">
        <f>IF(F384&gt;=G384,Sales_Data[[#This Row],[Sales Amount]]*$L$1,0)</f>
        <v>2735.0400000000004</v>
      </c>
      <c r="I384" t="s">
        <v>43</v>
      </c>
      <c r="J384" s="12">
        <f>Sales_Data[[#This Row],[Sales Amount]]-Sales_Data[[#This Row],[Target]]</f>
        <v>12350.400000000001</v>
      </c>
    </row>
    <row r="385" spans="1:10" x14ac:dyDescent="0.25">
      <c r="A385" s="13">
        <v>44531</v>
      </c>
      <c r="B385" t="s">
        <v>47</v>
      </c>
      <c r="C385" t="s">
        <v>48</v>
      </c>
      <c r="D385" t="s">
        <v>49</v>
      </c>
      <c r="E385" t="s">
        <v>26</v>
      </c>
      <c r="F385" s="10">
        <v>28845</v>
      </c>
      <c r="G385">
        <v>15000</v>
      </c>
      <c r="H385" s="10">
        <f>IF(F385&gt;=G385,Sales_Data[[#This Row],[Sales Amount]]*$L$1,0)</f>
        <v>2884.5</v>
      </c>
      <c r="I385" t="s">
        <v>15</v>
      </c>
      <c r="J385" s="12">
        <f>Sales_Data[[#This Row],[Sales Amount]]-Sales_Data[[#This Row],[Target]]</f>
        <v>13845</v>
      </c>
    </row>
    <row r="386" spans="1:10" x14ac:dyDescent="0.25">
      <c r="A386" s="13">
        <v>44531</v>
      </c>
      <c r="B386" t="s">
        <v>23</v>
      </c>
      <c r="C386" t="s">
        <v>24</v>
      </c>
      <c r="D386" t="s">
        <v>25</v>
      </c>
      <c r="E386" t="s">
        <v>26</v>
      </c>
      <c r="F386" s="10">
        <v>43593.599999999999</v>
      </c>
      <c r="G386">
        <v>15000</v>
      </c>
      <c r="H386" s="10">
        <f>IF(F386&gt;=G386,Sales_Data[[#This Row],[Sales Amount]]*$L$1,0)</f>
        <v>4359.3599999999997</v>
      </c>
      <c r="I386" t="s">
        <v>15</v>
      </c>
      <c r="J386" s="12">
        <f>Sales_Data[[#This Row],[Sales Amount]]-Sales_Data[[#This Row],[Target]]</f>
        <v>28593.599999999999</v>
      </c>
    </row>
    <row r="387" spans="1:10" x14ac:dyDescent="0.25">
      <c r="A387" s="13">
        <v>44531</v>
      </c>
      <c r="B387" t="s">
        <v>65</v>
      </c>
      <c r="C387" t="s">
        <v>66</v>
      </c>
      <c r="D387" t="s">
        <v>67</v>
      </c>
      <c r="E387" t="s">
        <v>22</v>
      </c>
      <c r="F387" s="10">
        <v>7009.2000000000007</v>
      </c>
      <c r="G387">
        <v>15000</v>
      </c>
      <c r="H387" s="10">
        <f>IF(F387&gt;=G387,Sales_Data[[#This Row],[Sales Amount]]*$L$1,0)</f>
        <v>0</v>
      </c>
      <c r="I387" t="s">
        <v>15</v>
      </c>
      <c r="J387" s="12">
        <f>Sales_Data[[#This Row],[Sales Amount]]-Sales_Data[[#This Row],[Target]]</f>
        <v>-7990.7999999999993</v>
      </c>
    </row>
    <row r="388" spans="1:10" x14ac:dyDescent="0.25">
      <c r="A388" s="13">
        <v>44531</v>
      </c>
      <c r="B388" t="s">
        <v>53</v>
      </c>
      <c r="C388" t="s">
        <v>54</v>
      </c>
      <c r="D388" t="s">
        <v>55</v>
      </c>
      <c r="E388" t="s">
        <v>22</v>
      </c>
      <c r="F388" s="10">
        <v>7088.9</v>
      </c>
      <c r="G388">
        <v>15000</v>
      </c>
      <c r="H388" s="10">
        <f>IF(F388&gt;=G388,Sales_Data[[#This Row],[Sales Amount]]*$L$1,0)</f>
        <v>0</v>
      </c>
      <c r="I388" t="s">
        <v>11</v>
      </c>
      <c r="J388" s="12">
        <f>Sales_Data[[#This Row],[Sales Amount]]-Sales_Data[[#This Row],[Target]]</f>
        <v>-7911.1</v>
      </c>
    </row>
    <row r="389" spans="1:10" x14ac:dyDescent="0.25">
      <c r="A389" s="13">
        <v>44531</v>
      </c>
      <c r="B389" t="s">
        <v>65</v>
      </c>
      <c r="C389" t="s">
        <v>66</v>
      </c>
      <c r="D389" t="s">
        <v>67</v>
      </c>
      <c r="E389" t="s">
        <v>22</v>
      </c>
      <c r="F389" s="10">
        <v>8095.5</v>
      </c>
      <c r="G389">
        <v>15000</v>
      </c>
      <c r="H389" s="10">
        <f>IF(F389&gt;=G389,Sales_Data[[#This Row],[Sales Amount]]*$L$1,0)</f>
        <v>0</v>
      </c>
      <c r="I389" t="s">
        <v>11</v>
      </c>
      <c r="J389" s="12">
        <f>Sales_Data[[#This Row],[Sales Amount]]-Sales_Data[[#This Row],[Target]]</f>
        <v>-6904.5</v>
      </c>
    </row>
    <row r="390" spans="1:10" x14ac:dyDescent="0.25">
      <c r="A390" s="13">
        <v>44531</v>
      </c>
      <c r="B390" t="s">
        <v>19</v>
      </c>
      <c r="C390" t="s">
        <v>20</v>
      </c>
      <c r="D390" t="s">
        <v>21</v>
      </c>
      <c r="E390" t="s">
        <v>22</v>
      </c>
      <c r="F390" s="10">
        <v>8914.5</v>
      </c>
      <c r="G390">
        <v>15000</v>
      </c>
      <c r="H390" s="10">
        <f>IF(F390&gt;=G390,Sales_Data[[#This Row],[Sales Amount]]*$L$1,0)</f>
        <v>0</v>
      </c>
      <c r="I390" t="s">
        <v>11</v>
      </c>
      <c r="J390" s="12">
        <f>Sales_Data[[#This Row],[Sales Amount]]-Sales_Data[[#This Row],[Target]]</f>
        <v>-6085.5</v>
      </c>
    </row>
    <row r="391" spans="1:10" x14ac:dyDescent="0.25">
      <c r="F391" s="10">
        <f>SUM(F2:F390)</f>
        <v>7286551.0000000009</v>
      </c>
      <c r="H391" s="10">
        <f>SUBTOTAL(109,Sales_Data[Commission])</f>
        <v>572080.0399999998</v>
      </c>
      <c r="J391" s="10">
        <f>SUBTOTAL(109,Sales_Data[Over/Under])</f>
        <v>1451550.9999999998</v>
      </c>
    </row>
    <row r="393" spans="1:10" x14ac:dyDescent="0.25">
      <c r="G393">
        <f>F384*10/100</f>
        <v>2735.04</v>
      </c>
    </row>
  </sheetData>
  <hyperlinks>
    <hyperlink ref="L8" location="'Cover Page'!N3" display="Back to Cover page" xr:uid="{001C9423-5DC6-442F-9BC2-4E7E905273DA}"/>
  </hyperlinks>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037F-7EE0-4AEA-8F36-787DBB0D3BC4}">
  <sheetPr>
    <tabColor theme="9" tint="-0.249977111117893"/>
    <pageSetUpPr autoPageBreaks="0"/>
  </sheetPr>
  <dimension ref="A2:C17"/>
  <sheetViews>
    <sheetView workbookViewId="0">
      <selection activeCell="B17" sqref="B17"/>
    </sheetView>
  </sheetViews>
  <sheetFormatPr defaultRowHeight="15" x14ac:dyDescent="0.25"/>
  <cols>
    <col min="1" max="1" width="13.140625" bestFit="1" customWidth="1"/>
    <col min="2" max="2" width="14.28515625" bestFit="1" customWidth="1"/>
    <col min="3" max="3" width="12.5703125" bestFit="1" customWidth="1"/>
    <col min="4" max="4" width="14.28515625" bestFit="1" customWidth="1"/>
  </cols>
  <sheetData>
    <row r="2" spans="1:3" x14ac:dyDescent="0.25">
      <c r="A2" s="14" t="s">
        <v>82</v>
      </c>
      <c r="B2" t="s">
        <v>85</v>
      </c>
      <c r="C2" t="s">
        <v>86</v>
      </c>
    </row>
    <row r="3" spans="1:3" x14ac:dyDescent="0.25">
      <c r="A3" s="15" t="s">
        <v>10</v>
      </c>
      <c r="B3" s="18">
        <v>1805833.5999999996</v>
      </c>
      <c r="C3" s="18">
        <v>147698.53000000003</v>
      </c>
    </row>
    <row r="4" spans="1:3" x14ac:dyDescent="0.25">
      <c r="A4" s="15" t="s">
        <v>33</v>
      </c>
      <c r="B4" s="18">
        <v>1945833.2000000004</v>
      </c>
      <c r="C4" s="18">
        <v>157168.13</v>
      </c>
    </row>
    <row r="5" spans="1:3" x14ac:dyDescent="0.25">
      <c r="A5" s="15" t="s">
        <v>26</v>
      </c>
      <c r="B5" s="18">
        <v>1812496.3000000007</v>
      </c>
      <c r="C5" s="18">
        <v>138552.42000000001</v>
      </c>
    </row>
    <row r="6" spans="1:3" x14ac:dyDescent="0.25">
      <c r="A6" s="15" t="s">
        <v>22</v>
      </c>
      <c r="B6" s="18">
        <v>1722387.8999999992</v>
      </c>
      <c r="C6" s="18">
        <v>128660.95999999998</v>
      </c>
    </row>
    <row r="17" spans="2:2" x14ac:dyDescent="0.25">
      <c r="B17" s="20" t="s">
        <v>106</v>
      </c>
    </row>
  </sheetData>
  <hyperlinks>
    <hyperlink ref="B17" location="'Cover Page'!N3" display="Back to Cover page" xr:uid="{F30B7A18-2923-4269-8AE7-8795CFA0D8F8}"/>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FDE7-6321-4045-AC96-97C36FCDEE91}">
  <sheetPr>
    <tabColor theme="9" tint="-0.249977111117893"/>
    <pageSetUpPr autoPageBreaks="0"/>
  </sheetPr>
  <dimension ref="A1:D18"/>
  <sheetViews>
    <sheetView workbookViewId="0">
      <selection activeCell="J18" sqref="J18"/>
    </sheetView>
  </sheetViews>
  <sheetFormatPr defaultRowHeight="15" x14ac:dyDescent="0.25"/>
  <cols>
    <col min="1" max="1" width="13.7109375" bestFit="1" customWidth="1"/>
    <col min="2" max="2" width="20" bestFit="1" customWidth="1"/>
    <col min="3" max="3" width="18.42578125" customWidth="1"/>
    <col min="4" max="4" width="7" bestFit="1" customWidth="1"/>
    <col min="5" max="9" width="9" bestFit="1" customWidth="1"/>
    <col min="10" max="10" width="7" bestFit="1" customWidth="1"/>
    <col min="11" max="13" width="9" bestFit="1" customWidth="1"/>
    <col min="14" max="14" width="11.28515625" bestFit="1" customWidth="1"/>
    <col min="15" max="15" width="16.42578125" bestFit="1" customWidth="1"/>
    <col min="16" max="16" width="10.5703125" bestFit="1" customWidth="1"/>
    <col min="17" max="17" width="16.42578125" bestFit="1" customWidth="1"/>
    <col min="18" max="18" width="10.5703125" bestFit="1" customWidth="1"/>
    <col min="19" max="19" width="16.42578125" bestFit="1" customWidth="1"/>
    <col min="20" max="20" width="10.5703125" bestFit="1" customWidth="1"/>
    <col min="21" max="21" width="16.42578125" bestFit="1" customWidth="1"/>
    <col min="22" max="22" width="10.5703125" bestFit="1" customWidth="1"/>
    <col min="23" max="23" width="16.42578125" bestFit="1" customWidth="1"/>
    <col min="24" max="24" width="10.5703125" bestFit="1" customWidth="1"/>
    <col min="25" max="25" width="16.42578125" bestFit="1" customWidth="1"/>
    <col min="26" max="26" width="10.5703125" bestFit="1" customWidth="1"/>
    <col min="27" max="27" width="16.42578125" bestFit="1" customWidth="1"/>
    <col min="28" max="28" width="10.5703125" bestFit="1" customWidth="1"/>
    <col min="29" max="29" width="16.42578125" bestFit="1" customWidth="1"/>
    <col min="30" max="30" width="10.5703125" bestFit="1" customWidth="1"/>
    <col min="31" max="31" width="16.42578125" bestFit="1" customWidth="1"/>
    <col min="32" max="32" width="10.5703125" bestFit="1" customWidth="1"/>
    <col min="33" max="33" width="16.42578125" bestFit="1" customWidth="1"/>
    <col min="34" max="34" width="10.5703125" bestFit="1" customWidth="1"/>
    <col min="35" max="35" width="16.42578125" bestFit="1" customWidth="1"/>
    <col min="36" max="36" width="10.5703125" bestFit="1" customWidth="1"/>
    <col min="37" max="37" width="16.42578125" bestFit="1" customWidth="1"/>
    <col min="38" max="38" width="10.5703125" bestFit="1" customWidth="1"/>
    <col min="39" max="39" width="16.42578125" bestFit="1" customWidth="1"/>
    <col min="40" max="40" width="10.5703125" bestFit="1" customWidth="1"/>
    <col min="41" max="41" width="16.42578125" bestFit="1" customWidth="1"/>
    <col min="42" max="42" width="10.5703125" bestFit="1" customWidth="1"/>
    <col min="43" max="43" width="16.42578125" bestFit="1" customWidth="1"/>
    <col min="44" max="44" width="10.5703125" bestFit="1" customWidth="1"/>
    <col min="45" max="45" width="16.42578125" bestFit="1" customWidth="1"/>
    <col min="46" max="46" width="10.5703125" bestFit="1" customWidth="1"/>
    <col min="47" max="47" width="16.42578125" bestFit="1" customWidth="1"/>
    <col min="48" max="48" width="10.5703125" bestFit="1" customWidth="1"/>
    <col min="49" max="49" width="16.42578125" bestFit="1" customWidth="1"/>
    <col min="50" max="50" width="10.5703125" bestFit="1" customWidth="1"/>
    <col min="51" max="51" width="16.42578125" bestFit="1" customWidth="1"/>
    <col min="52" max="52" width="10.5703125" bestFit="1" customWidth="1"/>
    <col min="53" max="53" width="16.42578125" bestFit="1" customWidth="1"/>
    <col min="54" max="54" width="10.5703125" bestFit="1" customWidth="1"/>
    <col min="55" max="55" width="16.42578125" bestFit="1" customWidth="1"/>
    <col min="56" max="56" width="10.5703125" bestFit="1" customWidth="1"/>
    <col min="57" max="57" width="16.42578125" bestFit="1" customWidth="1"/>
    <col min="58" max="58" width="10.5703125" bestFit="1" customWidth="1"/>
    <col min="59" max="59" width="16.42578125" bestFit="1" customWidth="1"/>
    <col min="60" max="60" width="10.5703125" bestFit="1" customWidth="1"/>
    <col min="61" max="61" width="16.42578125" bestFit="1" customWidth="1"/>
    <col min="62" max="62" width="10.5703125" bestFit="1" customWidth="1"/>
    <col min="63" max="63" width="16.42578125" bestFit="1" customWidth="1"/>
    <col min="64" max="64" width="10.5703125" bestFit="1" customWidth="1"/>
    <col min="65" max="65" width="16.42578125" bestFit="1" customWidth="1"/>
    <col min="66" max="66" width="10.5703125" bestFit="1" customWidth="1"/>
    <col min="67" max="67" width="16.42578125" bestFit="1" customWidth="1"/>
    <col min="68" max="68" width="10.5703125" bestFit="1" customWidth="1"/>
    <col min="69" max="69" width="16.42578125" bestFit="1" customWidth="1"/>
    <col min="70" max="70" width="10.5703125" bestFit="1" customWidth="1"/>
    <col min="71" max="71" width="16.42578125" bestFit="1" customWidth="1"/>
    <col min="72" max="72" width="10.5703125" bestFit="1" customWidth="1"/>
    <col min="73" max="73" width="16.42578125" bestFit="1" customWidth="1"/>
    <col min="74" max="74" width="10.5703125" bestFit="1" customWidth="1"/>
    <col min="75" max="75" width="16.42578125" bestFit="1" customWidth="1"/>
    <col min="76" max="76" width="10.5703125" bestFit="1" customWidth="1"/>
    <col min="77" max="77" width="16.42578125" bestFit="1" customWidth="1"/>
    <col min="78" max="78" width="10.5703125" bestFit="1" customWidth="1"/>
    <col min="79" max="79" width="16.42578125" bestFit="1" customWidth="1"/>
    <col min="80" max="80" width="10.5703125" bestFit="1" customWidth="1"/>
    <col min="81" max="81" width="16.42578125" bestFit="1" customWidth="1"/>
    <col min="82" max="82" width="10.5703125" bestFit="1" customWidth="1"/>
    <col min="83" max="83" width="16.42578125" bestFit="1" customWidth="1"/>
    <col min="84" max="84" width="10.5703125" bestFit="1" customWidth="1"/>
    <col min="85" max="85" width="16.42578125" bestFit="1" customWidth="1"/>
    <col min="86" max="86" width="10.5703125" bestFit="1" customWidth="1"/>
    <col min="87" max="87" width="16.42578125" bestFit="1" customWidth="1"/>
    <col min="88" max="88" width="10.5703125" bestFit="1" customWidth="1"/>
    <col min="89" max="89" width="16.42578125" bestFit="1" customWidth="1"/>
    <col min="90" max="90" width="10.5703125" bestFit="1" customWidth="1"/>
    <col min="91" max="91" width="16.42578125" bestFit="1" customWidth="1"/>
    <col min="92" max="92" width="10.5703125" bestFit="1" customWidth="1"/>
    <col min="93" max="93" width="16.42578125" bestFit="1" customWidth="1"/>
    <col min="94" max="94" width="10.5703125" bestFit="1" customWidth="1"/>
    <col min="95" max="95" width="16.42578125" bestFit="1" customWidth="1"/>
    <col min="96" max="96" width="10.5703125" bestFit="1" customWidth="1"/>
    <col min="97" max="97" width="16.42578125" bestFit="1" customWidth="1"/>
    <col min="98" max="98" width="10.5703125" bestFit="1" customWidth="1"/>
    <col min="99" max="99" width="16.42578125" bestFit="1" customWidth="1"/>
    <col min="100" max="100" width="10.5703125" bestFit="1" customWidth="1"/>
    <col min="101" max="101" width="16.42578125" bestFit="1" customWidth="1"/>
    <col min="102" max="102" width="10.5703125" bestFit="1" customWidth="1"/>
    <col min="103" max="103" width="16.42578125" bestFit="1" customWidth="1"/>
    <col min="104" max="104" width="10.5703125" bestFit="1" customWidth="1"/>
    <col min="105" max="105" width="16.42578125" bestFit="1" customWidth="1"/>
    <col min="106" max="106" width="10.5703125" bestFit="1" customWidth="1"/>
    <col min="107" max="107" width="16.42578125" bestFit="1" customWidth="1"/>
    <col min="108" max="108" width="10.5703125" bestFit="1" customWidth="1"/>
    <col min="109" max="109" width="16.42578125" bestFit="1" customWidth="1"/>
    <col min="110" max="110" width="10.5703125" bestFit="1" customWidth="1"/>
    <col min="111" max="111" width="16.42578125" bestFit="1" customWidth="1"/>
    <col min="112" max="112" width="10.5703125" bestFit="1" customWidth="1"/>
    <col min="113" max="113" width="16.42578125" bestFit="1" customWidth="1"/>
    <col min="114" max="114" width="10.5703125" bestFit="1" customWidth="1"/>
    <col min="115" max="115" width="16.42578125" bestFit="1" customWidth="1"/>
    <col min="116" max="116" width="10.5703125" bestFit="1" customWidth="1"/>
    <col min="117" max="117" width="16.42578125" bestFit="1" customWidth="1"/>
    <col min="118" max="118" width="10.5703125" bestFit="1" customWidth="1"/>
    <col min="119" max="119" width="16.42578125" bestFit="1" customWidth="1"/>
    <col min="120" max="120" width="10.5703125" bestFit="1" customWidth="1"/>
    <col min="121" max="121" width="16.42578125" bestFit="1" customWidth="1"/>
    <col min="122" max="122" width="10.5703125" bestFit="1" customWidth="1"/>
    <col min="123" max="123" width="16.42578125" bestFit="1" customWidth="1"/>
    <col min="124" max="124" width="10.5703125" bestFit="1" customWidth="1"/>
    <col min="125" max="125" width="16.42578125" bestFit="1" customWidth="1"/>
    <col min="126" max="126" width="10.5703125" bestFit="1" customWidth="1"/>
    <col min="127" max="127" width="16.42578125" bestFit="1" customWidth="1"/>
    <col min="128" max="128" width="10.5703125" bestFit="1" customWidth="1"/>
    <col min="129" max="129" width="16.42578125" bestFit="1" customWidth="1"/>
    <col min="130" max="130" width="10.5703125" bestFit="1" customWidth="1"/>
    <col min="131" max="131" width="16.42578125" bestFit="1" customWidth="1"/>
    <col min="132" max="132" width="10.5703125" bestFit="1" customWidth="1"/>
    <col min="133" max="133" width="16.42578125" bestFit="1" customWidth="1"/>
    <col min="134" max="134" width="10.5703125" bestFit="1" customWidth="1"/>
    <col min="135" max="135" width="16.42578125" bestFit="1" customWidth="1"/>
    <col min="136" max="136" width="10.5703125" bestFit="1" customWidth="1"/>
    <col min="137" max="137" width="16.42578125" bestFit="1" customWidth="1"/>
    <col min="138" max="138" width="10.5703125" bestFit="1" customWidth="1"/>
    <col min="139" max="139" width="16.42578125" bestFit="1" customWidth="1"/>
    <col min="140" max="140" width="10.5703125" bestFit="1" customWidth="1"/>
    <col min="141" max="141" width="16.42578125" bestFit="1" customWidth="1"/>
    <col min="142" max="142" width="10.5703125" bestFit="1" customWidth="1"/>
    <col min="143" max="143" width="16.42578125" bestFit="1" customWidth="1"/>
    <col min="144" max="144" width="10.5703125" bestFit="1" customWidth="1"/>
    <col min="145" max="145" width="16.42578125" bestFit="1" customWidth="1"/>
    <col min="146" max="146" width="10.5703125" bestFit="1" customWidth="1"/>
    <col min="147" max="147" width="16.42578125" bestFit="1" customWidth="1"/>
    <col min="148" max="148" width="10.5703125" bestFit="1" customWidth="1"/>
    <col min="149" max="149" width="16.42578125" bestFit="1" customWidth="1"/>
    <col min="150" max="150" width="10.5703125" bestFit="1" customWidth="1"/>
    <col min="151" max="151" width="16.42578125" bestFit="1" customWidth="1"/>
    <col min="152" max="152" width="10.5703125" bestFit="1" customWidth="1"/>
    <col min="153" max="153" width="16.42578125" bestFit="1" customWidth="1"/>
    <col min="154" max="154" width="10.5703125" bestFit="1" customWidth="1"/>
    <col min="155" max="155" width="16.42578125" bestFit="1" customWidth="1"/>
    <col min="156" max="156" width="10.5703125" bestFit="1" customWidth="1"/>
    <col min="157" max="157" width="16.42578125" bestFit="1" customWidth="1"/>
    <col min="158" max="158" width="10.5703125" bestFit="1" customWidth="1"/>
    <col min="159" max="159" width="6" bestFit="1" customWidth="1"/>
    <col min="160" max="160" width="16.42578125" bestFit="1" customWidth="1"/>
    <col min="161" max="161" width="10.5703125" bestFit="1" customWidth="1"/>
    <col min="162" max="162" width="16.42578125" bestFit="1" customWidth="1"/>
    <col min="163" max="163" width="10.5703125" bestFit="1" customWidth="1"/>
    <col min="164" max="164" width="16.42578125" bestFit="1" customWidth="1"/>
    <col min="165" max="165" width="10.5703125" bestFit="1" customWidth="1"/>
    <col min="166" max="166" width="16.42578125" bestFit="1" customWidth="1"/>
    <col min="167" max="167" width="10.5703125" bestFit="1" customWidth="1"/>
    <col min="168" max="168" width="16.42578125" bestFit="1" customWidth="1"/>
    <col min="169" max="169" width="10.5703125" bestFit="1" customWidth="1"/>
    <col min="170" max="170" width="16.42578125" bestFit="1" customWidth="1"/>
    <col min="171" max="171" width="10.5703125" bestFit="1" customWidth="1"/>
    <col min="172" max="172" width="16.42578125" bestFit="1" customWidth="1"/>
    <col min="173" max="173" width="10.5703125" bestFit="1" customWidth="1"/>
    <col min="174" max="174" width="16.42578125" bestFit="1" customWidth="1"/>
    <col min="175" max="175" width="10.5703125" bestFit="1" customWidth="1"/>
    <col min="176" max="176" width="16.42578125" bestFit="1" customWidth="1"/>
    <col min="177" max="177" width="10.5703125" bestFit="1" customWidth="1"/>
    <col min="178" max="178" width="16.42578125" bestFit="1" customWidth="1"/>
    <col min="179" max="179" width="10.5703125" bestFit="1" customWidth="1"/>
    <col min="180" max="180" width="16.42578125" bestFit="1" customWidth="1"/>
    <col min="181" max="181" width="10.5703125" bestFit="1" customWidth="1"/>
    <col min="182" max="182" width="16.42578125" bestFit="1" customWidth="1"/>
    <col min="183" max="183" width="10.5703125" bestFit="1" customWidth="1"/>
    <col min="184" max="184" width="16.42578125" bestFit="1" customWidth="1"/>
    <col min="185" max="185" width="10.5703125" bestFit="1" customWidth="1"/>
    <col min="186" max="186" width="16.42578125" bestFit="1" customWidth="1"/>
    <col min="187" max="187" width="10.5703125" bestFit="1" customWidth="1"/>
    <col min="188" max="188" width="16.42578125" bestFit="1" customWidth="1"/>
    <col min="189" max="189" width="10.5703125" bestFit="1" customWidth="1"/>
    <col min="190" max="190" width="16.42578125" bestFit="1" customWidth="1"/>
    <col min="191" max="191" width="10.5703125" bestFit="1" customWidth="1"/>
    <col min="192" max="192" width="16.42578125" bestFit="1" customWidth="1"/>
    <col min="193" max="193" width="10.5703125" bestFit="1" customWidth="1"/>
    <col min="194" max="194" width="16.42578125" bestFit="1" customWidth="1"/>
    <col min="195" max="195" width="10.5703125" bestFit="1" customWidth="1"/>
    <col min="196" max="196" width="16.42578125" bestFit="1" customWidth="1"/>
    <col min="197" max="197" width="10.5703125" bestFit="1" customWidth="1"/>
    <col min="198" max="198" width="16.42578125" bestFit="1" customWidth="1"/>
    <col min="199" max="199" width="10.5703125" bestFit="1" customWidth="1"/>
    <col min="200" max="200" width="16.42578125" bestFit="1" customWidth="1"/>
    <col min="201" max="201" width="10.5703125" bestFit="1" customWidth="1"/>
    <col min="202" max="202" width="16.42578125" bestFit="1" customWidth="1"/>
    <col min="203" max="203" width="10.5703125" bestFit="1" customWidth="1"/>
    <col min="204" max="204" width="16.42578125" bestFit="1" customWidth="1"/>
    <col min="205" max="205" width="10.5703125" bestFit="1" customWidth="1"/>
    <col min="206" max="206" width="16.42578125" bestFit="1" customWidth="1"/>
    <col min="207" max="207" width="10.5703125" bestFit="1" customWidth="1"/>
    <col min="208" max="208" width="16.42578125" bestFit="1" customWidth="1"/>
    <col min="209" max="209" width="11.5703125" bestFit="1" customWidth="1"/>
    <col min="210" max="210" width="17.5703125" bestFit="1" customWidth="1"/>
    <col min="211" max="211" width="11.5703125" bestFit="1" customWidth="1"/>
    <col min="212" max="212" width="17.5703125" bestFit="1" customWidth="1"/>
    <col min="213" max="213" width="11.5703125" bestFit="1" customWidth="1"/>
    <col min="214" max="214" width="17.5703125" bestFit="1" customWidth="1"/>
    <col min="215" max="215" width="11.5703125" bestFit="1" customWidth="1"/>
    <col min="216" max="216" width="17.5703125" bestFit="1" customWidth="1"/>
    <col min="217" max="217" width="11.5703125" bestFit="1" customWidth="1"/>
    <col min="218" max="218" width="17.5703125" bestFit="1" customWidth="1"/>
    <col min="219" max="219" width="11.5703125" bestFit="1" customWidth="1"/>
    <col min="220" max="220" width="17.5703125" bestFit="1" customWidth="1"/>
    <col min="221" max="221" width="11.5703125" bestFit="1" customWidth="1"/>
    <col min="222" max="222" width="17.5703125" bestFit="1" customWidth="1"/>
    <col min="223" max="223" width="11.5703125" bestFit="1" customWidth="1"/>
    <col min="224" max="224" width="17.5703125" bestFit="1" customWidth="1"/>
    <col min="225" max="225" width="11.5703125" bestFit="1" customWidth="1"/>
    <col min="226" max="226" width="17.5703125" bestFit="1" customWidth="1"/>
    <col min="227" max="227" width="11.5703125" bestFit="1" customWidth="1"/>
    <col min="228" max="228" width="17.5703125" bestFit="1" customWidth="1"/>
    <col min="229" max="229" width="11.5703125" bestFit="1" customWidth="1"/>
    <col min="230" max="230" width="17.5703125" bestFit="1" customWidth="1"/>
    <col min="231" max="231" width="11.5703125" bestFit="1" customWidth="1"/>
    <col min="232" max="232" width="17.5703125" bestFit="1" customWidth="1"/>
    <col min="233" max="233" width="11.5703125" bestFit="1" customWidth="1"/>
    <col min="234" max="234" width="17.5703125" bestFit="1" customWidth="1"/>
    <col min="235" max="235" width="11.5703125" bestFit="1" customWidth="1"/>
    <col min="236" max="236" width="17.5703125" bestFit="1" customWidth="1"/>
    <col min="237" max="237" width="11.5703125" bestFit="1" customWidth="1"/>
    <col min="238" max="238" width="17.5703125" bestFit="1" customWidth="1"/>
    <col min="239" max="239" width="11.5703125" bestFit="1" customWidth="1"/>
    <col min="240" max="240" width="17.5703125" bestFit="1" customWidth="1"/>
    <col min="241" max="241" width="11.5703125" bestFit="1" customWidth="1"/>
    <col min="242" max="242" width="17.5703125" bestFit="1" customWidth="1"/>
    <col min="243" max="243" width="11.5703125" bestFit="1" customWidth="1"/>
    <col min="244" max="244" width="17.5703125" bestFit="1" customWidth="1"/>
    <col min="245" max="245" width="11.5703125" bestFit="1" customWidth="1"/>
    <col min="246" max="246" width="5.7109375" bestFit="1" customWidth="1"/>
    <col min="247" max="247" width="17.5703125" bestFit="1" customWidth="1"/>
    <col min="248" max="248" width="11.5703125" bestFit="1" customWidth="1"/>
    <col min="249" max="249" width="17.5703125" bestFit="1" customWidth="1"/>
    <col min="250" max="250" width="11.5703125" bestFit="1" customWidth="1"/>
    <col min="251" max="251" width="17.5703125" bestFit="1" customWidth="1"/>
    <col min="252" max="252" width="11.5703125" bestFit="1" customWidth="1"/>
    <col min="253" max="253" width="17.5703125" bestFit="1" customWidth="1"/>
    <col min="254" max="254" width="11.5703125" bestFit="1" customWidth="1"/>
    <col min="255" max="255" width="17.5703125" bestFit="1" customWidth="1"/>
    <col min="256" max="256" width="11.5703125" bestFit="1" customWidth="1"/>
    <col min="257" max="257" width="17.5703125" bestFit="1" customWidth="1"/>
    <col min="258" max="258" width="11.5703125" bestFit="1" customWidth="1"/>
    <col min="259" max="259" width="17.5703125" bestFit="1" customWidth="1"/>
    <col min="260" max="260" width="11.5703125" bestFit="1" customWidth="1"/>
    <col min="261" max="261" width="17.5703125" bestFit="1" customWidth="1"/>
    <col min="262" max="262" width="11.5703125" bestFit="1" customWidth="1"/>
    <col min="263" max="263" width="17.5703125" bestFit="1" customWidth="1"/>
    <col min="264" max="264" width="11.5703125" bestFit="1" customWidth="1"/>
    <col min="265" max="265" width="17.5703125" bestFit="1" customWidth="1"/>
    <col min="266" max="266" width="11.5703125" bestFit="1" customWidth="1"/>
    <col min="267" max="267" width="17.5703125" bestFit="1" customWidth="1"/>
    <col min="268" max="268" width="11.5703125" bestFit="1" customWidth="1"/>
    <col min="269" max="269" width="17.5703125" bestFit="1" customWidth="1"/>
    <col min="270" max="270" width="11.5703125" bestFit="1" customWidth="1"/>
    <col min="271" max="271" width="17.5703125" bestFit="1" customWidth="1"/>
    <col min="272" max="272" width="11.5703125" bestFit="1" customWidth="1"/>
    <col min="273" max="273" width="17.5703125" bestFit="1" customWidth="1"/>
    <col min="274" max="274" width="11.5703125" bestFit="1" customWidth="1"/>
    <col min="275" max="275" width="17.5703125" bestFit="1" customWidth="1"/>
    <col min="276" max="276" width="11.5703125" bestFit="1" customWidth="1"/>
    <col min="277" max="277" width="17.5703125" bestFit="1" customWidth="1"/>
    <col min="278" max="278" width="11.5703125" bestFit="1" customWidth="1"/>
    <col min="279" max="279" width="17.5703125" bestFit="1" customWidth="1"/>
    <col min="280" max="280" width="11.5703125" bestFit="1" customWidth="1"/>
    <col min="281" max="281" width="17.5703125" bestFit="1" customWidth="1"/>
    <col min="282" max="282" width="11.5703125" bestFit="1" customWidth="1"/>
    <col min="283" max="283" width="17.5703125" bestFit="1" customWidth="1"/>
    <col min="284" max="284" width="11.5703125" bestFit="1" customWidth="1"/>
    <col min="285" max="285" width="17.5703125" bestFit="1" customWidth="1"/>
    <col min="286" max="286" width="11.5703125" bestFit="1" customWidth="1"/>
    <col min="287" max="287" width="17.5703125" bestFit="1" customWidth="1"/>
    <col min="288" max="288" width="11.5703125" bestFit="1" customWidth="1"/>
    <col min="289" max="289" width="17.5703125" bestFit="1" customWidth="1"/>
    <col min="290" max="290" width="11.5703125" bestFit="1" customWidth="1"/>
    <col min="291" max="291" width="17.5703125" bestFit="1" customWidth="1"/>
    <col min="292" max="292" width="11.5703125" bestFit="1" customWidth="1"/>
    <col min="293" max="293" width="17.5703125" bestFit="1" customWidth="1"/>
    <col min="294" max="294" width="11.5703125" bestFit="1" customWidth="1"/>
    <col min="295" max="295" width="17.5703125" bestFit="1" customWidth="1"/>
    <col min="296" max="296" width="11.5703125" bestFit="1" customWidth="1"/>
    <col min="297" max="297" width="17.5703125" bestFit="1" customWidth="1"/>
    <col min="298" max="298" width="11.5703125" bestFit="1" customWidth="1"/>
    <col min="299" max="299" width="17.5703125" bestFit="1" customWidth="1"/>
    <col min="300" max="300" width="11.5703125" bestFit="1" customWidth="1"/>
    <col min="301" max="301" width="17.5703125" bestFit="1" customWidth="1"/>
    <col min="302" max="302" width="11.5703125" bestFit="1" customWidth="1"/>
    <col min="303" max="303" width="17.5703125" bestFit="1" customWidth="1"/>
    <col min="304" max="304" width="11.5703125" bestFit="1" customWidth="1"/>
    <col min="305" max="305" width="17.5703125" bestFit="1" customWidth="1"/>
    <col min="306" max="306" width="11.5703125" bestFit="1" customWidth="1"/>
    <col min="307" max="307" width="17.5703125" bestFit="1" customWidth="1"/>
    <col min="308" max="308" width="11.5703125" bestFit="1" customWidth="1"/>
    <col min="309" max="309" width="17.5703125" bestFit="1" customWidth="1"/>
    <col min="310" max="310" width="11.5703125" bestFit="1" customWidth="1"/>
    <col min="311" max="311" width="17.5703125" bestFit="1" customWidth="1"/>
    <col min="312" max="312" width="11.5703125" bestFit="1" customWidth="1"/>
    <col min="313" max="313" width="17.5703125" bestFit="1" customWidth="1"/>
    <col min="314" max="314" width="11.5703125" bestFit="1" customWidth="1"/>
    <col min="315" max="315" width="17.5703125" bestFit="1" customWidth="1"/>
    <col min="316" max="316" width="11.5703125" bestFit="1" customWidth="1"/>
    <col min="317" max="317" width="17.5703125" bestFit="1" customWidth="1"/>
    <col min="318" max="318" width="11.5703125" bestFit="1" customWidth="1"/>
    <col min="319" max="319" width="17.5703125" bestFit="1" customWidth="1"/>
    <col min="320" max="320" width="11.5703125" bestFit="1" customWidth="1"/>
    <col min="321" max="321" width="17.5703125" bestFit="1" customWidth="1"/>
    <col min="322" max="322" width="11.5703125" bestFit="1" customWidth="1"/>
    <col min="323" max="323" width="17.5703125" bestFit="1" customWidth="1"/>
    <col min="324" max="324" width="11.5703125" bestFit="1" customWidth="1"/>
    <col min="325" max="325" width="17.5703125" bestFit="1" customWidth="1"/>
    <col min="326" max="326" width="11.5703125" bestFit="1" customWidth="1"/>
    <col min="327" max="327" width="17.5703125" bestFit="1" customWidth="1"/>
    <col min="328" max="328" width="11.5703125" bestFit="1" customWidth="1"/>
    <col min="329" max="329" width="17.5703125" bestFit="1" customWidth="1"/>
    <col min="330" max="330" width="11.5703125" bestFit="1" customWidth="1"/>
    <col min="331" max="331" width="17.5703125" bestFit="1" customWidth="1"/>
    <col min="332" max="332" width="11.5703125" bestFit="1" customWidth="1"/>
    <col min="333" max="333" width="17.5703125" bestFit="1" customWidth="1"/>
    <col min="334" max="334" width="11.5703125" bestFit="1" customWidth="1"/>
    <col min="335" max="335" width="17.5703125" bestFit="1" customWidth="1"/>
    <col min="336" max="336" width="11.5703125" bestFit="1" customWidth="1"/>
    <col min="337" max="337" width="17.5703125" bestFit="1" customWidth="1"/>
    <col min="338" max="338" width="11.5703125" bestFit="1" customWidth="1"/>
    <col min="339" max="339" width="17.5703125" bestFit="1" customWidth="1"/>
    <col min="340" max="340" width="11.5703125" bestFit="1" customWidth="1"/>
    <col min="341" max="341" width="17.5703125" bestFit="1" customWidth="1"/>
    <col min="342" max="342" width="11.5703125" bestFit="1" customWidth="1"/>
    <col min="343" max="343" width="17.5703125" bestFit="1" customWidth="1"/>
    <col min="344" max="344" width="11.5703125" bestFit="1" customWidth="1"/>
    <col min="345" max="345" width="17.5703125" bestFit="1" customWidth="1"/>
    <col min="346" max="346" width="11.5703125" bestFit="1" customWidth="1"/>
    <col min="347" max="347" width="17.5703125" bestFit="1" customWidth="1"/>
    <col min="348" max="348" width="11.5703125" bestFit="1" customWidth="1"/>
    <col min="349" max="349" width="17.5703125" bestFit="1" customWidth="1"/>
    <col min="350" max="350" width="11.5703125" bestFit="1" customWidth="1"/>
    <col min="351" max="351" width="17.5703125" bestFit="1" customWidth="1"/>
    <col min="352" max="352" width="11.5703125" bestFit="1" customWidth="1"/>
    <col min="353" max="353" width="17.5703125" bestFit="1" customWidth="1"/>
    <col min="354" max="354" width="11.5703125" bestFit="1" customWidth="1"/>
    <col min="355" max="355" width="17.5703125" bestFit="1" customWidth="1"/>
    <col min="356" max="356" width="11.5703125" bestFit="1" customWidth="1"/>
    <col min="357" max="357" width="17.5703125" bestFit="1" customWidth="1"/>
    <col min="358" max="358" width="11.5703125" bestFit="1" customWidth="1"/>
    <col min="359" max="359" width="17.5703125" bestFit="1" customWidth="1"/>
    <col min="360" max="360" width="11.5703125" bestFit="1" customWidth="1"/>
    <col min="361" max="361" width="17.5703125" bestFit="1" customWidth="1"/>
    <col min="362" max="362" width="11.5703125" bestFit="1" customWidth="1"/>
    <col min="363" max="363" width="17.5703125" bestFit="1" customWidth="1"/>
    <col min="364" max="364" width="11.5703125" bestFit="1" customWidth="1"/>
    <col min="365" max="365" width="17.5703125" bestFit="1" customWidth="1"/>
    <col min="366" max="366" width="11.5703125" bestFit="1" customWidth="1"/>
    <col min="367" max="367" width="17.5703125" bestFit="1" customWidth="1"/>
    <col min="368" max="368" width="11.5703125" bestFit="1" customWidth="1"/>
    <col min="369" max="369" width="17.5703125" bestFit="1" customWidth="1"/>
    <col min="370" max="370" width="11.5703125" bestFit="1" customWidth="1"/>
    <col min="371" max="371" width="17.5703125" bestFit="1" customWidth="1"/>
    <col min="372" max="372" width="11.5703125" bestFit="1" customWidth="1"/>
    <col min="373" max="373" width="17.5703125" bestFit="1" customWidth="1"/>
    <col min="374" max="374" width="11.5703125" bestFit="1" customWidth="1"/>
    <col min="375" max="375" width="17.5703125" bestFit="1" customWidth="1"/>
    <col min="376" max="376" width="11.5703125" bestFit="1" customWidth="1"/>
    <col min="377" max="377" width="17.5703125" bestFit="1" customWidth="1"/>
    <col min="378" max="378" width="11.5703125" bestFit="1" customWidth="1"/>
    <col min="379" max="379" width="17.5703125" bestFit="1" customWidth="1"/>
    <col min="380" max="380" width="11.5703125" bestFit="1" customWidth="1"/>
    <col min="381" max="381" width="17.5703125" bestFit="1" customWidth="1"/>
    <col min="382" max="382" width="11.5703125" bestFit="1" customWidth="1"/>
    <col min="383" max="383" width="17.5703125" bestFit="1" customWidth="1"/>
    <col min="384" max="384" width="11.5703125" bestFit="1" customWidth="1"/>
    <col min="385" max="385" width="17.5703125" bestFit="1" customWidth="1"/>
    <col min="386" max="386" width="11.5703125" bestFit="1" customWidth="1"/>
    <col min="387" max="387" width="17.5703125" bestFit="1" customWidth="1"/>
    <col min="388" max="388" width="11.5703125" bestFit="1" customWidth="1"/>
    <col min="389" max="389" width="17.5703125" bestFit="1" customWidth="1"/>
    <col min="390" max="390" width="11.5703125" bestFit="1" customWidth="1"/>
    <col min="391" max="391" width="17.5703125" bestFit="1" customWidth="1"/>
    <col min="392" max="392" width="11.5703125" bestFit="1" customWidth="1"/>
    <col min="393" max="393" width="17.5703125" bestFit="1" customWidth="1"/>
    <col min="394" max="394" width="11.5703125" bestFit="1" customWidth="1"/>
    <col min="395" max="395" width="6.5703125" bestFit="1" customWidth="1"/>
    <col min="396" max="396" width="17.5703125" bestFit="1" customWidth="1"/>
    <col min="397" max="397" width="11.5703125" bestFit="1" customWidth="1"/>
    <col min="398" max="398" width="17.5703125" bestFit="1" customWidth="1"/>
    <col min="399" max="399" width="11.5703125" bestFit="1" customWidth="1"/>
    <col min="400" max="400" width="17.5703125" bestFit="1" customWidth="1"/>
    <col min="401" max="401" width="11.5703125" bestFit="1" customWidth="1"/>
    <col min="402" max="402" width="17.5703125" bestFit="1" customWidth="1"/>
    <col min="403" max="403" width="11.5703125" bestFit="1" customWidth="1"/>
    <col min="404" max="404" width="17.5703125" bestFit="1" customWidth="1"/>
    <col min="405" max="405" width="11.5703125" bestFit="1" customWidth="1"/>
    <col min="406" max="406" width="17.5703125" bestFit="1" customWidth="1"/>
    <col min="407" max="407" width="11.5703125" bestFit="1" customWidth="1"/>
    <col min="408" max="408" width="17.5703125" bestFit="1" customWidth="1"/>
    <col min="409" max="409" width="11.5703125" bestFit="1" customWidth="1"/>
    <col min="410" max="410" width="17.5703125" bestFit="1" customWidth="1"/>
    <col min="411" max="411" width="11.5703125" bestFit="1" customWidth="1"/>
    <col min="412" max="412" width="17.5703125" bestFit="1" customWidth="1"/>
    <col min="413" max="413" width="11.5703125" bestFit="1" customWidth="1"/>
    <col min="414" max="414" width="17.5703125" bestFit="1" customWidth="1"/>
    <col min="415" max="415" width="11.5703125" bestFit="1" customWidth="1"/>
    <col min="416" max="416" width="17.5703125" bestFit="1" customWidth="1"/>
    <col min="417" max="417" width="11.5703125" bestFit="1" customWidth="1"/>
    <col min="418" max="418" width="17.5703125" bestFit="1" customWidth="1"/>
    <col min="419" max="419" width="11.5703125" bestFit="1" customWidth="1"/>
    <col min="420" max="420" width="17.5703125" bestFit="1" customWidth="1"/>
    <col min="421" max="421" width="11.5703125" bestFit="1" customWidth="1"/>
    <col min="422" max="422" width="17.5703125" bestFit="1" customWidth="1"/>
    <col min="423" max="423" width="11.5703125" bestFit="1" customWidth="1"/>
    <col min="424" max="424" width="17.5703125" bestFit="1" customWidth="1"/>
    <col min="425" max="425" width="11.5703125" bestFit="1" customWidth="1"/>
    <col min="426" max="426" width="17.5703125" bestFit="1" customWidth="1"/>
    <col min="427" max="427" width="11.5703125" bestFit="1" customWidth="1"/>
    <col min="428" max="428" width="17.5703125" bestFit="1" customWidth="1"/>
    <col min="429" max="429" width="11.5703125" bestFit="1" customWidth="1"/>
    <col min="430" max="430" width="17.5703125" bestFit="1" customWidth="1"/>
    <col min="431" max="431" width="11.5703125" bestFit="1" customWidth="1"/>
    <col min="432" max="432" width="17.5703125" bestFit="1" customWidth="1"/>
    <col min="433" max="433" width="11.5703125" bestFit="1" customWidth="1"/>
    <col min="434" max="434" width="17.5703125" bestFit="1" customWidth="1"/>
    <col min="435" max="435" width="11.5703125" bestFit="1" customWidth="1"/>
    <col min="436" max="436" width="17.5703125" bestFit="1" customWidth="1"/>
    <col min="437" max="437" width="11.5703125" bestFit="1" customWidth="1"/>
    <col min="438" max="438" width="17.5703125" bestFit="1" customWidth="1"/>
    <col min="439" max="439" width="11.5703125" bestFit="1" customWidth="1"/>
    <col min="440" max="440" width="17.5703125" bestFit="1" customWidth="1"/>
    <col min="441" max="441" width="11.5703125" bestFit="1" customWidth="1"/>
    <col min="442" max="442" width="17.5703125" bestFit="1" customWidth="1"/>
    <col min="443" max="443" width="11.5703125" bestFit="1" customWidth="1"/>
    <col min="444" max="444" width="17.5703125" bestFit="1" customWidth="1"/>
    <col min="445" max="445" width="11.5703125" bestFit="1" customWidth="1"/>
    <col min="446" max="446" width="17.5703125" bestFit="1" customWidth="1"/>
    <col min="447" max="447" width="11.5703125" bestFit="1" customWidth="1"/>
    <col min="448" max="448" width="17.5703125" bestFit="1" customWidth="1"/>
    <col min="449" max="449" width="11.5703125" bestFit="1" customWidth="1"/>
    <col min="450" max="450" width="17.5703125" bestFit="1" customWidth="1"/>
    <col min="451" max="451" width="11.5703125" bestFit="1" customWidth="1"/>
    <col min="452" max="452" width="17.5703125" bestFit="1" customWidth="1"/>
    <col min="453" max="453" width="11.5703125" bestFit="1" customWidth="1"/>
    <col min="454" max="454" width="17.5703125" bestFit="1" customWidth="1"/>
    <col min="455" max="455" width="11.5703125" bestFit="1" customWidth="1"/>
    <col min="456" max="456" width="17.5703125" bestFit="1" customWidth="1"/>
    <col min="457" max="457" width="11.5703125" bestFit="1" customWidth="1"/>
    <col min="458" max="458" width="17.5703125" bestFit="1" customWidth="1"/>
    <col min="459" max="459" width="11.5703125" bestFit="1" customWidth="1"/>
    <col min="460" max="460" width="17.5703125" bestFit="1" customWidth="1"/>
    <col min="461" max="461" width="11.5703125" bestFit="1" customWidth="1"/>
    <col min="462" max="462" width="17.5703125" bestFit="1" customWidth="1"/>
    <col min="463" max="463" width="11.5703125" bestFit="1" customWidth="1"/>
    <col min="464" max="464" width="17.5703125" bestFit="1" customWidth="1"/>
    <col min="465" max="465" width="11.5703125" bestFit="1" customWidth="1"/>
    <col min="466" max="466" width="17.5703125" bestFit="1" customWidth="1"/>
    <col min="467" max="467" width="11.5703125" bestFit="1" customWidth="1"/>
    <col min="468" max="468" width="5.7109375" bestFit="1" customWidth="1"/>
    <col min="469" max="469" width="17.5703125" bestFit="1" customWidth="1"/>
    <col min="470" max="470" width="11.5703125" bestFit="1" customWidth="1"/>
    <col min="471" max="471" width="17.5703125" bestFit="1" customWidth="1"/>
    <col min="472" max="472" width="11.5703125" bestFit="1" customWidth="1"/>
    <col min="473" max="473" width="17.5703125" bestFit="1" customWidth="1"/>
    <col min="474" max="474" width="11.5703125" bestFit="1" customWidth="1"/>
    <col min="475" max="475" width="17.5703125" bestFit="1" customWidth="1"/>
    <col min="476" max="476" width="11.5703125" bestFit="1" customWidth="1"/>
    <col min="477" max="477" width="17.5703125" bestFit="1" customWidth="1"/>
    <col min="478" max="478" width="11.5703125" bestFit="1" customWidth="1"/>
    <col min="479" max="479" width="17.5703125" bestFit="1" customWidth="1"/>
    <col min="480" max="480" width="11.5703125" bestFit="1" customWidth="1"/>
    <col min="481" max="481" width="17.5703125" bestFit="1" customWidth="1"/>
    <col min="482" max="482" width="11.5703125" bestFit="1" customWidth="1"/>
    <col min="483" max="483" width="17.5703125" bestFit="1" customWidth="1"/>
    <col min="484" max="484" width="11.5703125" bestFit="1" customWidth="1"/>
    <col min="485" max="485" width="17.5703125" bestFit="1" customWidth="1"/>
    <col min="486" max="486" width="11.5703125" bestFit="1" customWidth="1"/>
    <col min="487" max="487" width="17.5703125" bestFit="1" customWidth="1"/>
    <col min="488" max="488" width="11.5703125" bestFit="1" customWidth="1"/>
    <col min="489" max="489" width="17.5703125" bestFit="1" customWidth="1"/>
    <col min="490" max="490" width="11.5703125" bestFit="1" customWidth="1"/>
    <col min="491" max="491" width="17.5703125" bestFit="1" customWidth="1"/>
    <col min="492" max="492" width="11.5703125" bestFit="1" customWidth="1"/>
    <col min="493" max="493" width="17.5703125" bestFit="1" customWidth="1"/>
    <col min="494" max="494" width="11.5703125" bestFit="1" customWidth="1"/>
    <col min="495" max="495" width="17.5703125" bestFit="1" customWidth="1"/>
    <col min="496" max="496" width="11.5703125" bestFit="1" customWidth="1"/>
    <col min="497" max="497" width="17.5703125" bestFit="1" customWidth="1"/>
    <col min="498" max="498" width="11.5703125" bestFit="1" customWidth="1"/>
    <col min="499" max="499" width="17.5703125" bestFit="1" customWidth="1"/>
    <col min="500" max="500" width="11.5703125" bestFit="1" customWidth="1"/>
    <col min="501" max="501" width="17.5703125" bestFit="1" customWidth="1"/>
    <col min="502" max="502" width="11.5703125" bestFit="1" customWidth="1"/>
    <col min="503" max="503" width="17.5703125" bestFit="1" customWidth="1"/>
    <col min="504" max="504" width="11.5703125" bestFit="1" customWidth="1"/>
    <col min="505" max="505" width="17.5703125" bestFit="1" customWidth="1"/>
    <col min="506" max="506" width="11.5703125" bestFit="1" customWidth="1"/>
    <col min="507" max="507" width="17.5703125" bestFit="1" customWidth="1"/>
    <col min="508" max="508" width="11.5703125" bestFit="1" customWidth="1"/>
    <col min="509" max="509" width="17.5703125" bestFit="1" customWidth="1"/>
    <col min="510" max="510" width="11.5703125" bestFit="1" customWidth="1"/>
    <col min="511" max="511" width="17.5703125" bestFit="1" customWidth="1"/>
    <col min="512" max="512" width="11.5703125" bestFit="1" customWidth="1"/>
    <col min="513" max="513" width="17.5703125" bestFit="1" customWidth="1"/>
    <col min="514" max="514" width="11.5703125" bestFit="1" customWidth="1"/>
    <col min="515" max="515" width="17.5703125" bestFit="1" customWidth="1"/>
    <col min="516" max="516" width="11.5703125" bestFit="1" customWidth="1"/>
    <col min="517" max="517" width="17.5703125" bestFit="1" customWidth="1"/>
    <col min="518" max="518" width="11.5703125" bestFit="1" customWidth="1"/>
    <col min="519" max="519" width="17.5703125" bestFit="1" customWidth="1"/>
    <col min="520" max="520" width="11.5703125" bestFit="1" customWidth="1"/>
    <col min="521" max="521" width="17.5703125" bestFit="1" customWidth="1"/>
    <col min="522" max="522" width="11.5703125" bestFit="1" customWidth="1"/>
    <col min="523" max="523" width="17.5703125" bestFit="1" customWidth="1"/>
    <col min="524" max="524" width="11.5703125" bestFit="1" customWidth="1"/>
    <col min="525" max="525" width="17.5703125" bestFit="1" customWidth="1"/>
    <col min="526" max="526" width="11.5703125" bestFit="1" customWidth="1"/>
    <col min="527" max="527" width="17.5703125" bestFit="1" customWidth="1"/>
    <col min="528" max="528" width="11.5703125" bestFit="1" customWidth="1"/>
    <col min="529" max="529" width="17.5703125" bestFit="1" customWidth="1"/>
    <col min="530" max="530" width="11.5703125" bestFit="1" customWidth="1"/>
    <col min="531" max="531" width="17.5703125" bestFit="1" customWidth="1"/>
    <col min="532" max="532" width="11.5703125" bestFit="1" customWidth="1"/>
    <col min="533" max="533" width="17.5703125" bestFit="1" customWidth="1"/>
    <col min="534" max="534" width="11.5703125" bestFit="1" customWidth="1"/>
    <col min="535" max="535" width="17.5703125" bestFit="1" customWidth="1"/>
    <col min="536" max="536" width="11.5703125" bestFit="1" customWidth="1"/>
    <col min="537" max="537" width="17.5703125" bestFit="1" customWidth="1"/>
    <col min="538" max="538" width="11.5703125" bestFit="1" customWidth="1"/>
    <col min="539" max="539" width="17.5703125" bestFit="1" customWidth="1"/>
    <col min="540" max="540" width="11.5703125" bestFit="1" customWidth="1"/>
    <col min="541" max="541" width="17.5703125" bestFit="1" customWidth="1"/>
    <col min="542" max="542" width="11.5703125" bestFit="1" customWidth="1"/>
    <col min="543" max="543" width="17.5703125" bestFit="1" customWidth="1"/>
    <col min="544" max="544" width="11.5703125" bestFit="1" customWidth="1"/>
    <col min="545" max="545" width="17.5703125" bestFit="1" customWidth="1"/>
    <col min="546" max="546" width="11.5703125" bestFit="1" customWidth="1"/>
    <col min="547" max="547" width="17.5703125" bestFit="1" customWidth="1"/>
    <col min="548" max="548" width="11.5703125" bestFit="1" customWidth="1"/>
    <col min="549" max="549" width="17.5703125" bestFit="1" customWidth="1"/>
    <col min="550" max="550" width="11.5703125" bestFit="1" customWidth="1"/>
    <col min="551" max="551" width="17.5703125" bestFit="1" customWidth="1"/>
    <col min="552" max="552" width="11.5703125" bestFit="1" customWidth="1"/>
    <col min="553" max="553" width="17.5703125" bestFit="1" customWidth="1"/>
    <col min="554" max="554" width="11.5703125" bestFit="1" customWidth="1"/>
    <col min="555" max="555" width="17.5703125" bestFit="1" customWidth="1"/>
    <col min="556" max="556" width="11.5703125" bestFit="1" customWidth="1"/>
    <col min="557" max="557" width="17.5703125" bestFit="1" customWidth="1"/>
    <col min="558" max="558" width="11.5703125" bestFit="1" customWidth="1"/>
    <col min="559" max="559" width="17.5703125" bestFit="1" customWidth="1"/>
    <col min="560" max="560" width="11.5703125" bestFit="1" customWidth="1"/>
    <col min="561" max="561" width="5.140625" bestFit="1" customWidth="1"/>
    <col min="562" max="562" width="17.5703125" bestFit="1" customWidth="1"/>
    <col min="563" max="563" width="11.5703125" bestFit="1" customWidth="1"/>
    <col min="564" max="564" width="17.5703125" bestFit="1" customWidth="1"/>
    <col min="565" max="565" width="11.5703125" bestFit="1" customWidth="1"/>
    <col min="566" max="566" width="17.5703125" bestFit="1" customWidth="1"/>
    <col min="567" max="567" width="11.5703125" bestFit="1" customWidth="1"/>
    <col min="568" max="568" width="17.5703125" bestFit="1" customWidth="1"/>
    <col min="569" max="569" width="11.5703125" bestFit="1" customWidth="1"/>
    <col min="570" max="570" width="17.5703125" bestFit="1" customWidth="1"/>
    <col min="571" max="571" width="11.5703125" bestFit="1" customWidth="1"/>
    <col min="572" max="572" width="17.5703125" bestFit="1" customWidth="1"/>
    <col min="573" max="573" width="11.5703125" bestFit="1" customWidth="1"/>
    <col min="574" max="574" width="17.5703125" bestFit="1" customWidth="1"/>
    <col min="575" max="575" width="11.5703125" bestFit="1" customWidth="1"/>
    <col min="576" max="576" width="17.5703125" bestFit="1" customWidth="1"/>
    <col min="577" max="577" width="11.5703125" bestFit="1" customWidth="1"/>
    <col min="578" max="578" width="17.5703125" bestFit="1" customWidth="1"/>
    <col min="579" max="579" width="11.5703125" bestFit="1" customWidth="1"/>
    <col min="580" max="580" width="17.5703125" bestFit="1" customWidth="1"/>
    <col min="581" max="581" width="11.5703125" bestFit="1" customWidth="1"/>
    <col min="582" max="582" width="5.7109375" bestFit="1" customWidth="1"/>
    <col min="583" max="583" width="17.5703125" bestFit="1" customWidth="1"/>
    <col min="584" max="584" width="11.5703125" bestFit="1" customWidth="1"/>
    <col min="585" max="585" width="17.5703125" bestFit="1" customWidth="1"/>
    <col min="586" max="586" width="11.5703125" bestFit="1" customWidth="1"/>
    <col min="587" max="587" width="17.5703125" bestFit="1" customWidth="1"/>
    <col min="588" max="588" width="11.5703125" bestFit="1" customWidth="1"/>
    <col min="589" max="589" width="17.5703125" bestFit="1" customWidth="1"/>
    <col min="590" max="590" width="11.5703125" bestFit="1" customWidth="1"/>
    <col min="591" max="591" width="17.5703125" bestFit="1" customWidth="1"/>
    <col min="592" max="592" width="11.5703125" bestFit="1" customWidth="1"/>
    <col min="593" max="593" width="17.5703125" bestFit="1" customWidth="1"/>
    <col min="594" max="594" width="11.5703125" bestFit="1" customWidth="1"/>
    <col min="595" max="595" width="17.5703125" bestFit="1" customWidth="1"/>
    <col min="596" max="596" width="11.5703125" bestFit="1" customWidth="1"/>
    <col min="597" max="597" width="17.5703125" bestFit="1" customWidth="1"/>
    <col min="598" max="598" width="11.5703125" bestFit="1" customWidth="1"/>
    <col min="599" max="599" width="17.5703125" bestFit="1" customWidth="1"/>
    <col min="600" max="600" width="11.5703125" bestFit="1" customWidth="1"/>
    <col min="601" max="601" width="17.5703125" bestFit="1" customWidth="1"/>
    <col min="602" max="602" width="11.5703125" bestFit="1" customWidth="1"/>
    <col min="603" max="603" width="17.5703125" bestFit="1" customWidth="1"/>
    <col min="604" max="604" width="11.5703125" bestFit="1" customWidth="1"/>
    <col min="605" max="605" width="17.5703125" bestFit="1" customWidth="1"/>
    <col min="606" max="606" width="11.5703125" bestFit="1" customWidth="1"/>
    <col min="607" max="607" width="17.5703125" bestFit="1" customWidth="1"/>
    <col min="608" max="608" width="11.5703125" bestFit="1" customWidth="1"/>
    <col min="609" max="609" width="6.5703125" bestFit="1" customWidth="1"/>
    <col min="610" max="610" width="17.5703125" bestFit="1" customWidth="1"/>
    <col min="611" max="611" width="11.5703125" bestFit="1" customWidth="1"/>
    <col min="612" max="612" width="17.5703125" bestFit="1" customWidth="1"/>
    <col min="613" max="613" width="11.5703125" bestFit="1" customWidth="1"/>
    <col min="614" max="614" width="17.5703125" bestFit="1" customWidth="1"/>
    <col min="615" max="615" width="11.5703125" bestFit="1" customWidth="1"/>
    <col min="616" max="616" width="17.5703125" bestFit="1" customWidth="1"/>
    <col min="617" max="617" width="11.5703125" bestFit="1" customWidth="1"/>
    <col min="618" max="618" width="17.5703125" bestFit="1" customWidth="1"/>
    <col min="619" max="619" width="11.5703125" bestFit="1" customWidth="1"/>
    <col min="620" max="620" width="17.5703125" bestFit="1" customWidth="1"/>
    <col min="621" max="621" width="11.5703125" bestFit="1" customWidth="1"/>
    <col min="622" max="622" width="17.5703125" bestFit="1" customWidth="1"/>
    <col min="623" max="623" width="11.5703125" bestFit="1" customWidth="1"/>
    <col min="624" max="624" width="17.5703125" bestFit="1" customWidth="1"/>
    <col min="625" max="625" width="11.5703125" bestFit="1" customWidth="1"/>
    <col min="626" max="626" width="17.5703125" bestFit="1" customWidth="1"/>
    <col min="627" max="627" width="11.5703125" bestFit="1" customWidth="1"/>
    <col min="628" max="628" width="17.5703125" bestFit="1" customWidth="1"/>
    <col min="629" max="629" width="11.5703125" bestFit="1" customWidth="1"/>
    <col min="630" max="630" width="17.5703125" bestFit="1" customWidth="1"/>
    <col min="631" max="631" width="11.5703125" bestFit="1" customWidth="1"/>
    <col min="632" max="632" width="17.5703125" bestFit="1" customWidth="1"/>
    <col min="633" max="633" width="11.5703125" bestFit="1" customWidth="1"/>
    <col min="634" max="634" width="17.5703125" bestFit="1" customWidth="1"/>
    <col min="635" max="635" width="11.5703125" bestFit="1" customWidth="1"/>
    <col min="636" max="636" width="17.5703125" bestFit="1" customWidth="1"/>
    <col min="637" max="637" width="11.5703125" bestFit="1" customWidth="1"/>
    <col min="638" max="638" width="17.5703125" bestFit="1" customWidth="1"/>
    <col min="639" max="639" width="11.5703125" bestFit="1" customWidth="1"/>
    <col min="640" max="640" width="17.5703125" bestFit="1" customWidth="1"/>
    <col min="641" max="641" width="11.5703125" bestFit="1" customWidth="1"/>
    <col min="642" max="642" width="17.5703125" bestFit="1" customWidth="1"/>
    <col min="643" max="643" width="11.5703125" bestFit="1" customWidth="1"/>
    <col min="644" max="644" width="17.5703125" bestFit="1" customWidth="1"/>
    <col min="645" max="645" width="11.5703125" bestFit="1" customWidth="1"/>
    <col min="646" max="646" width="17.5703125" bestFit="1" customWidth="1"/>
    <col min="647" max="647" width="11.5703125" bestFit="1" customWidth="1"/>
    <col min="648" max="648" width="17.5703125" bestFit="1" customWidth="1"/>
    <col min="649" max="649" width="11.5703125" bestFit="1" customWidth="1"/>
    <col min="650" max="650" width="17.5703125" bestFit="1" customWidth="1"/>
    <col min="651" max="651" width="11.5703125" bestFit="1" customWidth="1"/>
    <col min="652" max="652" width="17.5703125" bestFit="1" customWidth="1"/>
    <col min="653" max="653" width="11.5703125" bestFit="1" customWidth="1"/>
    <col min="654" max="654" width="17.5703125" bestFit="1" customWidth="1"/>
    <col min="655" max="655" width="11.5703125" bestFit="1" customWidth="1"/>
    <col min="656" max="656" width="17.5703125" bestFit="1" customWidth="1"/>
    <col min="657" max="657" width="11.5703125" bestFit="1" customWidth="1"/>
    <col min="658" max="658" width="17.5703125" bestFit="1" customWidth="1"/>
    <col min="659" max="659" width="11.5703125" bestFit="1" customWidth="1"/>
    <col min="660" max="660" width="17.5703125" bestFit="1" customWidth="1"/>
    <col min="661" max="661" width="11.5703125" bestFit="1" customWidth="1"/>
    <col min="662" max="662" width="17.5703125" bestFit="1" customWidth="1"/>
    <col min="663" max="663" width="11.5703125" bestFit="1" customWidth="1"/>
    <col min="664" max="664" width="17.5703125" bestFit="1" customWidth="1"/>
    <col min="665" max="665" width="11.5703125" bestFit="1" customWidth="1"/>
    <col min="666" max="666" width="17.5703125" bestFit="1" customWidth="1"/>
    <col min="667" max="667" width="11.5703125" bestFit="1" customWidth="1"/>
    <col min="668" max="668" width="17.5703125" bestFit="1" customWidth="1"/>
    <col min="669" max="669" width="11.5703125" bestFit="1" customWidth="1"/>
    <col min="670" max="670" width="17.5703125" bestFit="1" customWidth="1"/>
    <col min="671" max="671" width="11.5703125" bestFit="1" customWidth="1"/>
    <col min="672" max="672" width="17.5703125" bestFit="1" customWidth="1"/>
    <col min="673" max="673" width="11.5703125" bestFit="1" customWidth="1"/>
    <col min="674" max="674" width="17.5703125" bestFit="1" customWidth="1"/>
    <col min="675" max="675" width="11.5703125" bestFit="1" customWidth="1"/>
    <col min="676" max="676" width="17.5703125" bestFit="1" customWidth="1"/>
    <col min="677" max="677" width="11.5703125" bestFit="1" customWidth="1"/>
    <col min="678" max="678" width="17.5703125" bestFit="1" customWidth="1"/>
    <col min="679" max="679" width="11.5703125" bestFit="1" customWidth="1"/>
    <col min="680" max="680" width="17.5703125" bestFit="1" customWidth="1"/>
    <col min="681" max="681" width="11.5703125" bestFit="1" customWidth="1"/>
    <col min="682" max="682" width="5.140625" bestFit="1" customWidth="1"/>
    <col min="683" max="683" width="17.5703125" bestFit="1" customWidth="1"/>
    <col min="684" max="684" width="11.5703125" bestFit="1" customWidth="1"/>
    <col min="685" max="685" width="17.5703125" bestFit="1" customWidth="1"/>
    <col min="686" max="686" width="11.5703125" bestFit="1" customWidth="1"/>
    <col min="687" max="687" width="17.5703125" bestFit="1" customWidth="1"/>
    <col min="688" max="688" width="11.5703125" bestFit="1" customWidth="1"/>
    <col min="689" max="689" width="17.5703125" bestFit="1" customWidth="1"/>
    <col min="690" max="690" width="11.5703125" bestFit="1" customWidth="1"/>
    <col min="691" max="691" width="17.5703125" bestFit="1" customWidth="1"/>
    <col min="692" max="692" width="11.5703125" bestFit="1" customWidth="1"/>
    <col min="693" max="693" width="17.5703125" bestFit="1" customWidth="1"/>
    <col min="694" max="694" width="11.5703125" bestFit="1" customWidth="1"/>
    <col min="695" max="695" width="17.5703125" bestFit="1" customWidth="1"/>
    <col min="696" max="696" width="11.5703125" bestFit="1" customWidth="1"/>
    <col min="697" max="697" width="17.5703125" bestFit="1" customWidth="1"/>
    <col min="698" max="698" width="11.5703125" bestFit="1" customWidth="1"/>
    <col min="699" max="699" width="17.5703125" bestFit="1" customWidth="1"/>
    <col min="700" max="700" width="11.5703125" bestFit="1" customWidth="1"/>
    <col min="701" max="701" width="17.5703125" bestFit="1" customWidth="1"/>
    <col min="702" max="702" width="11.5703125" bestFit="1" customWidth="1"/>
    <col min="703" max="703" width="17.5703125" bestFit="1" customWidth="1"/>
    <col min="704" max="704" width="11.5703125" bestFit="1" customWidth="1"/>
    <col min="705" max="705" width="17.5703125" bestFit="1" customWidth="1"/>
    <col min="706" max="706" width="11.5703125" bestFit="1" customWidth="1"/>
    <col min="707" max="707" width="17.5703125" bestFit="1" customWidth="1"/>
    <col min="708" max="708" width="11.5703125" bestFit="1" customWidth="1"/>
    <col min="709" max="709" width="17.5703125" bestFit="1" customWidth="1"/>
    <col min="710" max="710" width="11.5703125" bestFit="1" customWidth="1"/>
    <col min="711" max="711" width="17.5703125" bestFit="1" customWidth="1"/>
    <col min="712" max="712" width="11.5703125" bestFit="1" customWidth="1"/>
    <col min="713" max="713" width="17.5703125" bestFit="1" customWidth="1"/>
    <col min="714" max="714" width="11.5703125" bestFit="1" customWidth="1"/>
    <col min="715" max="715" width="17.5703125" bestFit="1" customWidth="1"/>
    <col min="716" max="716" width="11.5703125" bestFit="1" customWidth="1"/>
    <col min="717" max="717" width="17.5703125" bestFit="1" customWidth="1"/>
    <col min="718" max="718" width="11.5703125" bestFit="1" customWidth="1"/>
    <col min="719" max="719" width="17.5703125" bestFit="1" customWidth="1"/>
    <col min="720" max="720" width="11.5703125" bestFit="1" customWidth="1"/>
    <col min="721" max="721" width="17.5703125" bestFit="1" customWidth="1"/>
    <col min="722" max="722" width="11.5703125" bestFit="1" customWidth="1"/>
    <col min="723" max="723" width="17.5703125" bestFit="1" customWidth="1"/>
    <col min="724" max="724" width="11.5703125" bestFit="1" customWidth="1"/>
    <col min="725" max="725" width="17.5703125" bestFit="1" customWidth="1"/>
    <col min="726" max="726" width="11.5703125" bestFit="1" customWidth="1"/>
    <col min="727" max="727" width="17.5703125" bestFit="1" customWidth="1"/>
    <col min="728" max="728" width="11.5703125" bestFit="1" customWidth="1"/>
    <col min="729" max="729" width="17.5703125" bestFit="1" customWidth="1"/>
    <col min="730" max="730" width="11.5703125" bestFit="1" customWidth="1"/>
    <col min="731" max="731" width="17.5703125" bestFit="1" customWidth="1"/>
    <col min="732" max="732" width="11.5703125" bestFit="1" customWidth="1"/>
    <col min="733" max="733" width="17.5703125" bestFit="1" customWidth="1"/>
    <col min="734" max="734" width="11.5703125" bestFit="1" customWidth="1"/>
    <col min="735" max="735" width="17.5703125" bestFit="1" customWidth="1"/>
    <col min="736" max="736" width="11.5703125" bestFit="1" customWidth="1"/>
    <col min="737" max="737" width="17.5703125" bestFit="1" customWidth="1"/>
    <col min="738" max="738" width="11.5703125" bestFit="1" customWidth="1"/>
    <col min="739" max="739" width="17.5703125" bestFit="1" customWidth="1"/>
    <col min="740" max="740" width="11.5703125" bestFit="1" customWidth="1"/>
    <col min="741" max="741" width="17.5703125" bestFit="1" customWidth="1"/>
    <col min="742" max="742" width="11.5703125" bestFit="1" customWidth="1"/>
    <col min="743" max="743" width="17.5703125" bestFit="1" customWidth="1"/>
    <col min="744" max="744" width="11.5703125" bestFit="1" customWidth="1"/>
    <col min="745" max="745" width="17.5703125" bestFit="1" customWidth="1"/>
    <col min="746" max="746" width="11.5703125" bestFit="1" customWidth="1"/>
    <col min="747" max="747" width="17.5703125" bestFit="1" customWidth="1"/>
    <col min="748" max="748" width="11.5703125" bestFit="1" customWidth="1"/>
    <col min="749" max="749" width="17.5703125" bestFit="1" customWidth="1"/>
    <col min="750" max="750" width="11.5703125" bestFit="1" customWidth="1"/>
    <col min="751" max="751" width="17.5703125" bestFit="1" customWidth="1"/>
    <col min="752" max="752" width="11.5703125" bestFit="1" customWidth="1"/>
    <col min="753" max="753" width="17.5703125" bestFit="1" customWidth="1"/>
    <col min="754" max="754" width="11.5703125" bestFit="1" customWidth="1"/>
    <col min="755" max="755" width="17.5703125" bestFit="1" customWidth="1"/>
    <col min="756" max="756" width="11.5703125" bestFit="1" customWidth="1"/>
    <col min="757" max="757" width="17.5703125" bestFit="1" customWidth="1"/>
    <col min="758" max="758" width="11.5703125" bestFit="1" customWidth="1"/>
    <col min="759" max="759" width="17.5703125" bestFit="1" customWidth="1"/>
    <col min="760" max="760" width="11.5703125" bestFit="1" customWidth="1"/>
    <col min="761" max="761" width="17.5703125" bestFit="1" customWidth="1"/>
    <col min="762" max="762" width="11.5703125" bestFit="1" customWidth="1"/>
    <col min="763" max="763" width="17.5703125" bestFit="1" customWidth="1"/>
    <col min="764" max="764" width="11.5703125" bestFit="1" customWidth="1"/>
    <col min="765" max="765" width="17.5703125" bestFit="1" customWidth="1"/>
    <col min="766" max="766" width="11.5703125" bestFit="1" customWidth="1"/>
    <col min="767" max="767" width="17.5703125" bestFit="1" customWidth="1"/>
    <col min="768" max="768" width="11.5703125" bestFit="1" customWidth="1"/>
    <col min="769" max="769" width="17.5703125" bestFit="1" customWidth="1"/>
    <col min="770" max="770" width="12.7109375" bestFit="1" customWidth="1"/>
  </cols>
  <sheetData>
    <row r="1" spans="1:3" x14ac:dyDescent="0.25">
      <c r="A1" s="14" t="s">
        <v>6</v>
      </c>
      <c r="B1" t="s">
        <v>129</v>
      </c>
    </row>
    <row r="3" spans="1:3" x14ac:dyDescent="0.25">
      <c r="A3" s="14" t="s">
        <v>82</v>
      </c>
      <c r="B3" t="s">
        <v>84</v>
      </c>
      <c r="C3" s="17" t="s">
        <v>98</v>
      </c>
    </row>
    <row r="4" spans="1:3" x14ac:dyDescent="0.25">
      <c r="A4" s="15" t="s">
        <v>87</v>
      </c>
      <c r="B4" s="16">
        <v>584500.19999999995</v>
      </c>
      <c r="C4" s="11">
        <f>B4/$B$16</f>
        <v>8.0216305354892881E-2</v>
      </c>
    </row>
    <row r="5" spans="1:3" x14ac:dyDescent="0.25">
      <c r="A5" s="15" t="s">
        <v>88</v>
      </c>
      <c r="B5" s="16">
        <v>519336.4</v>
      </c>
      <c r="C5" s="11">
        <f t="shared" ref="C5:C16" si="0">B5/$B$16</f>
        <v>7.1273281419426016E-2</v>
      </c>
    </row>
    <row r="6" spans="1:3" x14ac:dyDescent="0.25">
      <c r="A6" s="15" t="s">
        <v>89</v>
      </c>
      <c r="B6" s="16">
        <v>849269.00000000012</v>
      </c>
      <c r="C6" s="11">
        <f t="shared" si="0"/>
        <v>0.11655294802712562</v>
      </c>
    </row>
    <row r="7" spans="1:3" x14ac:dyDescent="0.25">
      <c r="A7" s="15" t="s">
        <v>90</v>
      </c>
      <c r="B7" s="16">
        <v>630620.60000000009</v>
      </c>
      <c r="C7" s="11">
        <f t="shared" si="0"/>
        <v>8.6545829432882609E-2</v>
      </c>
    </row>
    <row r="8" spans="1:3" x14ac:dyDescent="0.25">
      <c r="A8" s="15" t="s">
        <v>74</v>
      </c>
      <c r="B8" s="16">
        <v>514485.8</v>
      </c>
      <c r="C8" s="11">
        <f t="shared" si="0"/>
        <v>7.0607589242153115E-2</v>
      </c>
    </row>
    <row r="9" spans="1:3" x14ac:dyDescent="0.25">
      <c r="A9" s="15" t="s">
        <v>91</v>
      </c>
      <c r="B9" s="16">
        <v>424936.79999999993</v>
      </c>
      <c r="C9" s="11">
        <f t="shared" si="0"/>
        <v>5.8317961405883245E-2</v>
      </c>
    </row>
    <row r="10" spans="1:3" x14ac:dyDescent="0.25">
      <c r="A10" s="15" t="s">
        <v>92</v>
      </c>
      <c r="B10" s="16">
        <v>595622.89999999991</v>
      </c>
      <c r="C10" s="11">
        <f t="shared" si="0"/>
        <v>8.1742775148352084E-2</v>
      </c>
    </row>
    <row r="11" spans="1:3" x14ac:dyDescent="0.25">
      <c r="A11" s="15" t="s">
        <v>93</v>
      </c>
      <c r="B11" s="16">
        <v>660578.59999999986</v>
      </c>
      <c r="C11" s="11">
        <f t="shared" si="0"/>
        <v>9.065723961857948E-2</v>
      </c>
    </row>
    <row r="12" spans="1:3" x14ac:dyDescent="0.25">
      <c r="A12" s="15" t="s">
        <v>94</v>
      </c>
      <c r="B12" s="16">
        <v>635805.00000000012</v>
      </c>
      <c r="C12" s="11">
        <f t="shared" si="0"/>
        <v>8.7257332035417051E-2</v>
      </c>
    </row>
    <row r="13" spans="1:3" x14ac:dyDescent="0.25">
      <c r="A13" s="15" t="s">
        <v>95</v>
      </c>
      <c r="B13" s="16">
        <v>693219.09999999974</v>
      </c>
      <c r="C13" s="11">
        <f t="shared" si="0"/>
        <v>9.513679379997475E-2</v>
      </c>
    </row>
    <row r="14" spans="1:3" x14ac:dyDescent="0.25">
      <c r="A14" s="15" t="s">
        <v>96</v>
      </c>
      <c r="B14" s="16">
        <v>700929.79999999993</v>
      </c>
      <c r="C14" s="11">
        <f t="shared" si="0"/>
        <v>9.6195003644385393E-2</v>
      </c>
    </row>
    <row r="15" spans="1:3" x14ac:dyDescent="0.25">
      <c r="A15" s="15" t="s">
        <v>97</v>
      </c>
      <c r="B15" s="16">
        <v>477246.80000000005</v>
      </c>
      <c r="C15" s="11">
        <f t="shared" si="0"/>
        <v>6.5496940870927833E-2</v>
      </c>
    </row>
    <row r="16" spans="1:3" x14ac:dyDescent="0.25">
      <c r="A16" s="15" t="s">
        <v>83</v>
      </c>
      <c r="B16" s="16">
        <v>7286550.9999999991</v>
      </c>
      <c r="C16" s="11">
        <f t="shared" si="0"/>
        <v>1</v>
      </c>
    </row>
    <row r="18" spans="4:4" x14ac:dyDescent="0.25">
      <c r="D18" s="20" t="s">
        <v>106</v>
      </c>
    </row>
  </sheetData>
  <hyperlinks>
    <hyperlink ref="D18" location="'Cover Page'!N3" display="Back to Cover page" xr:uid="{0953BE41-D975-4DE7-9E44-9F4166DEC9BF}"/>
  </hyperlink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462C-559E-4E59-B43D-06C78B5AD148}">
  <sheetPr>
    <tabColor theme="9" tint="-0.249977111117893"/>
    <pageSetUpPr autoPageBreaks="0"/>
  </sheetPr>
  <dimension ref="A1:J21"/>
  <sheetViews>
    <sheetView tabSelected="1" workbookViewId="0">
      <selection activeCell="F9" sqref="F9"/>
    </sheetView>
  </sheetViews>
  <sheetFormatPr defaultRowHeight="15" x14ac:dyDescent="0.25"/>
  <cols>
    <col min="1" max="1" width="20.5703125" bestFit="1" customWidth="1"/>
    <col min="2" max="2" width="18.28515625" bestFit="1" customWidth="1"/>
  </cols>
  <sheetData>
    <row r="1" spans="1:10" x14ac:dyDescent="0.25">
      <c r="A1" t="s">
        <v>107</v>
      </c>
      <c r="B1" t="s">
        <v>108</v>
      </c>
    </row>
    <row r="2" spans="1:10" x14ac:dyDescent="0.25">
      <c r="A2" s="16" t="s">
        <v>109</v>
      </c>
      <c r="B2" s="16"/>
      <c r="E2" s="20" t="s">
        <v>106</v>
      </c>
      <c r="J2" s="20"/>
    </row>
    <row r="3" spans="1:10" x14ac:dyDescent="0.25">
      <c r="A3" s="16" t="s">
        <v>110</v>
      </c>
      <c r="B3" s="16"/>
    </row>
    <row r="4" spans="1:10" x14ac:dyDescent="0.25">
      <c r="A4" s="16" t="s">
        <v>111</v>
      </c>
      <c r="B4" s="16"/>
    </row>
    <row r="5" spans="1:10" x14ac:dyDescent="0.25">
      <c r="A5" s="16" t="s">
        <v>112</v>
      </c>
      <c r="B5" s="16"/>
    </row>
    <row r="6" spans="1:10" x14ac:dyDescent="0.25">
      <c r="A6" s="16" t="s">
        <v>113</v>
      </c>
      <c r="B6" s="16"/>
    </row>
    <row r="7" spans="1:10" x14ac:dyDescent="0.25">
      <c r="A7" s="16" t="s">
        <v>114</v>
      </c>
      <c r="B7" s="16"/>
    </row>
    <row r="8" spans="1:10" x14ac:dyDescent="0.25">
      <c r="A8" s="16" t="s">
        <v>115</v>
      </c>
      <c r="B8" s="16"/>
    </row>
    <row r="9" spans="1:10" x14ac:dyDescent="0.25">
      <c r="A9" s="16" t="s">
        <v>116</v>
      </c>
      <c r="B9" s="16"/>
    </row>
    <row r="10" spans="1:10" x14ac:dyDescent="0.25">
      <c r="A10" s="16" t="s">
        <v>117</v>
      </c>
      <c r="B10" s="16"/>
    </row>
    <row r="11" spans="1:10" x14ac:dyDescent="0.25">
      <c r="A11" s="16" t="s">
        <v>118</v>
      </c>
      <c r="B11" s="16"/>
    </row>
    <row r="12" spans="1:10" x14ac:dyDescent="0.25">
      <c r="A12" s="16" t="s">
        <v>119</v>
      </c>
      <c r="B12" s="16"/>
    </row>
    <row r="13" spans="1:10" x14ac:dyDescent="0.25">
      <c r="A13" s="16" t="s">
        <v>120</v>
      </c>
      <c r="B13" s="16"/>
    </row>
    <row r="14" spans="1:10" x14ac:dyDescent="0.25">
      <c r="A14" s="16" t="s">
        <v>121</v>
      </c>
      <c r="B14" s="16"/>
    </row>
    <row r="15" spans="1:10" x14ac:dyDescent="0.25">
      <c r="A15" s="16" t="s">
        <v>122</v>
      </c>
      <c r="B15" s="16"/>
    </row>
    <row r="16" spans="1:10" x14ac:dyDescent="0.25">
      <c r="A16" s="16" t="s">
        <v>123</v>
      </c>
      <c r="B16" s="16"/>
    </row>
    <row r="17" spans="1:2" x14ac:dyDescent="0.25">
      <c r="A17" s="16" t="s">
        <v>124</v>
      </c>
      <c r="B17" s="16"/>
    </row>
    <row r="18" spans="1:2" x14ac:dyDescent="0.25">
      <c r="A18" s="16" t="s">
        <v>125</v>
      </c>
      <c r="B18" s="16"/>
    </row>
    <row r="19" spans="1:2" x14ac:dyDescent="0.25">
      <c r="A19" s="16" t="s">
        <v>126</v>
      </c>
      <c r="B19" s="16"/>
    </row>
    <row r="20" spans="1:2" x14ac:dyDescent="0.25">
      <c r="A20" s="16" t="s">
        <v>127</v>
      </c>
      <c r="B20" s="16"/>
    </row>
    <row r="21" spans="1:2" x14ac:dyDescent="0.25">
      <c r="A21" s="16" t="s">
        <v>128</v>
      </c>
      <c r="B21" s="16"/>
    </row>
  </sheetData>
  <hyperlinks>
    <hyperlink ref="E2" location="'Cover Page'!N3" display="Back to Cover page" xr:uid="{91BB14C2-84AA-4D29-802C-D20143FC3F50}"/>
  </hyperlink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44C11D-24A7-4FFF-9971-50ED30D1E4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Page</vt:lpstr>
      <vt:lpstr>All Sales</vt:lpstr>
      <vt:lpstr>North</vt:lpstr>
      <vt:lpstr>South</vt:lpstr>
      <vt:lpstr>East</vt:lpstr>
      <vt:lpstr>West</vt:lpstr>
      <vt:lpstr>Copy of All Sales </vt:lpstr>
      <vt:lpstr>Chart</vt:lpstr>
      <vt:lpstr>Sales Analysis</vt:lpstr>
      <vt:lpstr>New 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Allwin</cp:lastModifiedBy>
  <cp:lastPrinted>2023-09-28T18:46:10Z</cp:lastPrinted>
  <dcterms:created xsi:type="dcterms:W3CDTF">2023-09-28T10:25:27Z</dcterms:created>
  <dcterms:modified xsi:type="dcterms:W3CDTF">2023-09-28T19:46:07Z</dcterms:modified>
</cp:coreProperties>
</file>