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L480\OneDrive\Desktop\Assignment\Project\Excel_Project\Portfolio Management Analysis\"/>
    </mc:Choice>
  </mc:AlternateContent>
  <xr:revisionPtr revIDLastSave="0" documentId="13_ncr:1_{93049631-B460-4864-AC25-EBFC690E777A}" xr6:coauthVersionLast="36" xr6:coauthVersionMax="36" xr10:uidLastSave="{00000000-0000-0000-0000-000000000000}"/>
  <bookViews>
    <workbookView xWindow="0" yWindow="0" windowWidth="19200" windowHeight="6350" activeTab="2" xr2:uid="{6CB45165-8B81-435E-9750-E9153D47E399}"/>
  </bookViews>
  <sheets>
    <sheet name="DATA" sheetId="3" r:id="rId1"/>
    <sheet name="Sheet2" sheetId="2" state="hidden" r:id="rId2"/>
    <sheet name="Portfolio Management" sheetId="1" r:id="rId3"/>
  </sheets>
  <definedNames>
    <definedName name="ExternalData_1" localSheetId="1" hidden="1">Sheet2!$A$1:$F$8</definedName>
    <definedName name="ExternalData_2" localSheetId="0" hidden="1">DATA!$A$3:$F$236</definedName>
    <definedName name="ExternalData_2" localSheetId="2" hidden="1">'Portfolio Management'!$B$4:$C$237</definedName>
    <definedName name="ExternalData_3" localSheetId="0" hidden="1">DATA!$I$3:$N$236</definedName>
    <definedName name="ExternalData_3" localSheetId="2" hidden="1">'Portfolio Management'!$E$4:$E$237</definedName>
    <definedName name="ExternalData_4" localSheetId="0" hidden="1">DATA!$AW$3:$BB$236</definedName>
    <definedName name="ExternalData_4" localSheetId="2" hidden="1">'Portfolio Management'!$O$4:$O$237</definedName>
    <definedName name="ExternalData_5" localSheetId="0" hidden="1">DATA!$Q$3:$V$236</definedName>
    <definedName name="ExternalData_5" localSheetId="2" hidden="1">'Portfolio Management'!$G$4:$G$237</definedName>
    <definedName name="ExternalData_6" localSheetId="0" hidden="1">DATA!$AG$3:$AL$236</definedName>
    <definedName name="ExternalData_6" localSheetId="2" hidden="1">'Portfolio Management'!$K$4:$K$237</definedName>
    <definedName name="ExternalData_7" localSheetId="0" hidden="1">DATA!$Y$3:$AD$236</definedName>
    <definedName name="ExternalData_7" localSheetId="2" hidden="1">'Portfolio Management'!$I$4:$I$237</definedName>
    <definedName name="ExternalData_8" localSheetId="0" hidden="1">DATA!$AO$3:$AT$236</definedName>
    <definedName name="ExternalData_8" localSheetId="2" hidden="1">'Portfolio Management'!$M$4:$M$237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89" i="1" l="1"/>
  <c r="M290" i="1"/>
  <c r="M291" i="1"/>
  <c r="M292" i="1"/>
  <c r="M293" i="1"/>
  <c r="M288" i="1"/>
  <c r="L289" i="1"/>
  <c r="L290" i="1"/>
  <c r="L291" i="1"/>
  <c r="L292" i="1"/>
  <c r="L293" i="1"/>
  <c r="L288" i="1"/>
  <c r="K289" i="1"/>
  <c r="K290" i="1"/>
  <c r="K291" i="1"/>
  <c r="K292" i="1"/>
  <c r="K293" i="1"/>
  <c r="K288" i="1"/>
  <c r="I294" i="1"/>
  <c r="J293" i="1"/>
  <c r="G293" i="1"/>
  <c r="F293" i="1"/>
  <c r="E293" i="1"/>
  <c r="J292" i="1"/>
  <c r="G292" i="1"/>
  <c r="F292" i="1"/>
  <c r="E292" i="1"/>
  <c r="J291" i="1"/>
  <c r="G291" i="1"/>
  <c r="F291" i="1"/>
  <c r="E291" i="1"/>
  <c r="J290" i="1"/>
  <c r="G290" i="1"/>
  <c r="F290" i="1"/>
  <c r="E290" i="1"/>
  <c r="J289" i="1"/>
  <c r="G289" i="1"/>
  <c r="F289" i="1"/>
  <c r="E289" i="1"/>
  <c r="J288" i="1"/>
  <c r="G288" i="1"/>
  <c r="F288" i="1"/>
  <c r="E288" i="1"/>
  <c r="Z10" i="1"/>
  <c r="Z11" i="1"/>
  <c r="Z12" i="1"/>
  <c r="Z13" i="1"/>
  <c r="Z14" i="1"/>
  <c r="Z9" i="1"/>
  <c r="Y15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146" i="1"/>
  <c r="D256" i="1"/>
  <c r="D200" i="1"/>
  <c r="F200" i="1"/>
  <c r="H200" i="1"/>
  <c r="J200" i="1"/>
  <c r="L200" i="1"/>
  <c r="N200" i="1"/>
  <c r="D201" i="1"/>
  <c r="F201" i="1"/>
  <c r="H201" i="1"/>
  <c r="J201" i="1"/>
  <c r="L201" i="1"/>
  <c r="N201" i="1"/>
  <c r="D202" i="1"/>
  <c r="F202" i="1"/>
  <c r="H202" i="1"/>
  <c r="J202" i="1"/>
  <c r="L202" i="1"/>
  <c r="N202" i="1"/>
  <c r="D203" i="1"/>
  <c r="F203" i="1"/>
  <c r="H203" i="1"/>
  <c r="J203" i="1"/>
  <c r="L203" i="1"/>
  <c r="N203" i="1"/>
  <c r="D204" i="1"/>
  <c r="F204" i="1"/>
  <c r="H204" i="1"/>
  <c r="J204" i="1"/>
  <c r="L204" i="1"/>
  <c r="N204" i="1"/>
  <c r="D205" i="1"/>
  <c r="F205" i="1"/>
  <c r="H205" i="1"/>
  <c r="J205" i="1"/>
  <c r="L205" i="1"/>
  <c r="N205" i="1"/>
  <c r="D206" i="1"/>
  <c r="F206" i="1"/>
  <c r="H206" i="1"/>
  <c r="J206" i="1"/>
  <c r="L206" i="1"/>
  <c r="N206" i="1"/>
  <c r="D207" i="1"/>
  <c r="F207" i="1"/>
  <c r="H207" i="1"/>
  <c r="J207" i="1"/>
  <c r="L207" i="1"/>
  <c r="N207" i="1"/>
  <c r="D208" i="1"/>
  <c r="F208" i="1"/>
  <c r="H208" i="1"/>
  <c r="J208" i="1"/>
  <c r="L208" i="1"/>
  <c r="N208" i="1"/>
  <c r="D209" i="1"/>
  <c r="F209" i="1"/>
  <c r="H209" i="1"/>
  <c r="J209" i="1"/>
  <c r="L209" i="1"/>
  <c r="N209" i="1"/>
  <c r="D210" i="1"/>
  <c r="F210" i="1"/>
  <c r="H210" i="1"/>
  <c r="J210" i="1"/>
  <c r="L210" i="1"/>
  <c r="N210" i="1"/>
  <c r="D211" i="1"/>
  <c r="F211" i="1"/>
  <c r="H211" i="1"/>
  <c r="J211" i="1"/>
  <c r="L211" i="1"/>
  <c r="N211" i="1"/>
  <c r="D212" i="1"/>
  <c r="F212" i="1"/>
  <c r="H212" i="1"/>
  <c r="J212" i="1"/>
  <c r="L212" i="1"/>
  <c r="N212" i="1"/>
  <c r="D213" i="1"/>
  <c r="F213" i="1"/>
  <c r="H213" i="1"/>
  <c r="J213" i="1"/>
  <c r="L213" i="1"/>
  <c r="N213" i="1"/>
  <c r="D214" i="1"/>
  <c r="F214" i="1"/>
  <c r="H214" i="1"/>
  <c r="J214" i="1"/>
  <c r="L214" i="1"/>
  <c r="N214" i="1"/>
  <c r="D215" i="1"/>
  <c r="F215" i="1"/>
  <c r="H215" i="1"/>
  <c r="J215" i="1"/>
  <c r="L215" i="1"/>
  <c r="N215" i="1"/>
  <c r="D216" i="1"/>
  <c r="F216" i="1"/>
  <c r="H216" i="1"/>
  <c r="J216" i="1"/>
  <c r="L216" i="1"/>
  <c r="N216" i="1"/>
  <c r="D217" i="1"/>
  <c r="F217" i="1"/>
  <c r="H217" i="1"/>
  <c r="J217" i="1"/>
  <c r="L217" i="1"/>
  <c r="N217" i="1"/>
  <c r="D218" i="1"/>
  <c r="F218" i="1"/>
  <c r="H218" i="1"/>
  <c r="J218" i="1"/>
  <c r="L218" i="1"/>
  <c r="N218" i="1"/>
  <c r="D219" i="1"/>
  <c r="F219" i="1"/>
  <c r="H219" i="1"/>
  <c r="J219" i="1"/>
  <c r="L219" i="1"/>
  <c r="N219" i="1"/>
  <c r="D220" i="1"/>
  <c r="F220" i="1"/>
  <c r="H220" i="1"/>
  <c r="J220" i="1"/>
  <c r="L220" i="1"/>
  <c r="N220" i="1"/>
  <c r="D221" i="1"/>
  <c r="F221" i="1"/>
  <c r="H221" i="1"/>
  <c r="J221" i="1"/>
  <c r="L221" i="1"/>
  <c r="N221" i="1"/>
  <c r="D222" i="1"/>
  <c r="F222" i="1"/>
  <c r="H222" i="1"/>
  <c r="J222" i="1"/>
  <c r="L222" i="1"/>
  <c r="N222" i="1"/>
  <c r="D223" i="1"/>
  <c r="F223" i="1"/>
  <c r="H223" i="1"/>
  <c r="J223" i="1"/>
  <c r="L223" i="1"/>
  <c r="N223" i="1"/>
  <c r="D224" i="1"/>
  <c r="F224" i="1"/>
  <c r="H224" i="1"/>
  <c r="J224" i="1"/>
  <c r="L224" i="1"/>
  <c r="N224" i="1"/>
  <c r="D225" i="1"/>
  <c r="F225" i="1"/>
  <c r="H225" i="1"/>
  <c r="J225" i="1"/>
  <c r="L225" i="1"/>
  <c r="N225" i="1"/>
  <c r="D226" i="1"/>
  <c r="F226" i="1"/>
  <c r="H226" i="1"/>
  <c r="J226" i="1"/>
  <c r="L226" i="1"/>
  <c r="N226" i="1"/>
  <c r="D227" i="1"/>
  <c r="F227" i="1"/>
  <c r="H227" i="1"/>
  <c r="J227" i="1"/>
  <c r="L227" i="1"/>
  <c r="N227" i="1"/>
  <c r="D228" i="1"/>
  <c r="F228" i="1"/>
  <c r="H228" i="1"/>
  <c r="J228" i="1"/>
  <c r="L228" i="1"/>
  <c r="N228" i="1"/>
  <c r="D229" i="1"/>
  <c r="F229" i="1"/>
  <c r="H229" i="1"/>
  <c r="J229" i="1"/>
  <c r="L229" i="1"/>
  <c r="N229" i="1"/>
  <c r="D230" i="1"/>
  <c r="F230" i="1"/>
  <c r="H230" i="1"/>
  <c r="J230" i="1"/>
  <c r="L230" i="1"/>
  <c r="N230" i="1"/>
  <c r="D231" i="1"/>
  <c r="F231" i="1"/>
  <c r="H231" i="1"/>
  <c r="J231" i="1"/>
  <c r="L231" i="1"/>
  <c r="N231" i="1"/>
  <c r="D232" i="1"/>
  <c r="F232" i="1"/>
  <c r="H232" i="1"/>
  <c r="J232" i="1"/>
  <c r="L232" i="1"/>
  <c r="N232" i="1"/>
  <c r="D233" i="1"/>
  <c r="F233" i="1"/>
  <c r="H233" i="1"/>
  <c r="J233" i="1"/>
  <c r="L233" i="1"/>
  <c r="N233" i="1"/>
  <c r="D234" i="1"/>
  <c r="F234" i="1"/>
  <c r="H234" i="1"/>
  <c r="J234" i="1"/>
  <c r="L234" i="1"/>
  <c r="N234" i="1"/>
  <c r="D235" i="1"/>
  <c r="F235" i="1"/>
  <c r="H235" i="1"/>
  <c r="J235" i="1"/>
  <c r="L235" i="1"/>
  <c r="N235" i="1"/>
  <c r="D236" i="1"/>
  <c r="F236" i="1"/>
  <c r="H236" i="1"/>
  <c r="J236" i="1"/>
  <c r="L236" i="1"/>
  <c r="N236" i="1"/>
  <c r="D237" i="1"/>
  <c r="F237" i="1"/>
  <c r="H237" i="1"/>
  <c r="J237" i="1"/>
  <c r="L237" i="1"/>
  <c r="N237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W11" i="1" s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BC5" i="3"/>
  <c r="BC6" i="3"/>
  <c r="BC7" i="3"/>
  <c r="BC8" i="3"/>
  <c r="BC9" i="3"/>
  <c r="BC10" i="3"/>
  <c r="BC11" i="3"/>
  <c r="BC12" i="3"/>
  <c r="BC13" i="3"/>
  <c r="BC14" i="3"/>
  <c r="BC15" i="3"/>
  <c r="BC16" i="3"/>
  <c r="BC17" i="3"/>
  <c r="BC18" i="3"/>
  <c r="BC19" i="3"/>
  <c r="BC20" i="3"/>
  <c r="BC21" i="3"/>
  <c r="BC22" i="3"/>
  <c r="BC23" i="3"/>
  <c r="BC24" i="3"/>
  <c r="BC25" i="3"/>
  <c r="BC26" i="3"/>
  <c r="BC27" i="3"/>
  <c r="BC28" i="3"/>
  <c r="BC29" i="3"/>
  <c r="BC30" i="3"/>
  <c r="BC31" i="3"/>
  <c r="BC32" i="3"/>
  <c r="BC33" i="3"/>
  <c r="BC34" i="3"/>
  <c r="BC35" i="3"/>
  <c r="BC36" i="3"/>
  <c r="BC37" i="3"/>
  <c r="BC38" i="3"/>
  <c r="BC39" i="3"/>
  <c r="BC40" i="3"/>
  <c r="BC41" i="3"/>
  <c r="BC42" i="3"/>
  <c r="BC43" i="3"/>
  <c r="BC44" i="3"/>
  <c r="BC45" i="3"/>
  <c r="BC46" i="3"/>
  <c r="BC47" i="3"/>
  <c r="BC48" i="3"/>
  <c r="BC49" i="3"/>
  <c r="BC50" i="3"/>
  <c r="BC51" i="3"/>
  <c r="BC52" i="3"/>
  <c r="BC53" i="3"/>
  <c r="BC54" i="3"/>
  <c r="BC55" i="3"/>
  <c r="BC56" i="3"/>
  <c r="BC57" i="3"/>
  <c r="BC58" i="3"/>
  <c r="BC59" i="3"/>
  <c r="BC60" i="3"/>
  <c r="BC61" i="3"/>
  <c r="BC62" i="3"/>
  <c r="BC63" i="3"/>
  <c r="BC64" i="3"/>
  <c r="BC65" i="3"/>
  <c r="BC66" i="3"/>
  <c r="BC67" i="3"/>
  <c r="BC68" i="3"/>
  <c r="BC69" i="3"/>
  <c r="BC70" i="3"/>
  <c r="BC71" i="3"/>
  <c r="BC72" i="3"/>
  <c r="BC73" i="3"/>
  <c r="BC74" i="3"/>
  <c r="BC75" i="3"/>
  <c r="BC76" i="3"/>
  <c r="BC77" i="3"/>
  <c r="BC78" i="3"/>
  <c r="BC79" i="3"/>
  <c r="BC80" i="3"/>
  <c r="BC81" i="3"/>
  <c r="BC82" i="3"/>
  <c r="BC83" i="3"/>
  <c r="BC84" i="3"/>
  <c r="BC85" i="3"/>
  <c r="BC86" i="3"/>
  <c r="BC87" i="3"/>
  <c r="BC88" i="3"/>
  <c r="BC89" i="3"/>
  <c r="BC90" i="3"/>
  <c r="BC91" i="3"/>
  <c r="BC92" i="3"/>
  <c r="BC93" i="3"/>
  <c r="BC94" i="3"/>
  <c r="BC95" i="3"/>
  <c r="BC96" i="3"/>
  <c r="BC97" i="3"/>
  <c r="BC98" i="3"/>
  <c r="BC99" i="3"/>
  <c r="BC100" i="3"/>
  <c r="BC101" i="3"/>
  <c r="BC102" i="3"/>
  <c r="BC103" i="3"/>
  <c r="BC104" i="3"/>
  <c r="BC105" i="3"/>
  <c r="BC106" i="3"/>
  <c r="BC107" i="3"/>
  <c r="BC108" i="3"/>
  <c r="BC109" i="3"/>
  <c r="BC110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C125" i="3"/>
  <c r="BC126" i="3"/>
  <c r="BC127" i="3"/>
  <c r="BC128" i="3"/>
  <c r="BC129" i="3"/>
  <c r="BC130" i="3"/>
  <c r="BC131" i="3"/>
  <c r="BC132" i="3"/>
  <c r="BC133" i="3"/>
  <c r="BC134" i="3"/>
  <c r="BC135" i="3"/>
  <c r="BC136" i="3"/>
  <c r="BC137" i="3"/>
  <c r="BC138" i="3"/>
  <c r="BC139" i="3"/>
  <c r="BC140" i="3"/>
  <c r="BC141" i="3"/>
  <c r="BC142" i="3"/>
  <c r="BC143" i="3"/>
  <c r="BC144" i="3"/>
  <c r="BC146" i="3"/>
  <c r="BC147" i="3"/>
  <c r="BC148" i="3"/>
  <c r="BC149" i="3"/>
  <c r="BC150" i="3"/>
  <c r="BC151" i="3"/>
  <c r="BC152" i="3"/>
  <c r="BC153" i="3"/>
  <c r="BC154" i="3"/>
  <c r="BC155" i="3"/>
  <c r="BC156" i="3"/>
  <c r="BC157" i="3"/>
  <c r="BC158" i="3"/>
  <c r="BC159" i="3"/>
  <c r="BC160" i="3"/>
  <c r="BC161" i="3"/>
  <c r="BC162" i="3"/>
  <c r="BC163" i="3"/>
  <c r="BC164" i="3"/>
  <c r="BC165" i="3"/>
  <c r="BC166" i="3"/>
  <c r="BC167" i="3"/>
  <c r="BC168" i="3"/>
  <c r="BC169" i="3"/>
  <c r="BC170" i="3"/>
  <c r="BC171" i="3"/>
  <c r="BC172" i="3"/>
  <c r="BC173" i="3"/>
  <c r="BC174" i="3"/>
  <c r="BC175" i="3"/>
  <c r="BC176" i="3"/>
  <c r="BC177" i="3"/>
  <c r="BC178" i="3"/>
  <c r="BC179" i="3"/>
  <c r="BC180" i="3"/>
  <c r="BC181" i="3"/>
  <c r="BC182" i="3"/>
  <c r="BC183" i="3"/>
  <c r="BC184" i="3"/>
  <c r="BC185" i="3"/>
  <c r="BC186" i="3"/>
  <c r="BC187" i="3"/>
  <c r="BC188" i="3"/>
  <c r="BC189" i="3"/>
  <c r="BC190" i="3"/>
  <c r="BC191" i="3"/>
  <c r="BC192" i="3"/>
  <c r="BC193" i="3"/>
  <c r="BC194" i="3"/>
  <c r="BC195" i="3"/>
  <c r="BC196" i="3"/>
  <c r="BC197" i="3"/>
  <c r="BC198" i="3"/>
  <c r="BC199" i="3"/>
  <c r="BC200" i="3"/>
  <c r="BC201" i="3"/>
  <c r="BC202" i="3"/>
  <c r="BC203" i="3"/>
  <c r="BC204" i="3"/>
  <c r="BC205" i="3"/>
  <c r="BC206" i="3"/>
  <c r="BC207" i="3"/>
  <c r="BC208" i="3"/>
  <c r="BC209" i="3"/>
  <c r="BC210" i="3"/>
  <c r="BC211" i="3"/>
  <c r="BC212" i="3"/>
  <c r="BC213" i="3"/>
  <c r="BC214" i="3"/>
  <c r="BC215" i="3"/>
  <c r="BC216" i="3"/>
  <c r="BC217" i="3"/>
  <c r="BC218" i="3"/>
  <c r="BC219" i="3"/>
  <c r="BC220" i="3"/>
  <c r="BC221" i="3"/>
  <c r="BC222" i="3"/>
  <c r="BC223" i="3"/>
  <c r="BC224" i="3"/>
  <c r="BC225" i="3"/>
  <c r="BC226" i="3"/>
  <c r="BC227" i="3"/>
  <c r="BC228" i="3"/>
  <c r="BC229" i="3"/>
  <c r="BC230" i="3"/>
  <c r="BC231" i="3"/>
  <c r="BC232" i="3"/>
  <c r="BC233" i="3"/>
  <c r="BC234" i="3"/>
  <c r="BC235" i="3"/>
  <c r="BC236" i="3"/>
  <c r="AU5" i="3"/>
  <c r="AU6" i="3"/>
  <c r="AU7" i="3"/>
  <c r="AU8" i="3"/>
  <c r="AU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U41" i="3"/>
  <c r="AU42" i="3"/>
  <c r="AU43" i="3"/>
  <c r="AU44" i="3"/>
  <c r="AU45" i="3"/>
  <c r="AU46" i="3"/>
  <c r="AU47" i="3"/>
  <c r="AU48" i="3"/>
  <c r="AU49" i="3"/>
  <c r="AU50" i="3"/>
  <c r="AU51" i="3"/>
  <c r="AU52" i="3"/>
  <c r="AU53" i="3"/>
  <c r="AU54" i="3"/>
  <c r="AU55" i="3"/>
  <c r="AU56" i="3"/>
  <c r="AU57" i="3"/>
  <c r="AU58" i="3"/>
  <c r="AU59" i="3"/>
  <c r="AU60" i="3"/>
  <c r="AU61" i="3"/>
  <c r="AU62" i="3"/>
  <c r="AU63" i="3"/>
  <c r="AU64" i="3"/>
  <c r="AU65" i="3"/>
  <c r="AU66" i="3"/>
  <c r="AU67" i="3"/>
  <c r="AU68" i="3"/>
  <c r="AU69" i="3"/>
  <c r="AU70" i="3"/>
  <c r="AU71" i="3"/>
  <c r="AU72" i="3"/>
  <c r="AU73" i="3"/>
  <c r="AU74" i="3"/>
  <c r="AU75" i="3"/>
  <c r="AU76" i="3"/>
  <c r="AU77" i="3"/>
  <c r="AU78" i="3"/>
  <c r="AU79" i="3"/>
  <c r="AU80" i="3"/>
  <c r="AU81" i="3"/>
  <c r="AU82" i="3"/>
  <c r="AU83" i="3"/>
  <c r="AU84" i="3"/>
  <c r="AU85" i="3"/>
  <c r="AU86" i="3"/>
  <c r="AU87" i="3"/>
  <c r="AU88" i="3"/>
  <c r="AU89" i="3"/>
  <c r="AU90" i="3"/>
  <c r="AU91" i="3"/>
  <c r="AU92" i="3"/>
  <c r="AU93" i="3"/>
  <c r="AU94" i="3"/>
  <c r="AU95" i="3"/>
  <c r="AU96" i="3"/>
  <c r="AU97" i="3"/>
  <c r="AU98" i="3"/>
  <c r="AU99" i="3"/>
  <c r="AU100" i="3"/>
  <c r="AU101" i="3"/>
  <c r="AU102" i="3"/>
  <c r="AU103" i="3"/>
  <c r="AU104" i="3"/>
  <c r="AU105" i="3"/>
  <c r="AU106" i="3"/>
  <c r="AU107" i="3"/>
  <c r="AU108" i="3"/>
  <c r="AU109" i="3"/>
  <c r="AU110" i="3"/>
  <c r="AU111" i="3"/>
  <c r="AU112" i="3"/>
  <c r="AU113" i="3"/>
  <c r="AU114" i="3"/>
  <c r="AU115" i="3"/>
  <c r="AU116" i="3"/>
  <c r="AU117" i="3"/>
  <c r="AU118" i="3"/>
  <c r="AU119" i="3"/>
  <c r="AU120" i="3"/>
  <c r="AU121" i="3"/>
  <c r="AU122" i="3"/>
  <c r="AU123" i="3"/>
  <c r="AU124" i="3"/>
  <c r="AU125" i="3"/>
  <c r="AU126" i="3"/>
  <c r="AU127" i="3"/>
  <c r="AU128" i="3"/>
  <c r="AU129" i="3"/>
  <c r="AU130" i="3"/>
  <c r="AU131" i="3"/>
  <c r="AU132" i="3"/>
  <c r="AU133" i="3"/>
  <c r="AU134" i="3"/>
  <c r="AU135" i="3"/>
  <c r="AU136" i="3"/>
  <c r="AU137" i="3"/>
  <c r="AU138" i="3"/>
  <c r="AU139" i="3"/>
  <c r="AU140" i="3"/>
  <c r="AU141" i="3"/>
  <c r="AU142" i="3"/>
  <c r="AU143" i="3"/>
  <c r="AU144" i="3"/>
  <c r="AU145" i="3"/>
  <c r="AU146" i="3"/>
  <c r="AU147" i="3"/>
  <c r="AU148" i="3"/>
  <c r="AU149" i="3"/>
  <c r="AU150" i="3"/>
  <c r="AU151" i="3"/>
  <c r="AU152" i="3"/>
  <c r="AU153" i="3"/>
  <c r="AU154" i="3"/>
  <c r="AU155" i="3"/>
  <c r="AU156" i="3"/>
  <c r="AU157" i="3"/>
  <c r="AU158" i="3"/>
  <c r="AU159" i="3"/>
  <c r="AU160" i="3"/>
  <c r="AU161" i="3"/>
  <c r="AU162" i="3"/>
  <c r="AU163" i="3"/>
  <c r="AU164" i="3"/>
  <c r="AU165" i="3"/>
  <c r="AU166" i="3"/>
  <c r="AU167" i="3"/>
  <c r="AU168" i="3"/>
  <c r="AU169" i="3"/>
  <c r="AU170" i="3"/>
  <c r="AU171" i="3"/>
  <c r="AU172" i="3"/>
  <c r="AU173" i="3"/>
  <c r="AU174" i="3"/>
  <c r="AU175" i="3"/>
  <c r="AU176" i="3"/>
  <c r="AU177" i="3"/>
  <c r="AU178" i="3"/>
  <c r="AU179" i="3"/>
  <c r="AU180" i="3"/>
  <c r="AU181" i="3"/>
  <c r="AU182" i="3"/>
  <c r="AU183" i="3"/>
  <c r="AU184" i="3"/>
  <c r="AU185" i="3"/>
  <c r="AU186" i="3"/>
  <c r="AU187" i="3"/>
  <c r="AU188" i="3"/>
  <c r="AU189" i="3"/>
  <c r="AU190" i="3"/>
  <c r="AU191" i="3"/>
  <c r="AU192" i="3"/>
  <c r="AU193" i="3"/>
  <c r="AU194" i="3"/>
  <c r="AU195" i="3"/>
  <c r="AU196" i="3"/>
  <c r="AU197" i="3"/>
  <c r="AU198" i="3"/>
  <c r="AU199" i="3"/>
  <c r="AU200" i="3"/>
  <c r="AU201" i="3"/>
  <c r="AU202" i="3"/>
  <c r="AU203" i="3"/>
  <c r="AU204" i="3"/>
  <c r="AU205" i="3"/>
  <c r="AU206" i="3"/>
  <c r="AU207" i="3"/>
  <c r="AU208" i="3"/>
  <c r="AU209" i="3"/>
  <c r="AU210" i="3"/>
  <c r="AU211" i="3"/>
  <c r="AU212" i="3"/>
  <c r="AU213" i="3"/>
  <c r="AU214" i="3"/>
  <c r="AU215" i="3"/>
  <c r="AU216" i="3"/>
  <c r="AU217" i="3"/>
  <c r="AU218" i="3"/>
  <c r="AU219" i="3"/>
  <c r="AU220" i="3"/>
  <c r="AU221" i="3"/>
  <c r="AU222" i="3"/>
  <c r="AU223" i="3"/>
  <c r="AU224" i="3"/>
  <c r="AU225" i="3"/>
  <c r="AU226" i="3"/>
  <c r="AU227" i="3"/>
  <c r="AU228" i="3"/>
  <c r="AU229" i="3"/>
  <c r="AU230" i="3"/>
  <c r="AU231" i="3"/>
  <c r="AU232" i="3"/>
  <c r="AU233" i="3"/>
  <c r="AU234" i="3"/>
  <c r="AU235" i="3"/>
  <c r="AU236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183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219" i="3"/>
  <c r="AM220" i="3"/>
  <c r="AM221" i="3"/>
  <c r="AM222" i="3"/>
  <c r="AM223" i="3"/>
  <c r="AM224" i="3"/>
  <c r="AM225" i="3"/>
  <c r="AM226" i="3"/>
  <c r="AM227" i="3"/>
  <c r="AM228" i="3"/>
  <c r="AM229" i="3"/>
  <c r="AM230" i="3"/>
  <c r="AM231" i="3"/>
  <c r="AM232" i="3"/>
  <c r="AM233" i="3"/>
  <c r="AM234" i="3"/>
  <c r="AM235" i="3"/>
  <c r="AM236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20" i="3"/>
  <c r="AE221" i="3"/>
  <c r="AE222" i="3"/>
  <c r="AE223" i="3"/>
  <c r="AE224" i="3"/>
  <c r="AE225" i="3"/>
  <c r="AE226" i="3"/>
  <c r="AE227" i="3"/>
  <c r="AE228" i="3"/>
  <c r="AE229" i="3"/>
  <c r="AE230" i="3"/>
  <c r="AE231" i="3"/>
  <c r="AE232" i="3"/>
  <c r="AE233" i="3"/>
  <c r="AE234" i="3"/>
  <c r="AE235" i="3"/>
  <c r="AE236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G6" i="3"/>
  <c r="G5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H284" i="1" l="1"/>
  <c r="W12" i="1"/>
  <c r="W10" i="1"/>
  <c r="W9" i="1"/>
  <c r="F284" i="1"/>
  <c r="D270" i="1"/>
  <c r="L270" i="1"/>
  <c r="G284" i="1"/>
  <c r="W14" i="1"/>
  <c r="F270" i="1"/>
  <c r="H270" i="1"/>
  <c r="J271" i="1"/>
  <c r="L271" i="1"/>
  <c r="N272" i="1"/>
  <c r="W13" i="1"/>
  <c r="I284" i="1"/>
  <c r="P239" i="1"/>
  <c r="V12" i="1" s="1"/>
  <c r="D284" i="1"/>
  <c r="H271" i="1"/>
  <c r="J272" i="1"/>
  <c r="E284" i="1"/>
  <c r="P272" i="1"/>
  <c r="P270" i="1"/>
  <c r="N271" i="1"/>
  <c r="J270" i="1"/>
  <c r="N270" i="1"/>
  <c r="P271" i="1"/>
  <c r="F272" i="1"/>
  <c r="D271" i="1"/>
  <c r="H272" i="1"/>
  <c r="L239" i="1"/>
  <c r="F271" i="1"/>
  <c r="L272" i="1"/>
  <c r="F243" i="1"/>
  <c r="J239" i="1"/>
  <c r="V11" i="1" s="1"/>
  <c r="N239" i="1"/>
  <c r="D239" i="1"/>
  <c r="P274" i="1"/>
  <c r="H241" i="1"/>
  <c r="J241" i="1"/>
  <c r="G283" i="1"/>
  <c r="D241" i="1"/>
  <c r="H243" i="1"/>
  <c r="J243" i="1"/>
  <c r="F241" i="1"/>
  <c r="H239" i="1"/>
  <c r="L243" i="1"/>
  <c r="F239" i="1"/>
  <c r="N243" i="1"/>
  <c r="L241" i="1"/>
  <c r="P243" i="1"/>
  <c r="N241" i="1"/>
  <c r="P241" i="1"/>
  <c r="D261" i="1" l="1"/>
  <c r="H276" i="1" s="1"/>
  <c r="D275" i="1"/>
  <c r="N274" i="1"/>
  <c r="V13" i="1"/>
  <c r="H274" i="1"/>
  <c r="V9" i="1"/>
  <c r="F274" i="1"/>
  <c r="V10" i="1"/>
  <c r="H283" i="1"/>
  <c r="N258" i="1"/>
  <c r="L274" i="1"/>
  <c r="V14" i="1"/>
  <c r="F283" i="1"/>
  <c r="J274" i="1"/>
  <c r="P258" i="1"/>
  <c r="L258" i="1"/>
  <c r="I283" i="1"/>
  <c r="J258" i="1"/>
  <c r="H258" i="1"/>
  <c r="E283" i="1"/>
  <c r="J264" i="1"/>
  <c r="P264" i="1"/>
  <c r="I282" i="1"/>
  <c r="F258" i="1"/>
  <c r="D283" i="1"/>
  <c r="J276" i="1" l="1"/>
  <c r="U13" i="1"/>
  <c r="U12" i="1"/>
  <c r="D282" i="1"/>
  <c r="F276" i="1"/>
  <c r="F264" i="1"/>
  <c r="P276" i="1"/>
  <c r="H264" i="1"/>
  <c r="L264" i="1"/>
  <c r="U14" i="1"/>
  <c r="U9" i="1"/>
  <c r="F282" i="1"/>
  <c r="E282" i="1"/>
  <c r="U10" i="1"/>
  <c r="L276" i="1"/>
  <c r="H282" i="1"/>
  <c r="N264" i="1"/>
  <c r="G282" i="1"/>
  <c r="U11" i="1"/>
  <c r="N27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84E7EA-E148-49BD-BDDB-DC937EF12AC8}" keepAlive="1" name="Query - HDFC Bank" description="Connection to the 'HDFC Bank' query in the workbook." type="5" refreshedVersion="6" background="1" saveData="1">
    <dbPr connection="Provider=Microsoft.Mashup.OleDb.1;Data Source=$Workbook$;Location=HDFC Bank;Extended Properties=&quot;&quot;" command="SELECT * FROM [HDFC Bank]"/>
  </connection>
  <connection id="2" xr16:uid="{D58EDA32-36E8-43F2-B42D-934088528AD5}" keepAlive="1" name="Query - HDFC Bank (2)" description="Connection to the 'HDFC Bank (2)' query in the workbook." type="5" refreshedVersion="6" background="1" saveData="1">
    <dbPr connection="Provider=Microsoft.Mashup.OleDb.1;Data Source=$Workbook$;Location=&quot;HDFC Bank (2)&quot;;Extended Properties=&quot;&quot;" command="SELECT * FROM [HDFC Bank (2)]"/>
  </connection>
  <connection id="3" xr16:uid="{1AA7646E-A3BB-49AF-A6E1-108563B9220D}" keepAlive="1" name="Query - Hindustan Unilever" description="Connection to the 'Hindustan Unilever' query in the workbook." type="5" refreshedVersion="6" background="1" saveData="1">
    <dbPr connection="Provider=Microsoft.Mashup.OleDb.1;Data Source=$Workbook$;Location=Hindustan Unilever;Extended Properties=&quot;&quot;" command="SELECT * FROM [Hindustan Unilever]"/>
  </connection>
  <connection id="4" xr16:uid="{9B2F3DDE-5155-4259-B4BE-A1B9298B4360}" keepAlive="1" name="Query - Hindustan Unilever (2)" description="Connection to the 'Hindustan Unilever (2)' query in the workbook." type="5" refreshedVersion="6" background="1" saveData="1">
    <dbPr connection="Provider=Microsoft.Mashup.OleDb.1;Data Source=$Workbook$;Location=&quot;Hindustan Unilever (2)&quot;;Extended Properties=&quot;&quot;" command="SELECT * FROM [Hindustan Unilever (2)]"/>
  </connection>
  <connection id="5" xr16:uid="{68A753E7-B0CD-411C-A5CB-FBFA7F274A16}" keepAlive="1" name="Query - Infosys" description="Connection to the 'Infosys' query in the workbook." type="5" refreshedVersion="6" background="1" saveData="1">
    <dbPr connection="Provider=Microsoft.Mashup.OleDb.1;Data Source=$Workbook$;Location=Infosys;Extended Properties=&quot;&quot;" command="SELECT * FROM [Infosys]"/>
  </connection>
  <connection id="6" xr16:uid="{341E465B-8E19-4E96-99EF-3B3B4A611712}" keepAlive="1" name="Query - Infosys (2)" description="Connection to the 'Infosys (2)' query in the workbook." type="5" refreshedVersion="6" background="1" saveData="1">
    <dbPr connection="Provider=Microsoft.Mashup.OleDb.1;Data Source=$Workbook$;Location=&quot;Infosys (2)&quot;;Extended Properties=&quot;&quot;" command="SELECT * FROM [Infosys (2)]"/>
  </connection>
  <connection id="7" xr16:uid="{8CCE865B-0912-47A2-97CE-9FAB36938AC1}" keepAlive="1" name="Query - Nifty 50" description="Connection to the 'Nifty 50' query in the workbook." type="5" refreshedVersion="6" background="1" saveData="1">
    <dbPr connection="Provider=Microsoft.Mashup.OleDb.1;Data Source=$Workbook$;Location=&quot;Nifty 50&quot;;Extended Properties=&quot;&quot;" command="SELECT * FROM [Nifty 50]"/>
  </connection>
  <connection id="8" xr16:uid="{932A3537-AB2F-4065-9EBA-F349265F027D}" keepAlive="1" name="Query - Nifty 50 (2)" description="Connection to the 'Nifty 50 (2)' query in the workbook." type="5" refreshedVersion="6" background="1" saveData="1">
    <dbPr connection="Provider=Microsoft.Mashup.OleDb.1;Data Source=$Workbook$;Location=&quot;Nifty 50 (2)&quot;;Extended Properties=&quot;&quot;" command="SELECT * FROM [Nifty 50 (2)]"/>
  </connection>
  <connection id="9" xr16:uid="{FDDFDAD0-BB61-44A9-8C32-74221CB48C67}" keepAlive="1" name="Query - Portfolio Management Analysis" description="Connection to the 'Portfolio Management Analysis' query in the workbook." type="5" refreshedVersion="6" background="1" saveData="1">
    <dbPr connection="Provider=Microsoft.Mashup.OleDb.1;Data Source=$Workbook$;Location=Portfolio Management Analysis;Extended Properties=&quot;&quot;" command="SELECT * FROM [Portfolio Management Analysis]"/>
  </connection>
  <connection id="10" xr16:uid="{33FF35C3-A3B0-4B4E-A45B-DC36727DC5ED}" keepAlive="1" name="Query - Reliance" description="Connection to the 'Reliance' query in the workbook." type="5" refreshedVersion="6" background="1" saveData="1">
    <dbPr connection="Provider=Microsoft.Mashup.OleDb.1;Data Source=$Workbook$;Location=Reliance;Extended Properties=&quot;&quot;" command="SELECT * FROM [Reliance]"/>
  </connection>
  <connection id="11" xr16:uid="{23CDFF4D-951D-48A5-BA31-15218B331A19}" keepAlive="1" name="Query - Reliance (2)" description="Connection to the 'Reliance (2)' query in the workbook." type="5" refreshedVersion="6" background="1" saveData="1">
    <dbPr connection="Provider=Microsoft.Mashup.OleDb.1;Data Source=$Workbook$;Location=&quot;Reliance (2)&quot;;Extended Properties=&quot;&quot;" command="SELECT * FROM [Reliance (2)]"/>
  </connection>
  <connection id="12" xr16:uid="{301121D9-5699-4E7C-9895-BF1F880747B4}" keepAlive="1" name="Query - Sun Pharma" description="Connection to the 'Sun Pharma' query in the workbook." type="5" refreshedVersion="6" background="1" saveData="1">
    <dbPr connection="Provider=Microsoft.Mashup.OleDb.1;Data Source=$Workbook$;Location=Sun Pharma;Extended Properties=&quot;&quot;" command="SELECT * FROM [Sun Pharma]"/>
  </connection>
  <connection id="13" xr16:uid="{FB8D41A4-E0C2-4084-9890-CBA1A7B6D082}" keepAlive="1" name="Query - Sun Pharma (2)" description="Connection to the 'Sun Pharma (2)' query in the workbook." type="5" refreshedVersion="6" background="1" saveData="1">
    <dbPr connection="Provider=Microsoft.Mashup.OleDb.1;Data Source=$Workbook$;Location=&quot;Sun Pharma (2)&quot;;Extended Properties=&quot;&quot;" command="SELECT * FROM [Sun Pharma (2)]"/>
  </connection>
  <connection id="14" xr16:uid="{16299B37-9191-4509-8A92-C555C049C7D7}" keepAlive="1" name="Query - Tata Motors" description="Connection to the 'Tata Motors' query in the workbook." type="5" refreshedVersion="6" background="1" saveData="1">
    <dbPr connection="Provider=Microsoft.Mashup.OleDb.1;Data Source=$Workbook$;Location=Tata Motors;Extended Properties=&quot;&quot;" command="SELECT * FROM [Tata Motors]"/>
  </connection>
  <connection id="15" xr16:uid="{E22BC74F-998D-4DF8-A07B-43A950C7481A}" keepAlive="1" name="Query - Tata Motors (2)" description="Connection to the 'Tata Motors (2)' query in the workbook." type="5" refreshedVersion="6" background="1" saveData="1">
    <dbPr connection="Provider=Microsoft.Mashup.OleDb.1;Data Source=$Workbook$;Location=&quot;Tata Motors (2)&quot;;Extended Properties=&quot;&quot;" command="SELECT * FROM [Tata Motors (2)]"/>
  </connection>
</connections>
</file>

<file path=xl/sharedStrings.xml><?xml version="1.0" encoding="utf-8"?>
<sst xmlns="http://schemas.openxmlformats.org/spreadsheetml/2006/main" count="1349" uniqueCount="990">
  <si>
    <t xml:space="preserve">OPEN </t>
  </si>
  <si>
    <t xml:space="preserve">HIGH </t>
  </si>
  <si>
    <t xml:space="preserve">LOW </t>
  </si>
  <si>
    <t xml:space="preserve">VOLUME </t>
  </si>
  <si>
    <t>22455</t>
  </si>
  <si>
    <t>22529.95</t>
  </si>
  <si>
    <t>22427.75</t>
  </si>
  <si>
    <t>22462</t>
  </si>
  <si>
    <t>22458.8</t>
  </si>
  <si>
    <t>22497.6</t>
  </si>
  <si>
    <t>22388.15</t>
  </si>
  <si>
    <t>22453.3</t>
  </si>
  <si>
    <t>22385.7</t>
  </si>
  <si>
    <t>22521.1</t>
  </si>
  <si>
    <t>22346.5</t>
  </si>
  <si>
    <t>22434.65</t>
  </si>
  <si>
    <t>22592.1</t>
  </si>
  <si>
    <t>22619</t>
  </si>
  <si>
    <t>22303.8</t>
  </si>
  <si>
    <t>22514.65</t>
  </si>
  <si>
    <t>22486.4</t>
  </si>
  <si>
    <t>22537.6</t>
  </si>
  <si>
    <t>22427.6</t>
  </si>
  <si>
    <t>22513.7</t>
  </si>
  <si>
    <t>22578.35</t>
  </si>
  <si>
    <t>22697.3</t>
  </si>
  <si>
    <t>22550.35</t>
  </si>
  <si>
    <t>22666.3</t>
  </si>
  <si>
    <t>22765.1</t>
  </si>
  <si>
    <t>22768.4</t>
  </si>
  <si>
    <t>22612.25</t>
  </si>
  <si>
    <t>22642.75</t>
  </si>
  <si>
    <t>22720.25</t>
  </si>
  <si>
    <t>22775.7</t>
  </si>
  <si>
    <t>22673.7</t>
  </si>
  <si>
    <t>22753.8</t>
  </si>
  <si>
    <t>22677.4</t>
  </si>
  <si>
    <t>22726.45</t>
  </si>
  <si>
    <t>22503.75</t>
  </si>
  <si>
    <t>22519.4</t>
  </si>
  <si>
    <t>22339.05</t>
  </si>
  <si>
    <t>22427.45</t>
  </si>
  <si>
    <t>22259.55</t>
  </si>
  <si>
    <t>22272.5</t>
  </si>
  <si>
    <t>22125.3</t>
  </si>
  <si>
    <t>22213.75</t>
  </si>
  <si>
    <t>22079.45</t>
  </si>
  <si>
    <t>22147.9</t>
  </si>
  <si>
    <t>22212.35</t>
  </si>
  <si>
    <t>22326.5</t>
  </si>
  <si>
    <t>21961.7</t>
  </si>
  <si>
    <t>21995.85</t>
  </si>
  <si>
    <t>21861.5</t>
  </si>
  <si>
    <t>22179.55</t>
  </si>
  <si>
    <t>21777.65</t>
  </si>
  <si>
    <t>22147</t>
  </si>
  <si>
    <t>22336.9</t>
  </si>
  <si>
    <t>22375.65</t>
  </si>
  <si>
    <t>22198.15</t>
  </si>
  <si>
    <t>22336.4</t>
  </si>
  <si>
    <t>22447.05</t>
  </si>
  <si>
    <t>22447.55</t>
  </si>
  <si>
    <t>22349.45</t>
  </si>
  <si>
    <t>22368</t>
  </si>
  <si>
    <t>22421.55</t>
  </si>
  <si>
    <t>22476.45</t>
  </si>
  <si>
    <t>22384</t>
  </si>
  <si>
    <t>22402.4</t>
  </si>
  <si>
    <t>22316.9</t>
  </si>
  <si>
    <t>22625.95</t>
  </si>
  <si>
    <t>22305.25</t>
  </si>
  <si>
    <t>22570.35</t>
  </si>
  <si>
    <t>22620.4</t>
  </si>
  <si>
    <t>22385.55</t>
  </si>
  <si>
    <t>22419.95</t>
  </si>
  <si>
    <t>22475.55</t>
  </si>
  <si>
    <t>22655.8</t>
  </si>
  <si>
    <t>22441.9</t>
  </si>
  <si>
    <t>22643.4</t>
  </si>
  <si>
    <t>22679.65</t>
  </si>
  <si>
    <t>22783.35</t>
  </si>
  <si>
    <t>22568.4</t>
  </si>
  <si>
    <t>22604.85</t>
  </si>
  <si>
    <t>22567.85</t>
  </si>
  <si>
    <t>22710.5</t>
  </si>
  <si>
    <t>22648.2</t>
  </si>
  <si>
    <t>22766.35</t>
  </si>
  <si>
    <t>22794.7</t>
  </si>
  <si>
    <t>22348.05</t>
  </si>
  <si>
    <t>22475.85</t>
  </si>
  <si>
    <t>22561.6</t>
  </si>
  <si>
    <t>22588.8</t>
  </si>
  <si>
    <t>22409.45</t>
  </si>
  <si>
    <t>22442.7</t>
  </si>
  <si>
    <t>22489.75</t>
  </si>
  <si>
    <t>22499.05</t>
  </si>
  <si>
    <t>22232.05</t>
  </si>
  <si>
    <t>22302.5</t>
  </si>
  <si>
    <t>22231.2</t>
  </si>
  <si>
    <t>22368.65</t>
  </si>
  <si>
    <t>22185.2</t>
  </si>
  <si>
    <t>22224.8</t>
  </si>
  <si>
    <t>22307.75</t>
  </si>
  <si>
    <t>21932.4</t>
  </si>
  <si>
    <t>21957.5</t>
  </si>
  <si>
    <t>21990.95</t>
  </si>
  <si>
    <t>22131.3</t>
  </si>
  <si>
    <t>21950.3</t>
  </si>
  <si>
    <t>22055.2</t>
  </si>
  <si>
    <t>22027.95</t>
  </si>
  <si>
    <t>22131.65</t>
  </si>
  <si>
    <t>21821.05</t>
  </si>
  <si>
    <t>22104.05</t>
  </si>
  <si>
    <t>22112.9</t>
  </si>
  <si>
    <t>22270.05</t>
  </si>
  <si>
    <t>22081.25</t>
  </si>
  <si>
    <t>22217.85</t>
  </si>
  <si>
    <t>22255.6</t>
  </si>
  <si>
    <t>22297.55</t>
  </si>
  <si>
    <t>22151.75</t>
  </si>
  <si>
    <t>22200.55</t>
  </si>
  <si>
    <t>22319.2</t>
  </si>
  <si>
    <t>22432.25</t>
  </si>
  <si>
    <t>22054.55</t>
  </si>
  <si>
    <t>22403.85</t>
  </si>
  <si>
    <t>22415.25</t>
  </si>
  <si>
    <t>22502.15</t>
  </si>
  <si>
    <t>22345.65</t>
  </si>
  <si>
    <t>22466.1</t>
  </si>
  <si>
    <t>22512.85</t>
  </si>
  <si>
    <t>22520.25</t>
  </si>
  <si>
    <t>22470.05</t>
  </si>
  <si>
    <t>22502</t>
  </si>
  <si>
    <t>22404.55</t>
  </si>
  <si>
    <t>22591.1</t>
  </si>
  <si>
    <t>22529.05</t>
  </si>
  <si>
    <t>22576.6</t>
  </si>
  <si>
    <t>22629.5</t>
  </si>
  <si>
    <t>22483.15</t>
  </si>
  <si>
    <t>22597.8</t>
  </si>
  <si>
    <t>22614.1</t>
  </si>
  <si>
    <t>22993.6</t>
  </si>
  <si>
    <t>22577.45</t>
  </si>
  <si>
    <t>22967.65</t>
  </si>
  <si>
    <t>22930.75</t>
  </si>
  <si>
    <t>23026.4</t>
  </si>
  <si>
    <t>22908</t>
  </si>
  <si>
    <t>22957.1</t>
  </si>
  <si>
    <t>23038.95</t>
  </si>
  <si>
    <t>23110.8</t>
  </si>
  <si>
    <t>22871.2</t>
  </si>
  <si>
    <t>22932.45</t>
  </si>
  <si>
    <t>22977.15</t>
  </si>
  <si>
    <t>22998.55</t>
  </si>
  <si>
    <t>22858.5</t>
  </si>
  <si>
    <t>22888.15</t>
  </si>
  <si>
    <t>22762.75</t>
  </si>
  <si>
    <t>22825.5</t>
  </si>
  <si>
    <t>22685.45</t>
  </si>
  <si>
    <t>22704.7</t>
  </si>
  <si>
    <t>22617.45</t>
  </si>
  <si>
    <t>22705.75</t>
  </si>
  <si>
    <t>22417</t>
  </si>
  <si>
    <t>22488.65</t>
  </si>
  <si>
    <t>22568.1</t>
  </si>
  <si>
    <t>22653.75</t>
  </si>
  <si>
    <t>22465.1</t>
  </si>
  <si>
    <t>22530.7</t>
  </si>
  <si>
    <t>23337.9</t>
  </si>
  <si>
    <t>23338.7</t>
  </si>
  <si>
    <t>23062.3</t>
  </si>
  <si>
    <t>23263.9</t>
  </si>
  <si>
    <t>23179.5</t>
  </si>
  <si>
    <t>21281.45</t>
  </si>
  <si>
    <t>21884.5</t>
  </si>
  <si>
    <t>22128.35</t>
  </si>
  <si>
    <t>22670.4</t>
  </si>
  <si>
    <t>21791.95</t>
  </si>
  <si>
    <t>22620.35</t>
  </si>
  <si>
    <t>22798.6</t>
  </si>
  <si>
    <t>22910.15</t>
  </si>
  <si>
    <t>22642.6</t>
  </si>
  <si>
    <t>22821.4</t>
  </si>
  <si>
    <t>22821.85</t>
  </si>
  <si>
    <t>23320.2</t>
  </si>
  <si>
    <t>22789.05</t>
  </si>
  <si>
    <t>23290.15</t>
  </si>
  <si>
    <t>23319.15</t>
  </si>
  <si>
    <t>23411.9</t>
  </si>
  <si>
    <t>23227.15</t>
  </si>
  <si>
    <t>23259.2</t>
  </si>
  <si>
    <t>23283.75</t>
  </si>
  <si>
    <t>23389.45</t>
  </si>
  <si>
    <t>23206.65</t>
  </si>
  <si>
    <t>23264.85</t>
  </si>
  <si>
    <t>23344.45</t>
  </si>
  <si>
    <t>23441.95</t>
  </si>
  <si>
    <t>23295.95</t>
  </si>
  <si>
    <t>23322.95</t>
  </si>
  <si>
    <t>23480.95</t>
  </si>
  <si>
    <t>23481.05</t>
  </si>
  <si>
    <t>23353.9</t>
  </si>
  <si>
    <t>23398.9</t>
  </si>
  <si>
    <t>23464.95</t>
  </si>
  <si>
    <t>23490.4</t>
  </si>
  <si>
    <t>23334.25</t>
  </si>
  <si>
    <t>23465.6</t>
  </si>
  <si>
    <t>23570.8</t>
  </si>
  <si>
    <t>23579.05</t>
  </si>
  <si>
    <t>23499.7</t>
  </si>
  <si>
    <t>23557.9</t>
  </si>
  <si>
    <t>23629.85</t>
  </si>
  <si>
    <t>23664</t>
  </si>
  <si>
    <t>23412.9</t>
  </si>
  <si>
    <t>23516</t>
  </si>
  <si>
    <t>23586.15</t>
  </si>
  <si>
    <t>23624</t>
  </si>
  <si>
    <t>23442.6</t>
  </si>
  <si>
    <t>23567</t>
  </si>
  <si>
    <t>23661.15</t>
  </si>
  <si>
    <t>23667.1</t>
  </si>
  <si>
    <t>23398.2</t>
  </si>
  <si>
    <t>23501.1</t>
  </si>
  <si>
    <t>23382.3</t>
  </si>
  <si>
    <t>23558.1</t>
  </si>
  <si>
    <t>23350</t>
  </si>
  <si>
    <t>23537.85</t>
  </si>
  <si>
    <t>23577.1</t>
  </si>
  <si>
    <t>23754.15</t>
  </si>
  <si>
    <t>23562.05</t>
  </si>
  <si>
    <t>23721.3</t>
  </si>
  <si>
    <t>23723.1</t>
  </si>
  <si>
    <t>23889.9</t>
  </si>
  <si>
    <t>23670.45</t>
  </si>
  <si>
    <t>23868.8</t>
  </si>
  <si>
    <t>23881.55</t>
  </si>
  <si>
    <t>24087.45</t>
  </si>
  <si>
    <t>23805.4</t>
  </si>
  <si>
    <t>24044.5</t>
  </si>
  <si>
    <t>24085.9</t>
  </si>
  <si>
    <t>24174</t>
  </si>
  <si>
    <t>23985.8</t>
  </si>
  <si>
    <t>24010.6</t>
  </si>
  <si>
    <t>23992.95</t>
  </si>
  <si>
    <t>24164</t>
  </si>
  <si>
    <t>23992.7</t>
  </si>
  <si>
    <t>24141.95</t>
  </si>
  <si>
    <t>24228.75</t>
  </si>
  <si>
    <t>24236.35</t>
  </si>
  <si>
    <t>24056.4</t>
  </si>
  <si>
    <t>24123.85</t>
  </si>
  <si>
    <t>24291.75</t>
  </si>
  <si>
    <t>24309.15</t>
  </si>
  <si>
    <t>24207.1</t>
  </si>
  <si>
    <t>24286.5</t>
  </si>
  <si>
    <t>24369.95</t>
  </si>
  <si>
    <t>24401</t>
  </si>
  <si>
    <t>24281</t>
  </si>
  <si>
    <t>24302.15</t>
  </si>
  <si>
    <t>24213.35</t>
  </si>
  <si>
    <t>24363</t>
  </si>
  <si>
    <t>24168.85</t>
  </si>
  <si>
    <t>24323.85</t>
  </si>
  <si>
    <t>24329.45</t>
  </si>
  <si>
    <t>24344.6</t>
  </si>
  <si>
    <t>24240.55</t>
  </si>
  <si>
    <t>24320.55</t>
  </si>
  <si>
    <t>24351</t>
  </si>
  <si>
    <t>24443.6</t>
  </si>
  <si>
    <t>24331.9</t>
  </si>
  <si>
    <t>24433.2</t>
  </si>
  <si>
    <t>24459.85</t>
  </si>
  <si>
    <t>24461.05</t>
  </si>
  <si>
    <t>24141.8</t>
  </si>
  <si>
    <t>24324.45</t>
  </si>
  <si>
    <t>24396.55</t>
  </si>
  <si>
    <t>24402.65</t>
  </si>
  <si>
    <t>24193.75</t>
  </si>
  <si>
    <t>24315.95</t>
  </si>
  <si>
    <t>24387.95</t>
  </si>
  <si>
    <t>24592.2</t>
  </si>
  <si>
    <t>24331.15</t>
  </si>
  <si>
    <t>24502.15</t>
  </si>
  <si>
    <t>24587.6</t>
  </si>
  <si>
    <t>24635.05</t>
  </si>
  <si>
    <t>24522.75</t>
  </si>
  <si>
    <t>24586.7</t>
  </si>
  <si>
    <t>24615.9</t>
  </si>
  <si>
    <t>24661.25</t>
  </si>
  <si>
    <t>24587.65</t>
  </si>
  <si>
    <t>24613</t>
  </si>
  <si>
    <t>24543.8</t>
  </si>
  <si>
    <t>24837.75</t>
  </si>
  <si>
    <t>24504.45</t>
  </si>
  <si>
    <t>24800.85</t>
  </si>
  <si>
    <t>24853.8</t>
  </si>
  <si>
    <t>24854.8</t>
  </si>
  <si>
    <t>24508.15</t>
  </si>
  <si>
    <t>24530.9</t>
  </si>
  <si>
    <t>24445.75</t>
  </si>
  <si>
    <t>24595.2</t>
  </si>
  <si>
    <t>24362.3</t>
  </si>
  <si>
    <t>24509.25</t>
  </si>
  <si>
    <t>24568.9</t>
  </si>
  <si>
    <t>24582.55</t>
  </si>
  <si>
    <t>24074.2</t>
  </si>
  <si>
    <t>24479.05</t>
  </si>
  <si>
    <t>24444.95</t>
  </si>
  <si>
    <t>24504.25</t>
  </si>
  <si>
    <t>24307.25</t>
  </si>
  <si>
    <t>24413.5</t>
  </si>
  <si>
    <t>24230.95</t>
  </si>
  <si>
    <t>24426.15</t>
  </si>
  <si>
    <t>24210.8</t>
  </si>
  <si>
    <t>24406.1</t>
  </si>
  <si>
    <t>24423.35</t>
  </si>
  <si>
    <t>24861.15</t>
  </si>
  <si>
    <t>24410.9</t>
  </si>
  <si>
    <t>24834.85</t>
  </si>
  <si>
    <t>24943.3</t>
  </si>
  <si>
    <t>24999.75</t>
  </si>
  <si>
    <t>24774.6</t>
  </si>
  <si>
    <t>24836.1</t>
  </si>
  <si>
    <t>24839.4</t>
  </si>
  <si>
    <t>24971.75</t>
  </si>
  <si>
    <t>24798.65</t>
  </si>
  <si>
    <t>24857.3</t>
  </si>
  <si>
    <t>24886.7</t>
  </si>
  <si>
    <t>24984.6</t>
  </si>
  <si>
    <t>24856.5</t>
  </si>
  <si>
    <t>24951.15</t>
  </si>
  <si>
    <t>25030.95</t>
  </si>
  <si>
    <t>25078.3</t>
  </si>
  <si>
    <t>24956.4</t>
  </si>
  <si>
    <t>25010.9</t>
  </si>
  <si>
    <t>24789</t>
  </si>
  <si>
    <t>24851.9</t>
  </si>
  <si>
    <t>24686.85</t>
  </si>
  <si>
    <t>24717.7</t>
  </si>
  <si>
    <t>24302.85</t>
  </si>
  <si>
    <t>24350.05</t>
  </si>
  <si>
    <t>23893.7</t>
  </si>
  <si>
    <t>24055.6</t>
  </si>
  <si>
    <t>24189.85</t>
  </si>
  <si>
    <t>24382.6</t>
  </si>
  <si>
    <t>23960.4</t>
  </si>
  <si>
    <t>23992.55</t>
  </si>
  <si>
    <t>24289.4</t>
  </si>
  <si>
    <t>24337.7</t>
  </si>
  <si>
    <t>24184.9</t>
  </si>
  <si>
    <t>24297.5</t>
  </si>
  <si>
    <t>24248.55</t>
  </si>
  <si>
    <t>24340.5</t>
  </si>
  <si>
    <t>24079.7</t>
  </si>
  <si>
    <t>24117</t>
  </si>
  <si>
    <t>24386.85</t>
  </si>
  <si>
    <t>24419.75</t>
  </si>
  <si>
    <t>24311.2</t>
  </si>
  <si>
    <t>24367.5</t>
  </si>
  <si>
    <t>24320.05</t>
  </si>
  <si>
    <t>24472.8</t>
  </si>
  <si>
    <t>24212.1</t>
  </si>
  <si>
    <t>24347</t>
  </si>
  <si>
    <t>24342.35</t>
  </si>
  <si>
    <t>24359.95</t>
  </si>
  <si>
    <t>24116.5</t>
  </si>
  <si>
    <t>24139</t>
  </si>
  <si>
    <t>24184.4</t>
  </si>
  <si>
    <t>24196.5</t>
  </si>
  <si>
    <t>24099.7</t>
  </si>
  <si>
    <t>24143.75</t>
  </si>
  <si>
    <t>24334.85</t>
  </si>
  <si>
    <t>24563.9</t>
  </si>
  <si>
    <t>24204.5</t>
  </si>
  <si>
    <t>24541.15</t>
  </si>
  <si>
    <t>24636.35</t>
  </si>
  <si>
    <t>24638.8</t>
  </si>
  <si>
    <t>24522.95</t>
  </si>
  <si>
    <t>24572.65</t>
  </si>
  <si>
    <t>24648.9</t>
  </si>
  <si>
    <t>24734.3</t>
  </si>
  <si>
    <t>24607.2</t>
  </si>
  <si>
    <t>24698.85</t>
  </si>
  <si>
    <t>24680.55</t>
  </si>
  <si>
    <t>24787.95</t>
  </si>
  <si>
    <t>24654.5</t>
  </si>
  <si>
    <t>24770.2</t>
  </si>
  <si>
    <t>24863.4</t>
  </si>
  <si>
    <t>24867.35</t>
  </si>
  <si>
    <t>24784.45</t>
  </si>
  <si>
    <t>24811.5</t>
  </si>
  <si>
    <t>24845.4</t>
  </si>
  <si>
    <t>24858.4</t>
  </si>
  <si>
    <t>24771.65</t>
  </si>
  <si>
    <t>24823.15</t>
  </si>
  <si>
    <t>24906.1</t>
  </si>
  <si>
    <t>25043.8</t>
  </si>
  <si>
    <t>24874.7</t>
  </si>
  <si>
    <t>25010.6</t>
  </si>
  <si>
    <t>25024.8</t>
  </si>
  <si>
    <t>25073.1</t>
  </si>
  <si>
    <t>24973.65</t>
  </si>
  <si>
    <t>25017.75</t>
  </si>
  <si>
    <t>25030.8</t>
  </si>
  <si>
    <t>25129.6</t>
  </si>
  <si>
    <t>24964.65</t>
  </si>
  <si>
    <t>25052.35</t>
  </si>
  <si>
    <t>25035.3</t>
  </si>
  <si>
    <t>25192.9</t>
  </si>
  <si>
    <t>24998.5</t>
  </si>
  <si>
    <t>25151.95</t>
  </si>
  <si>
    <t>25249.7</t>
  </si>
  <si>
    <t>25268.35</t>
  </si>
  <si>
    <t>25199.4</t>
  </si>
  <si>
    <t>25235.9</t>
  </si>
  <si>
    <t>25333.6</t>
  </si>
  <si>
    <t>25333.65</t>
  </si>
  <si>
    <t>25235.5</t>
  </si>
  <si>
    <t>25278.7</t>
  </si>
  <si>
    <t>25313.4</t>
  </si>
  <si>
    <t>25321.7</t>
  </si>
  <si>
    <t>25235.8</t>
  </si>
  <si>
    <t>25279.85</t>
  </si>
  <si>
    <t>25089.95</t>
  </si>
  <si>
    <t>25216</t>
  </si>
  <si>
    <t>25083.8</t>
  </si>
  <si>
    <t>25198.7</t>
  </si>
  <si>
    <t>25250.5</t>
  </si>
  <si>
    <t>25275.45</t>
  </si>
  <si>
    <t>25127.75</t>
  </si>
  <si>
    <t>25145.1</t>
  </si>
  <si>
    <t>25093.7</t>
  </si>
  <si>
    <t>25168.75</t>
  </si>
  <si>
    <t>24801.3</t>
  </si>
  <si>
    <t>24852.15</t>
  </si>
  <si>
    <t>24823.4</t>
  </si>
  <si>
    <t>24957.5</t>
  </si>
  <si>
    <t>24753.15</t>
  </si>
  <si>
    <t>24936.4</t>
  </si>
  <si>
    <t>24999.4</t>
  </si>
  <si>
    <t>25130.5</t>
  </si>
  <si>
    <t>24896.8</t>
  </si>
  <si>
    <t>25041.1</t>
  </si>
  <si>
    <t>25034</t>
  </si>
  <si>
    <t>25113.7</t>
  </si>
  <si>
    <t>24885.15</t>
  </si>
  <si>
    <t>24918.45</t>
  </si>
  <si>
    <t>25059.65</t>
  </si>
  <si>
    <t>25433.35</t>
  </si>
  <si>
    <t>24941.45</t>
  </si>
  <si>
    <t>25388.9</t>
  </si>
  <si>
    <t>25430.45</t>
  </si>
  <si>
    <t>25430.5</t>
  </si>
  <si>
    <t>25292.45</t>
  </si>
  <si>
    <t>25356.5</t>
  </si>
  <si>
    <t>25406.65</t>
  </si>
  <si>
    <t>25445.7</t>
  </si>
  <si>
    <t>25336.2</t>
  </si>
  <si>
    <t>25383.75</t>
  </si>
  <si>
    <t>25416.9</t>
  </si>
  <si>
    <t>25441.65</t>
  </si>
  <si>
    <t>25352.25</t>
  </si>
  <si>
    <t>25418.55</t>
  </si>
  <si>
    <t>25402.4</t>
  </si>
  <si>
    <t>25482.2</t>
  </si>
  <si>
    <t>25285.55</t>
  </si>
  <si>
    <t>25377.55</t>
  </si>
  <si>
    <t>25487.05</t>
  </si>
  <si>
    <t>25611.95</t>
  </si>
  <si>
    <t>25376.05</t>
  </si>
  <si>
    <t>25415.8</t>
  </si>
  <si>
    <t>25525.95</t>
  </si>
  <si>
    <t>25849.25</t>
  </si>
  <si>
    <t>25426.6</t>
  </si>
  <si>
    <t>25790.95</t>
  </si>
  <si>
    <t>25872.55</t>
  </si>
  <si>
    <t>25956</t>
  </si>
  <si>
    <t>25847.35</t>
  </si>
  <si>
    <t>25939.05</t>
  </si>
  <si>
    <t>25921.45</t>
  </si>
  <si>
    <t>26011.55</t>
  </si>
  <si>
    <t>25886.85</t>
  </si>
  <si>
    <t>25940.4</t>
  </si>
  <si>
    <t>25899.45</t>
  </si>
  <si>
    <t>26032.8</t>
  </si>
  <si>
    <t>25871.35</t>
  </si>
  <si>
    <t>26004.15</t>
  </si>
  <si>
    <t>26005.4</t>
  </si>
  <si>
    <t>26250.9</t>
  </si>
  <si>
    <t>25998.4</t>
  </si>
  <si>
    <t>26216.05</t>
  </si>
  <si>
    <t>26248.25</t>
  </si>
  <si>
    <t>26277.35</t>
  </si>
  <si>
    <t>26151.4</t>
  </si>
  <si>
    <t>26178.95</t>
  </si>
  <si>
    <t>26061.3</t>
  </si>
  <si>
    <t>26134.7</t>
  </si>
  <si>
    <t>25794.1</t>
  </si>
  <si>
    <t>25810.85</t>
  </si>
  <si>
    <t>25788.45</t>
  </si>
  <si>
    <t>25907.6</t>
  </si>
  <si>
    <t>25739.2</t>
  </si>
  <si>
    <t>25796.9</t>
  </si>
  <si>
    <t>25452.85</t>
  </si>
  <si>
    <t>25639.45</t>
  </si>
  <si>
    <t>25230.3</t>
  </si>
  <si>
    <t>25250.1</t>
  </si>
  <si>
    <t>25181.9</t>
  </si>
  <si>
    <t>25485.05</t>
  </si>
  <si>
    <t>24966.8</t>
  </si>
  <si>
    <t>25014.6</t>
  </si>
  <si>
    <t>25084.1</t>
  </si>
  <si>
    <t>25143</t>
  </si>
  <si>
    <t>24694.35</t>
  </si>
  <si>
    <t>24795.75</t>
  </si>
  <si>
    <t>24832.2</t>
  </si>
  <si>
    <t>25044</t>
  </si>
  <si>
    <t>24756.8</t>
  </si>
  <si>
    <t>25013.15</t>
  </si>
  <si>
    <t>25065.8</t>
  </si>
  <si>
    <t>25234.05</t>
  </si>
  <si>
    <t>24947.7</t>
  </si>
  <si>
    <t>24981.95</t>
  </si>
  <si>
    <t>25067.05</t>
  </si>
  <si>
    <t>25134.05</t>
  </si>
  <si>
    <t>24979.4</t>
  </si>
  <si>
    <t>24998.45</t>
  </si>
  <si>
    <t>24985.3</t>
  </si>
  <si>
    <t>25028.65</t>
  </si>
  <si>
    <t>24920.05</t>
  </si>
  <si>
    <t>24964.25</t>
  </si>
  <si>
    <t>25023.45</t>
  </si>
  <si>
    <t>25159.75</t>
  </si>
  <si>
    <t>25017.5</t>
  </si>
  <si>
    <t>25127.95</t>
  </si>
  <si>
    <t>25186.3</t>
  </si>
  <si>
    <t>25212.05</t>
  </si>
  <si>
    <t>25008.15</t>
  </si>
  <si>
    <t>25057.35</t>
  </si>
  <si>
    <t>25008.55</t>
  </si>
  <si>
    <t>25093.4</t>
  </si>
  <si>
    <t>24908.45</t>
  </si>
  <si>
    <t>24971.3</t>
  </si>
  <si>
    <t>25027.4</t>
  </si>
  <si>
    <t>25029.5</t>
  </si>
  <si>
    <t>24728.9</t>
  </si>
  <si>
    <t>24749.85</t>
  </si>
  <si>
    <t>24664.95</t>
  </si>
  <si>
    <t>24886.2</t>
  </si>
  <si>
    <t>24567.65</t>
  </si>
  <si>
    <t>24854.05</t>
  </si>
  <si>
    <t>24956.15</t>
  </si>
  <si>
    <t>24978.3</t>
  </si>
  <si>
    <t>24679.6</t>
  </si>
  <si>
    <t>24781.1</t>
  </si>
  <si>
    <t>24882</t>
  </si>
  <si>
    <t>24445.8</t>
  </si>
  <si>
    <t>24472.1</t>
  </si>
  <si>
    <t>24378.15</t>
  </si>
  <si>
    <t>24604.25</t>
  </si>
  <si>
    <t>24378.1</t>
  </si>
  <si>
    <t>24435.5</t>
  </si>
  <si>
    <t>24412.7</t>
  </si>
  <si>
    <t>24480.65</t>
  </si>
  <si>
    <t>24341.2</t>
  </si>
  <si>
    <t>24399.4</t>
  </si>
  <si>
    <t>24418.05</t>
  </si>
  <si>
    <t>24440.25</t>
  </si>
  <si>
    <t>24073.9</t>
  </si>
  <si>
    <t>24180.8</t>
  </si>
  <si>
    <t>24251.1</t>
  </si>
  <si>
    <t>24492.6</t>
  </si>
  <si>
    <t>24134.9</t>
  </si>
  <si>
    <t>24339.15</t>
  </si>
  <si>
    <t>24328.85</t>
  </si>
  <si>
    <t>24484.5</t>
  </si>
  <si>
    <t>24140.85</t>
  </si>
  <si>
    <t>24466.85</t>
  </si>
  <si>
    <t>24371.45</t>
  </si>
  <si>
    <t>24498.2</t>
  </si>
  <si>
    <t>24307.3</t>
  </si>
  <si>
    <t>24340.85</t>
  </si>
  <si>
    <t>24349.85</t>
  </si>
  <si>
    <t>24372.45</t>
  </si>
  <si>
    <t>24172.6</t>
  </si>
  <si>
    <t>24205.35</t>
  </si>
  <si>
    <t>24302.75</t>
  </si>
  <si>
    <t>24368.25</t>
  </si>
  <si>
    <t>24280.2</t>
  </si>
  <si>
    <t>24304.35</t>
  </si>
  <si>
    <t>24315.75</t>
  </si>
  <si>
    <t>24316.75</t>
  </si>
  <si>
    <t>23816.15</t>
  </si>
  <si>
    <t>23995.35</t>
  </si>
  <si>
    <t>23916.5</t>
  </si>
  <si>
    <t>24229.05</t>
  </si>
  <si>
    <t>23842.75</t>
  </si>
  <si>
    <t>24213.3</t>
  </si>
  <si>
    <t>24308.75</t>
  </si>
  <si>
    <t>24537.6</t>
  </si>
  <si>
    <t>24204.05</t>
  </si>
  <si>
    <t>24484.05</t>
  </si>
  <si>
    <t>24489.6</t>
  </si>
  <si>
    <t>24503.35</t>
  </si>
  <si>
    <t>24179.05</t>
  </si>
  <si>
    <t>24199.35</t>
  </si>
  <si>
    <t>24207.7</t>
  </si>
  <si>
    <t>24276.15</t>
  </si>
  <si>
    <t>24066.65</t>
  </si>
  <si>
    <t>24148.2</t>
  </si>
  <si>
    <t>24087.25</t>
  </si>
  <si>
    <t>24336.8</t>
  </si>
  <si>
    <t>24004.6</t>
  </si>
  <si>
    <t>24141.3</t>
  </si>
  <si>
    <t>24225.8</t>
  </si>
  <si>
    <t>24242</t>
  </si>
  <si>
    <t>23839.15</t>
  </si>
  <si>
    <t>23883.45</t>
  </si>
  <si>
    <t>23822.45</t>
  </si>
  <si>
    <t>23873.6</t>
  </si>
  <si>
    <t>23509.6</t>
  </si>
  <si>
    <t>23559.05</t>
  </si>
  <si>
    <t>23542.15</t>
  </si>
  <si>
    <t>23675.9</t>
  </si>
  <si>
    <t>23484.15</t>
  </si>
  <si>
    <t>23532.7</t>
  </si>
  <si>
    <t>23605.3</t>
  </si>
  <si>
    <t>23606.8</t>
  </si>
  <si>
    <t>23350.4</t>
  </si>
  <si>
    <t>23453.8</t>
  </si>
  <si>
    <t>23529.55</t>
  </si>
  <si>
    <t>23780.65</t>
  </si>
  <si>
    <t>23464.8</t>
  </si>
  <si>
    <t>23518.5</t>
  </si>
  <si>
    <t>23488.45</t>
  </si>
  <si>
    <t>23507.3</t>
  </si>
  <si>
    <t>23263.15</t>
  </si>
  <si>
    <t>23349.9</t>
  </si>
  <si>
    <t>23411.8</t>
  </si>
  <si>
    <t>23956.1</t>
  </si>
  <si>
    <t>23359</t>
  </si>
  <si>
    <t>23907.25</t>
  </si>
  <si>
    <t>24253.55</t>
  </si>
  <si>
    <t>24351.55</t>
  </si>
  <si>
    <t>24135.45</t>
  </si>
  <si>
    <t>24221.9</t>
  </si>
  <si>
    <t>24343.3</t>
  </si>
  <si>
    <t>24125.4</t>
  </si>
  <si>
    <t>24194.5</t>
  </si>
  <si>
    <t>24204.8</t>
  </si>
  <si>
    <t>24354.55</t>
  </si>
  <si>
    <t>24145.65</t>
  </si>
  <si>
    <t>24274.9</t>
  </si>
  <si>
    <t>24274.15</t>
  </si>
  <si>
    <t>24345.75</t>
  </si>
  <si>
    <t>23873.35</t>
  </si>
  <si>
    <t>23914.15</t>
  </si>
  <si>
    <t>23927.15</t>
  </si>
  <si>
    <t>24188.45</t>
  </si>
  <si>
    <t>24131.1</t>
  </si>
  <si>
    <t>24301.7</t>
  </si>
  <si>
    <t>24008.65</t>
  </si>
  <si>
    <t>24276.05</t>
  </si>
  <si>
    <t>24481.35</t>
  </si>
  <si>
    <t>24280</t>
  </si>
  <si>
    <t>24457.15</t>
  </si>
  <si>
    <t>24488.75</t>
  </si>
  <si>
    <t>24573.2</t>
  </si>
  <si>
    <t>24366.3</t>
  </si>
  <si>
    <t>24467.45</t>
  </si>
  <si>
    <t>24539.15</t>
  </si>
  <si>
    <t>24857.75</t>
  </si>
  <si>
    <t>24295.55</t>
  </si>
  <si>
    <t>24708.4</t>
  </si>
  <si>
    <t>24729.45</t>
  </si>
  <si>
    <t>24751.05</t>
  </si>
  <si>
    <t>24620.5</t>
  </si>
  <si>
    <t>24677.8</t>
  </si>
  <si>
    <t>24633.9</t>
  </si>
  <si>
    <t>24705</t>
  </si>
  <si>
    <t>24580.05</t>
  </si>
  <si>
    <t>24619</t>
  </si>
  <si>
    <t>24652.65</t>
  </si>
  <si>
    <t>24510.65</t>
  </si>
  <si>
    <t>24610.05</t>
  </si>
  <si>
    <t>24691.75</t>
  </si>
  <si>
    <t>24583.85</t>
  </si>
  <si>
    <t>24641.8</t>
  </si>
  <si>
    <t>24604.45</t>
  </si>
  <si>
    <t>24675.25</t>
  </si>
  <si>
    <t>24527.95</t>
  </si>
  <si>
    <t>24548.7</t>
  </si>
  <si>
    <t>24498.35</t>
  </si>
  <si>
    <t>24792.3</t>
  </si>
  <si>
    <t>24768.3</t>
  </si>
  <si>
    <t>24753.4</t>
  </si>
  <si>
    <t>24781.25</t>
  </si>
  <si>
    <t>24601.75</t>
  </si>
  <si>
    <t>24668.25</t>
  </si>
  <si>
    <t>24584.8</t>
  </si>
  <si>
    <t>24624.1</t>
  </si>
  <si>
    <t>24303.45</t>
  </si>
  <si>
    <t>24336</t>
  </si>
  <si>
    <t>24297.95</t>
  </si>
  <si>
    <t>24394.45</t>
  </si>
  <si>
    <t>24149.85</t>
  </si>
  <si>
    <t>24198.85</t>
  </si>
  <si>
    <t>23877.15</t>
  </si>
  <si>
    <t>24004.9</t>
  </si>
  <si>
    <t>23870.3</t>
  </si>
  <si>
    <t>23951.7</t>
  </si>
  <si>
    <t>23960.7</t>
  </si>
  <si>
    <t>24065.8</t>
  </si>
  <si>
    <t>23537.35</t>
  </si>
  <si>
    <t>23587.5</t>
  </si>
  <si>
    <t>23738.2</t>
  </si>
  <si>
    <t>23869.55</t>
  </si>
  <si>
    <t>23647.2</t>
  </si>
  <si>
    <t>23753.45</t>
  </si>
  <si>
    <t>23769.1</t>
  </si>
  <si>
    <t>23867.65</t>
  </si>
  <si>
    <t>23685.15</t>
  </si>
  <si>
    <t>23727.65</t>
  </si>
  <si>
    <t>23775.8</t>
  </si>
  <si>
    <t>23854.5</t>
  </si>
  <si>
    <t>23653.6</t>
  </si>
  <si>
    <t>23750.2</t>
  </si>
  <si>
    <t>23801.4</t>
  </si>
  <si>
    <t>23938.85</t>
  </si>
  <si>
    <t>23800.6</t>
  </si>
  <si>
    <t>23813.4</t>
  </si>
  <si>
    <t>23796.9</t>
  </si>
  <si>
    <t>23915.35</t>
  </si>
  <si>
    <t>23599.3</t>
  </si>
  <si>
    <t>23644.9</t>
  </si>
  <si>
    <t>23560.6</t>
  </si>
  <si>
    <t>23689.85</t>
  </si>
  <si>
    <t>23460.45</t>
  </si>
  <si>
    <t>23644.8</t>
  </si>
  <si>
    <t>23637.65</t>
  </si>
  <si>
    <t>23822.8</t>
  </si>
  <si>
    <t>23562.8</t>
  </si>
  <si>
    <t>23742.9</t>
  </si>
  <si>
    <t>23783</t>
  </si>
  <si>
    <t>24226.7</t>
  </si>
  <si>
    <t>23751.55</t>
  </si>
  <si>
    <t>24188.65</t>
  </si>
  <si>
    <t>24196.4</t>
  </si>
  <si>
    <t>24196.45</t>
  </si>
  <si>
    <t>23976</t>
  </si>
  <si>
    <t>24004.75</t>
  </si>
  <si>
    <t>24045.8</t>
  </si>
  <si>
    <t>24089.95</t>
  </si>
  <si>
    <t>23551.9</t>
  </si>
  <si>
    <t>23616.05</t>
  </si>
  <si>
    <t>23679.9</t>
  </si>
  <si>
    <t>23795.2</t>
  </si>
  <si>
    <t>23637.8</t>
  </si>
  <si>
    <t>23707.9</t>
  </si>
  <si>
    <t>23746.65</t>
  </si>
  <si>
    <t>23751.85</t>
  </si>
  <si>
    <t>23496.15</t>
  </si>
  <si>
    <t>23688.95</t>
  </si>
  <si>
    <t>23674.75</t>
  </si>
  <si>
    <t>23689.5</t>
  </si>
  <si>
    <t>23503.05</t>
  </si>
  <si>
    <t>23526.5</t>
  </si>
  <si>
    <t>23596.6</t>
  </si>
  <si>
    <t>23344.35</t>
  </si>
  <si>
    <t>23431.5</t>
  </si>
  <si>
    <t>23195.4</t>
  </si>
  <si>
    <t>23340.95</t>
  </si>
  <si>
    <t>23047.25</t>
  </si>
  <si>
    <t>23085.95</t>
  </si>
  <si>
    <t>23165.9</t>
  </si>
  <si>
    <t>23264.95</t>
  </si>
  <si>
    <t>23134.15</t>
  </si>
  <si>
    <t>23176.05</t>
  </si>
  <si>
    <t>23250.45</t>
  </si>
  <si>
    <t>23293.65</t>
  </si>
  <si>
    <t>23146.45</t>
  </si>
  <si>
    <t>23213.2</t>
  </si>
  <si>
    <t>23377.25</t>
  </si>
  <si>
    <t>23391.65</t>
  </si>
  <si>
    <t>23272.05</t>
  </si>
  <si>
    <t>23311.8</t>
  </si>
  <si>
    <t>23277.1</t>
  </si>
  <si>
    <t>23292.1</t>
  </si>
  <si>
    <t>23100.35</t>
  </si>
  <si>
    <t>23203.2</t>
  </si>
  <si>
    <t>23290.4</t>
  </si>
  <si>
    <t>23391.1</t>
  </si>
  <si>
    <t>23170.65</t>
  </si>
  <si>
    <t>23344.75</t>
  </si>
  <si>
    <t>23421.65</t>
  </si>
  <si>
    <t>23426.3</t>
  </si>
  <si>
    <t>22976.85</t>
  </si>
  <si>
    <t>23024.65</t>
  </si>
  <si>
    <t>23099.15</t>
  </si>
  <si>
    <t>23169.55</t>
  </si>
  <si>
    <t>22981.3</t>
  </si>
  <si>
    <t>23155.35</t>
  </si>
  <si>
    <t>23128.3</t>
  </si>
  <si>
    <t>23270.8</t>
  </si>
  <si>
    <t>23090.65</t>
  </si>
  <si>
    <t>23205.35</t>
  </si>
  <si>
    <t>23183.9</t>
  </si>
  <si>
    <t>23347.3</t>
  </si>
  <si>
    <t>23050</t>
  </si>
  <si>
    <t>23092.2</t>
  </si>
  <si>
    <t>22940.15</t>
  </si>
  <si>
    <t>23007.45</t>
  </si>
  <si>
    <t>22786.9</t>
  </si>
  <si>
    <t>22829.15</t>
  </si>
  <si>
    <t>22960.45</t>
  </si>
  <si>
    <t>23137.95</t>
  </si>
  <si>
    <t>22857.65</t>
  </si>
  <si>
    <t>22957.25</t>
  </si>
  <si>
    <t>23026.75</t>
  </si>
  <si>
    <t>23183.35</t>
  </si>
  <si>
    <t>22976.5</t>
  </si>
  <si>
    <t>23163.1</t>
  </si>
  <si>
    <t>23169.5</t>
  </si>
  <si>
    <t>23322.05</t>
  </si>
  <si>
    <t>23139.2</t>
  </si>
  <si>
    <t>23249.5</t>
  </si>
  <si>
    <t>23296.75</t>
  </si>
  <si>
    <t>23546.8</t>
  </si>
  <si>
    <t>23277.4</t>
  </si>
  <si>
    <t>23508.4</t>
  </si>
  <si>
    <t>23528.6</t>
  </si>
  <si>
    <t>23632.45</t>
  </si>
  <si>
    <t>23318.3</t>
  </si>
  <si>
    <t>23482.15</t>
  </si>
  <si>
    <t>23319.35</t>
  </si>
  <si>
    <t>23381.6</t>
  </si>
  <si>
    <t>23222</t>
  </si>
  <si>
    <t>23361.05</t>
  </si>
  <si>
    <t>23509.9</t>
  </si>
  <si>
    <t>23762.75</t>
  </si>
  <si>
    <t>23423.15</t>
  </si>
  <si>
    <t>23739.25</t>
  </si>
  <si>
    <t>23801.75</t>
  </si>
  <si>
    <t>23807.3</t>
  </si>
  <si>
    <t>23680.45</t>
  </si>
  <si>
    <t>23696.3</t>
  </si>
  <si>
    <t>23761.95</t>
  </si>
  <si>
    <t>23773.55</t>
  </si>
  <si>
    <t>23556.25</t>
  </si>
  <si>
    <t>23603.35</t>
  </si>
  <si>
    <t>23649.5</t>
  </si>
  <si>
    <t>23694.5</t>
  </si>
  <si>
    <t>23443.2</t>
  </si>
  <si>
    <t>23559.95</t>
  </si>
  <si>
    <t>23543.8</t>
  </si>
  <si>
    <t>23568.6</t>
  </si>
  <si>
    <t>23316.3</t>
  </si>
  <si>
    <t>23383.55</t>
  </si>
  <si>
    <t>23390.05</t>
  </si>
  <si>
    <t>22986.65</t>
  </si>
  <si>
    <t>23071.8</t>
  </si>
  <si>
    <t>23050.8</t>
  </si>
  <si>
    <t>23144.7</t>
  </si>
  <si>
    <t>22798.35</t>
  </si>
  <si>
    <t>23045.25</t>
  </si>
  <si>
    <t>23055.75</t>
  </si>
  <si>
    <t>23235.5</t>
  </si>
  <si>
    <t>22992.2</t>
  </si>
  <si>
    <t>23031.4</t>
  </si>
  <si>
    <t>23096.45</t>
  </si>
  <si>
    <t>23133.7</t>
  </si>
  <si>
    <t>22774.85</t>
  </si>
  <si>
    <t>22929.25</t>
  </si>
  <si>
    <t>22809.9</t>
  </si>
  <si>
    <t>22974.2</t>
  </si>
  <si>
    <t>22725.45</t>
  </si>
  <si>
    <t>22959.5</t>
  </si>
  <si>
    <t>22963.65</t>
  </si>
  <si>
    <t>22992.5</t>
  </si>
  <si>
    <t>22801.5</t>
  </si>
  <si>
    <t>22945.3</t>
  </si>
  <si>
    <t>22847.25</t>
  </si>
  <si>
    <t>23049.95</t>
  </si>
  <si>
    <t>22814.85</t>
  </si>
  <si>
    <t>22932.9</t>
  </si>
  <si>
    <t>22821.1</t>
  </si>
  <si>
    <t>22923.85</t>
  </si>
  <si>
    <t>22812.75</t>
  </si>
  <si>
    <t>22913.15</t>
  </si>
  <si>
    <t>22857.2</t>
  </si>
  <si>
    <t>22921</t>
  </si>
  <si>
    <t>22720.3</t>
  </si>
  <si>
    <t>22795.9</t>
  </si>
  <si>
    <t>22609.35</t>
  </si>
  <si>
    <t>22668.05</t>
  </si>
  <si>
    <t>22518.8</t>
  </si>
  <si>
    <t>22553.35</t>
  </si>
  <si>
    <t>22516.45</t>
  </si>
  <si>
    <t>22625.3</t>
  </si>
  <si>
    <t>22513.9</t>
  </si>
  <si>
    <t>22547.55</t>
  </si>
  <si>
    <t>22568.95</t>
  </si>
  <si>
    <t>22613.3</t>
  </si>
  <si>
    <t>22508.4</t>
  </si>
  <si>
    <t>22545.05</t>
  </si>
  <si>
    <t>22433.4</t>
  </si>
  <si>
    <t>22450.35</t>
  </si>
  <si>
    <t>22104.85</t>
  </si>
  <si>
    <t>22124.7</t>
  </si>
  <si>
    <t>22194.55</t>
  </si>
  <si>
    <t>22261.55</t>
  </si>
  <si>
    <t>22004.7</t>
  </si>
  <si>
    <t>22119.3</t>
  </si>
  <si>
    <t>21974.45</t>
  </si>
  <si>
    <t>22105.05</t>
  </si>
  <si>
    <t>21964.6</t>
  </si>
  <si>
    <t>22082.65</t>
  </si>
  <si>
    <t>22073.05</t>
  </si>
  <si>
    <t>22394.9</t>
  </si>
  <si>
    <t>22067.8</t>
  </si>
  <si>
    <t>22337.3</t>
  </si>
  <si>
    <t>Name</t>
  </si>
  <si>
    <t>Extension</t>
  </si>
  <si>
    <t>Date accessed</t>
  </si>
  <si>
    <t>Date modified</t>
  </si>
  <si>
    <t>Date created</t>
  </si>
  <si>
    <t>Folder Path</t>
  </si>
  <si>
    <t>NIFTY 50-01-04-2024-to-05-03-2025.csv</t>
  </si>
  <si>
    <t>.csv</t>
  </si>
  <si>
    <t>C:\Users\LENOVO L480\OneDrive\Desktop\Assignment\Project\Excel_Project\Portfolio Management Analysis\</t>
  </si>
  <si>
    <t>Quote-Equity-HDFCBANK-EQ-01-04-2024-to-05-03-2025.csv</t>
  </si>
  <si>
    <t>Quote-Equity-HINDUNILVR-EQ-01-04-2024-to-05-03-2025.csv</t>
  </si>
  <si>
    <t>Quote-Equity-INFY-EQ-01-04-2024-to-05-03-2025 (2).csv</t>
  </si>
  <si>
    <t>Quote-Equity-RELIANCE-EQ-01-04-2024-to-05-03-2025.csv</t>
  </si>
  <si>
    <t>Quote-Equity-SUNPHARMA-EQ-01-04-2024-to-05-03-2025.csv</t>
  </si>
  <si>
    <t>Quote-Equity-TATAMOTORS-EQ-01-04-2024-to-05-03-2025.csv</t>
  </si>
  <si>
    <t>DATE</t>
  </si>
  <si>
    <t>CLOSE</t>
  </si>
  <si>
    <t>RETURN%</t>
  </si>
  <si>
    <t>TURNOVER (₹ Cr)</t>
  </si>
  <si>
    <t>RETRUN  %</t>
  </si>
  <si>
    <t>NSE</t>
  </si>
  <si>
    <t>HDFC Bank</t>
  </si>
  <si>
    <t>INFOSYS</t>
  </si>
  <si>
    <t>SUN PHARMA</t>
  </si>
  <si>
    <t xml:space="preserve">RELIANCE </t>
  </si>
  <si>
    <t>TATA MOTORS</t>
  </si>
  <si>
    <t>HINDUSTAN UNILEVER</t>
  </si>
  <si>
    <t>HDFC</t>
  </si>
  <si>
    <t>RELIANCE</t>
  </si>
  <si>
    <t xml:space="preserve">HINDUSTAN </t>
  </si>
  <si>
    <t>Avg. Return % =</t>
  </si>
  <si>
    <t>Risk(Stdev) =</t>
  </si>
  <si>
    <t>Beta =</t>
  </si>
  <si>
    <t>Beta is a measure of how volatile a stock's price is compared to the overall stock market. </t>
  </si>
  <si>
    <t>It's used to assess a stock's risk relative to the market. </t>
  </si>
  <si>
    <t>Example</t>
  </si>
  <si>
    <t>INFY</t>
  </si>
  <si>
    <t>2% Down</t>
  </si>
  <si>
    <t>4% Down</t>
  </si>
  <si>
    <t>10% Down</t>
  </si>
  <si>
    <t>2% Up</t>
  </si>
  <si>
    <t>10% Up</t>
  </si>
  <si>
    <t>4% Up</t>
  </si>
  <si>
    <t>The risk-free rate of return in India is often estimated using the yield on the 10-year government bond. </t>
  </si>
  <si>
    <t>For example, as of October 20, 2023, the yield was 7.365%. </t>
  </si>
  <si>
    <t>Risk Free Return(R.f) % =</t>
  </si>
  <si>
    <t>R.f=</t>
  </si>
  <si>
    <t>Actual Returm =</t>
  </si>
  <si>
    <t>Total Market open days =</t>
  </si>
  <si>
    <t>Annual Market Return(R.m) =</t>
  </si>
  <si>
    <t>date</t>
  </si>
  <si>
    <t>to</t>
  </si>
  <si>
    <t>Capital Asset Pricing Model (CAPM) =</t>
  </si>
  <si>
    <t>Rf +Beta(Rm -Rf)</t>
  </si>
  <si>
    <t xml:space="preserve"> SUN PHARMA</t>
  </si>
  <si>
    <t>TATA</t>
  </si>
  <si>
    <t>CAPM</t>
  </si>
  <si>
    <t>Actual Return</t>
  </si>
  <si>
    <t>CAPM(Required Return)</t>
  </si>
  <si>
    <t>Risk</t>
  </si>
  <si>
    <t>(R.f) % =</t>
  </si>
  <si>
    <t>CAPM(Required Return)=</t>
  </si>
  <si>
    <t>Company name</t>
  </si>
  <si>
    <t>Rank</t>
  </si>
  <si>
    <t>Weightage</t>
  </si>
  <si>
    <t>Reverse Rank</t>
  </si>
  <si>
    <t>10lack</t>
  </si>
  <si>
    <t>Investment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</si>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</sst>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%"/>
    <numFmt numFmtId="168" formatCode="0.0000%"/>
  </numFmts>
  <fonts count="13" x14ac:knownFonts="1">
    <font>
      <sz val="10"/>
      <color theme="1"/>
      <name val="Times New Roman"/>
      <family val="2"/>
    </font>
    <font>
      <sz val="10"/>
      <color theme="1"/>
      <name val="Times New Roman"/>
      <family val="2"/>
    </font>
    <font>
      <b/>
      <sz val="10"/>
      <color theme="0"/>
      <name val="Times New Roman"/>
      <family val="2"/>
    </font>
    <font>
      <b/>
      <sz val="10"/>
      <color theme="1"/>
      <name val="Times New Roman"/>
      <family val="1"/>
    </font>
    <font>
      <sz val="10"/>
      <name val="Times New Roman"/>
      <family val="1"/>
    </font>
    <font>
      <sz val="12"/>
      <color theme="1"/>
      <name val="Times New Roman"/>
      <family val="2"/>
    </font>
    <font>
      <sz val="12"/>
      <color rgb="FF001D35"/>
      <name val="Times New Roman"/>
      <family val="1"/>
    </font>
    <font>
      <sz val="12"/>
      <color theme="1"/>
      <name val="Times New Roman"/>
      <family val="1"/>
    </font>
    <font>
      <sz val="12"/>
      <color rgb="FF1F1F1F"/>
      <name val="Times New Roman"/>
      <family val="1"/>
    </font>
    <font>
      <sz val="11"/>
      <color theme="1"/>
      <name val="Times New Roman"/>
      <family val="1"/>
    </font>
    <font>
      <sz val="9"/>
      <color rgb="FF001D35"/>
      <name val="Arial"/>
      <family val="2"/>
    </font>
    <font>
      <sz val="10"/>
      <color theme="1"/>
      <name val="Times New Roman"/>
      <family val="1"/>
    </font>
    <font>
      <sz val="10"/>
      <color rgb="FF001D35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4">
    <xf numFmtId="0" fontId="0" fillId="0" borderId="0" xfId="0"/>
    <xf numFmtId="22" fontId="0" fillId="0" borderId="0" xfId="0" applyNumberFormat="1"/>
    <xf numFmtId="0" fontId="2" fillId="2" borderId="2" xfId="0" applyFont="1" applyFill="1" applyBorder="1"/>
    <xf numFmtId="10" fontId="0" fillId="0" borderId="0" xfId="1" applyNumberFormat="1" applyFont="1"/>
    <xf numFmtId="10" fontId="0" fillId="0" borderId="0" xfId="0" applyNumberFormat="1"/>
    <xf numFmtId="167" fontId="0" fillId="0" borderId="0" xfId="0" applyNumberFormat="1"/>
    <xf numFmtId="14" fontId="0" fillId="0" borderId="0" xfId="0" applyNumberFormat="1"/>
    <xf numFmtId="14" fontId="2" fillId="2" borderId="1" xfId="0" applyNumberFormat="1" applyFont="1" applyFill="1" applyBorder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quotePrefix="1" applyAlignment="1">
      <alignment horizontal="left"/>
    </xf>
    <xf numFmtId="10" fontId="0" fillId="0" borderId="0" xfId="0" applyNumberFormat="1" applyAlignment="1">
      <alignment horizontal="center"/>
    </xf>
    <xf numFmtId="10" fontId="0" fillId="0" borderId="0" xfId="1" quotePrefix="1" applyNumberFormat="1" applyFont="1" applyAlignment="1">
      <alignment horizontal="left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14" fontId="0" fillId="0" borderId="0" xfId="0" quotePrefix="1" applyNumberFormat="1" applyAlignment="1">
      <alignment horizontal="left"/>
    </xf>
    <xf numFmtId="10" fontId="0" fillId="0" borderId="4" xfId="1" applyNumberFormat="1" applyFont="1" applyBorder="1" applyAlignment="1">
      <alignment horizontal="center"/>
    </xf>
    <xf numFmtId="0" fontId="0" fillId="0" borderId="4" xfId="0" applyBorder="1"/>
    <xf numFmtId="0" fontId="0" fillId="0" borderId="4" xfId="0" quotePrefix="1" applyBorder="1" applyAlignment="1">
      <alignment horizontal="left"/>
    </xf>
    <xf numFmtId="0" fontId="0" fillId="0" borderId="0" xfId="0" applyAlignment="1"/>
    <xf numFmtId="10" fontId="0" fillId="0" borderId="4" xfId="0" applyNumberFormat="1" applyBorder="1" applyAlignment="1">
      <alignment horizontal="center"/>
    </xf>
    <xf numFmtId="0" fontId="5" fillId="0" borderId="0" xfId="0" applyFont="1"/>
    <xf numFmtId="0" fontId="6" fillId="0" borderId="0" xfId="0" quotePrefix="1" applyFont="1" applyAlignment="1">
      <alignment horizontal="left"/>
    </xf>
    <xf numFmtId="0" fontId="7" fillId="0" borderId="0" xfId="0" applyFont="1"/>
    <xf numFmtId="0" fontId="8" fillId="0" borderId="0" xfId="0" quotePrefix="1" applyFont="1" applyAlignment="1">
      <alignment horizontal="left"/>
    </xf>
    <xf numFmtId="0" fontId="5" fillId="0" borderId="0" xfId="0" quotePrefix="1" applyFont="1" applyAlignment="1">
      <alignment horizontal="left"/>
    </xf>
    <xf numFmtId="0" fontId="9" fillId="0" borderId="0" xfId="0" applyFont="1"/>
    <xf numFmtId="0" fontId="9" fillId="0" borderId="0" xfId="0" quotePrefix="1" applyFont="1" applyAlignment="1">
      <alignment horizontal="left"/>
    </xf>
    <xf numFmtId="14" fontId="0" fillId="0" borderId="4" xfId="0" applyNumberFormat="1" applyBorder="1"/>
    <xf numFmtId="0" fontId="0" fillId="0" borderId="4" xfId="0" applyBorder="1" applyAlignment="1">
      <alignment horizontal="center" vertical="center"/>
    </xf>
    <xf numFmtId="168" fontId="0" fillId="0" borderId="0" xfId="1" applyNumberFormat="1" applyFont="1"/>
    <xf numFmtId="0" fontId="10" fillId="0" borderId="0" xfId="0" quotePrefix="1" applyFont="1" applyAlignment="1">
      <alignment horizontal="left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3" borderId="4" xfId="0" applyFill="1" applyBorder="1"/>
    <xf numFmtId="10" fontId="0" fillId="3" borderId="4" xfId="1" quotePrefix="1" applyNumberFormat="1" applyFont="1" applyFill="1" applyBorder="1" applyAlignment="1">
      <alignment horizontal="left"/>
    </xf>
    <xf numFmtId="0" fontId="0" fillId="3" borderId="4" xfId="0" applyFill="1" applyBorder="1" applyAlignment="1">
      <alignment horizontal="center"/>
    </xf>
    <xf numFmtId="10" fontId="0" fillId="3" borderId="4" xfId="0" applyNumberForma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0" fillId="4" borderId="4" xfId="0" applyFill="1" applyBorder="1"/>
    <xf numFmtId="10" fontId="0" fillId="4" borderId="4" xfId="1" quotePrefix="1" applyNumberFormat="1" applyFont="1" applyFill="1" applyBorder="1" applyAlignment="1">
      <alignment horizontal="left"/>
    </xf>
    <xf numFmtId="0" fontId="0" fillId="4" borderId="4" xfId="0" applyFill="1" applyBorder="1" applyAlignment="1">
      <alignment horizontal="center"/>
    </xf>
    <xf numFmtId="10" fontId="0" fillId="4" borderId="4" xfId="1" applyNumberFormat="1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0" fillId="5" borderId="4" xfId="0" applyFill="1" applyBorder="1"/>
    <xf numFmtId="10" fontId="0" fillId="5" borderId="4" xfId="1" quotePrefix="1" applyNumberFormat="1" applyFont="1" applyFill="1" applyBorder="1" applyAlignment="1">
      <alignment horizontal="left"/>
    </xf>
    <xf numFmtId="0" fontId="0" fillId="5" borderId="4" xfId="0" applyFill="1" applyBorder="1" applyAlignment="1">
      <alignment horizontal="center"/>
    </xf>
    <xf numFmtId="10" fontId="0" fillId="5" borderId="4" xfId="1" applyNumberFormat="1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0" fillId="6" borderId="4" xfId="0" applyFill="1" applyBorder="1"/>
    <xf numFmtId="10" fontId="0" fillId="6" borderId="4" xfId="1" quotePrefix="1" applyNumberFormat="1" applyFont="1" applyFill="1" applyBorder="1" applyAlignment="1">
      <alignment horizontal="left"/>
    </xf>
    <xf numFmtId="0" fontId="0" fillId="6" borderId="4" xfId="0" applyFill="1" applyBorder="1" applyAlignment="1">
      <alignment horizontal="center"/>
    </xf>
    <xf numFmtId="10" fontId="0" fillId="6" borderId="4" xfId="1" applyNumberFormat="1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10" fontId="0" fillId="7" borderId="4" xfId="1" applyNumberFormat="1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0" fillId="8" borderId="4" xfId="0" quotePrefix="1" applyFill="1" applyBorder="1" applyAlignment="1">
      <alignment horizontal="left"/>
    </xf>
    <xf numFmtId="10" fontId="0" fillId="8" borderId="4" xfId="1" quotePrefix="1" applyNumberFormat="1" applyFont="1" applyFill="1" applyBorder="1" applyAlignment="1">
      <alignment horizontal="left"/>
    </xf>
    <xf numFmtId="0" fontId="0" fillId="8" borderId="4" xfId="0" applyFill="1" applyBorder="1" applyAlignment="1">
      <alignment horizontal="center"/>
    </xf>
    <xf numFmtId="10" fontId="0" fillId="8" borderId="4" xfId="1" applyNumberFormat="1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0" fillId="9" borderId="4" xfId="0" applyFill="1" applyBorder="1"/>
    <xf numFmtId="10" fontId="0" fillId="9" borderId="4" xfId="1" quotePrefix="1" applyNumberFormat="1" applyFont="1" applyFill="1" applyBorder="1" applyAlignment="1">
      <alignment horizontal="left"/>
    </xf>
    <xf numFmtId="0" fontId="0" fillId="9" borderId="4" xfId="0" applyFont="1" applyFill="1" applyBorder="1" applyAlignment="1">
      <alignment horizontal="center"/>
    </xf>
    <xf numFmtId="10" fontId="0" fillId="9" borderId="4" xfId="1" applyNumberFormat="1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4" fillId="10" borderId="4" xfId="0" applyFont="1" applyFill="1" applyBorder="1"/>
    <xf numFmtId="10" fontId="0" fillId="10" borderId="4" xfId="1" quotePrefix="1" applyNumberFormat="1" applyFont="1" applyFill="1" applyBorder="1" applyAlignment="1">
      <alignment horizontal="left"/>
    </xf>
    <xf numFmtId="0" fontId="0" fillId="10" borderId="4" xfId="0" applyFill="1" applyBorder="1" applyAlignment="1">
      <alignment horizontal="center"/>
    </xf>
    <xf numFmtId="10" fontId="0" fillId="10" borderId="4" xfId="1" applyNumberFormat="1" applyFont="1" applyFill="1" applyBorder="1" applyAlignment="1">
      <alignment horizontal="center"/>
    </xf>
    <xf numFmtId="0" fontId="0" fillId="11" borderId="4" xfId="0" applyFill="1" applyBorder="1"/>
    <xf numFmtId="14" fontId="4" fillId="11" borderId="4" xfId="0" quotePrefix="1" applyNumberFormat="1" applyFont="1" applyFill="1" applyBorder="1" applyAlignment="1">
      <alignment horizontal="left"/>
    </xf>
    <xf numFmtId="14" fontId="0" fillId="11" borderId="4" xfId="0" applyNumberFormat="1" applyFill="1" applyBorder="1" applyAlignment="1">
      <alignment horizontal="center"/>
    </xf>
    <xf numFmtId="0" fontId="0" fillId="10" borderId="4" xfId="0" applyFont="1" applyFill="1" applyBorder="1"/>
    <xf numFmtId="167" fontId="0" fillId="10" borderId="4" xfId="0" applyNumberFormat="1" applyFont="1" applyFill="1" applyBorder="1"/>
    <xf numFmtId="0" fontId="0" fillId="11" borderId="4" xfId="0" quotePrefix="1" applyFont="1" applyFill="1" applyBorder="1" applyAlignment="1">
      <alignment horizontal="left"/>
    </xf>
    <xf numFmtId="0" fontId="0" fillId="11" borderId="4" xfId="0" applyFont="1" applyFill="1" applyBorder="1"/>
    <xf numFmtId="0" fontId="11" fillId="11" borderId="4" xfId="0" applyFont="1" applyFill="1" applyBorder="1"/>
    <xf numFmtId="0" fontId="11" fillId="11" borderId="4" xfId="0" quotePrefix="1" applyFont="1" applyFill="1" applyBorder="1" applyAlignment="1">
      <alignment horizontal="left"/>
    </xf>
    <xf numFmtId="0" fontId="12" fillId="11" borderId="4" xfId="0" quotePrefix="1" applyFont="1" applyFill="1" applyBorder="1" applyAlignment="1">
      <alignment horizontal="left"/>
    </xf>
    <xf numFmtId="0" fontId="0" fillId="0" borderId="5" xfId="0" applyBorder="1" applyAlignment="1"/>
    <xf numFmtId="167" fontId="0" fillId="10" borderId="4" xfId="0" applyNumberFormat="1" applyFont="1" applyFill="1" applyBorder="1" applyAlignment="1">
      <alignment horizontal="center"/>
    </xf>
    <xf numFmtId="167" fontId="0" fillId="9" borderId="4" xfId="0" applyNumberFormat="1" applyFont="1" applyFill="1" applyBorder="1" applyAlignment="1">
      <alignment horizontal="center"/>
    </xf>
    <xf numFmtId="0" fontId="0" fillId="8" borderId="4" xfId="0" applyFont="1" applyFill="1" applyBorder="1" applyAlignment="1">
      <alignment horizontal="center"/>
    </xf>
    <xf numFmtId="167" fontId="0" fillId="8" borderId="4" xfId="0" applyNumberFormat="1" applyFont="1" applyFill="1" applyBorder="1" applyAlignment="1">
      <alignment horizontal="center"/>
    </xf>
    <xf numFmtId="0" fontId="0" fillId="6" borderId="4" xfId="0" applyFont="1" applyFill="1" applyBorder="1" applyAlignment="1">
      <alignment horizontal="center"/>
    </xf>
    <xf numFmtId="167" fontId="0" fillId="6" borderId="4" xfId="0" applyNumberFormat="1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10" fontId="0" fillId="5" borderId="4" xfId="0" applyNumberFormat="1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/>
    </xf>
    <xf numFmtId="10" fontId="0" fillId="7" borderId="4" xfId="0" applyNumberFormat="1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10" fontId="0" fillId="3" borderId="4" xfId="0" applyNumberFormat="1" applyFont="1" applyFill="1" applyBorder="1" applyAlignment="1">
      <alignment horizontal="center"/>
    </xf>
    <xf numFmtId="10" fontId="0" fillId="3" borderId="4" xfId="1" applyNumberFormat="1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/>
    </xf>
    <xf numFmtId="10" fontId="0" fillId="9" borderId="4" xfId="0" applyNumberFormat="1" applyFont="1" applyFill="1" applyBorder="1" applyAlignment="1">
      <alignment horizontal="center"/>
    </xf>
    <xf numFmtId="10" fontId="0" fillId="8" borderId="4" xfId="0" applyNumberFormat="1" applyFont="1" applyFill="1" applyBorder="1" applyAlignment="1">
      <alignment horizontal="center"/>
    </xf>
    <xf numFmtId="10" fontId="0" fillId="6" borderId="4" xfId="0" applyNumberFormat="1" applyFont="1" applyFill="1" applyBorder="1" applyAlignment="1">
      <alignment horizontal="center"/>
    </xf>
    <xf numFmtId="0" fontId="11" fillId="12" borderId="4" xfId="0" applyFont="1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4" xfId="0" quotePrefix="1" applyFill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4" xfId="1" applyFont="1" applyBorder="1" applyAlignment="1">
      <alignment horizontal="center"/>
    </xf>
    <xf numFmtId="0" fontId="0" fillId="13" borderId="6" xfId="0" applyFill="1" applyBorder="1" applyAlignment="1">
      <alignment horizontal="center"/>
    </xf>
    <xf numFmtId="1" fontId="0" fillId="0" borderId="4" xfId="0" applyNumberFormat="1" applyBorder="1"/>
  </cellXfs>
  <cellStyles count="2">
    <cellStyle name="Normal" xfId="0" builtinId="0"/>
    <cellStyle name="Percent" xfId="1" builtinId="5"/>
  </cellStyles>
  <dxfs count="95">
    <dxf>
      <numFmt numFmtId="19" formatCode="dd/mm/yyyy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CC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solid">
          <fgColor indexed="64"/>
          <bgColor rgb="FFFFCC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2"/>
        <scheme val="none"/>
      </font>
      <fill>
        <patternFill patternType="solid">
          <fgColor indexed="64"/>
          <bgColor rgb="FFFF9966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9966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2"/>
        <scheme val="none"/>
      </font>
      <numFmt numFmtId="14" formatCode="0.00%"/>
      <fill>
        <patternFill patternType="solid">
          <fgColor indexed="64"/>
          <bgColor rgb="FFFF996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2"/>
        <scheme val="none"/>
      </font>
      <fill>
        <patternFill patternType="solid">
          <fgColor indexed="64"/>
          <bgColor rgb="FFFF996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59999389629810485"/>
        </patternFill>
      </fill>
      <border diagonalUp="0" diagonalDown="0" outline="0">
        <left/>
        <right/>
        <top/>
        <bottom/>
      </border>
    </dxf>
    <dxf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CCCC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border diagonalUp="0" diagonalDown="0" outline="0">
        <left/>
        <right/>
        <top/>
        <bottom/>
      </border>
    </dxf>
    <dxf>
      <numFmt numFmtId="14" formatCode="0.00%"/>
      <fill>
        <patternFill patternType="solid">
          <fgColor indexed="64"/>
          <bgColor rgb="FFFFCC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CC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border diagonalUp="0" diagonalDown="0" outline="0">
        <left/>
        <right/>
        <top/>
        <bottom/>
      </border>
    </dxf>
    <dxf>
      <numFmt numFmtId="14" formatCode="0.00%"/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4" formatCode="0.00%"/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border diagonalUp="0" diagonalDown="0" outline="0">
        <left/>
        <right/>
        <top/>
        <bottom/>
      </border>
    </dxf>
    <dxf>
      <numFmt numFmtId="14" formatCode="0.00%"/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2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2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27" formatCode="dd/mm/yyyy\ hh:mm"/>
    </dxf>
    <dxf>
      <numFmt numFmtId="27" formatCode="dd/mm/yyyy\ hh:mm"/>
    </dxf>
    <dxf>
      <numFmt numFmtId="27" formatCode="dd/mm/yyyy\ hh:mm"/>
    </dxf>
  </dxfs>
  <tableStyles count="0" defaultTableStyle="TableStyleMedium2" defaultPivotStyle="PivotStyleLight16"/>
  <colors>
    <mruColors>
      <color rgb="FFFF9966"/>
      <color rgb="FFFF6600"/>
      <color rgb="FFE64265"/>
      <color rgb="FFF26336"/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1E214062-848B-4AF3-9BD2-D252DDA1E7DF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Date " tableColumnId="1"/>
      <queryTableField id="2" name="Open " tableColumnId="2"/>
      <queryTableField id="3" name="High " tableColumnId="3"/>
      <queryTableField id="4" name="Low " tableColumnId="4"/>
      <queryTableField id="5" name="Close " tableColumnId="5"/>
      <queryTableField id="6" name="Turnover (₹ Cr)" tableColumnId="6"/>
      <queryTableField id="7" dataBound="0" tableColumnId="7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1BEB7F8C-807D-477B-9F0F-C9621A7CCCF6}" autoFormatId="16" applyNumberFormats="0" applyBorderFormats="0" applyFontFormats="0" applyPatternFormats="0" applyAlignmentFormats="0" applyWidthHeightFormats="0">
  <queryTableRefresh nextId="8" unboundColumnsRight="1">
    <queryTableFields count="2">
      <queryTableField id="5" name="close " tableColumnId="5"/>
      <queryTableField id="7" dataBound="0" tableColumnId="7"/>
    </queryTableFields>
    <queryTableDeletedFields count="5">
      <deletedField name="Date "/>
      <deletedField name="OPEN "/>
      <deletedField name="VOLUME "/>
      <deletedField name="HIGH "/>
      <deletedField name="LOW "/>
    </queryTableDeleted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AD48D497-22FC-410C-9856-2662BC5EEDB4}" autoFormatId="16" applyNumberFormats="0" applyBorderFormats="0" applyFontFormats="0" applyPatternFormats="0" applyAlignmentFormats="0" applyWidthHeightFormats="0">
  <queryTableRefresh nextId="8" unboundColumnsRight="1">
    <queryTableFields count="2">
      <queryTableField id="5" name="close " tableColumnId="5"/>
      <queryTableField id="7" dataBound="0" tableColumnId="7"/>
    </queryTableFields>
    <queryTableDeletedFields count="5">
      <deletedField name="Date "/>
      <deletedField name="OPEN "/>
      <deletedField name="HIGH "/>
      <deletedField name="LOW "/>
      <deletedField name="VOLUME "/>
    </queryTableDeleted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3" xr16:uid="{AB1472A4-0751-49D7-A954-3D69CB3A0DE6}" autoFormatId="16" applyNumberFormats="0" applyBorderFormats="0" applyFontFormats="0" applyPatternFormats="0" applyAlignmentFormats="0" applyWidthHeightFormats="0">
  <queryTableRefresh nextId="8" unboundColumnsRight="1">
    <queryTableFields count="2">
      <queryTableField id="5" name="close " tableColumnId="5"/>
      <queryTableField id="7" dataBound="0" tableColumnId="7"/>
    </queryTableFields>
    <queryTableDeletedFields count="5">
      <deletedField name="Date "/>
      <deletedField name="OPEN "/>
      <deletedField name="HIGH "/>
      <deletedField name="LOW "/>
      <deletedField name="VOLUME "/>
    </queryTableDeleted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1" xr16:uid="{0BAA370D-EAEC-40B5-8660-9FA4F1F7E87F}" autoFormatId="16" applyNumberFormats="0" applyBorderFormats="0" applyFontFormats="0" applyPatternFormats="0" applyAlignmentFormats="0" applyWidthHeightFormats="0">
  <queryTableRefresh nextId="8" unboundColumnsRight="1">
    <queryTableFields count="2">
      <queryTableField id="5" name="close " tableColumnId="5"/>
      <queryTableField id="7" dataBound="0" tableColumnId="7"/>
    </queryTableFields>
    <queryTableDeletedFields count="5">
      <deletedField name="Date "/>
      <deletedField name="OPEN "/>
      <deletedField name="HIGH "/>
      <deletedField name="LOW "/>
      <deletedField name="VOLUME "/>
    </queryTableDeleted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5" xr16:uid="{397B6B48-3AC9-4F7D-A56B-E1709D556032}" autoFormatId="16" applyNumberFormats="0" applyBorderFormats="0" applyFontFormats="0" applyPatternFormats="0" applyAlignmentFormats="0" applyWidthHeightFormats="0">
  <queryTableRefresh nextId="8" unboundColumnsRight="1">
    <queryTableFields count="2">
      <queryTableField id="5" name="close " tableColumnId="5"/>
      <queryTableField id="7" dataBound="0" tableColumnId="7"/>
    </queryTableFields>
    <queryTableDeletedFields count="5">
      <deletedField name="Date "/>
      <deletedField name="OPEN "/>
      <deletedField name="HIGH "/>
      <deletedField name="LOW "/>
      <deletedField name="VOLUME "/>
    </queryTableDeleted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BD7EF88D-D4F4-49FA-868C-186BA83A1D4A}" autoFormatId="16" applyNumberFormats="0" applyBorderFormats="0" applyFontFormats="0" applyPatternFormats="0" applyAlignmentFormats="0" applyWidthHeightFormats="0">
  <queryTableRefresh nextId="9" unboundColumnsRight="1">
    <queryTableFields count="2">
      <queryTableField id="6" name="close " tableColumnId="6"/>
      <queryTableField id="8" dataBound="0" tableColumnId="8"/>
    </queryTableFields>
    <queryTableDeletedFields count="6">
      <deletedField name="series "/>
      <deletedField name="Date "/>
      <deletedField name="OPEN "/>
      <deletedField name="HIGH "/>
      <deletedField name="LOW "/>
      <deletedField name="VOLUME 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CA06F02C-A8F3-49CF-8662-85D5561D2FEE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Date " tableColumnId="1"/>
      <queryTableField id="2" name="OPEN " tableColumnId="2"/>
      <queryTableField id="3" name="HIGH " tableColumnId="3"/>
      <queryTableField id="4" name="LOW " tableColumnId="4"/>
      <queryTableField id="5" name="close " tableColumnId="5"/>
      <queryTableField id="6" name="VOLUME " tableColumnId="6"/>
      <queryTableField id="7" dataBound="0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F87E747C-7691-4D82-B592-D60F06E78BA0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Date " tableColumnId="1"/>
      <queryTableField id="2" name="OPEN " tableColumnId="2"/>
      <queryTableField id="3" name="HIGH " tableColumnId="3"/>
      <queryTableField id="4" name="LOW " tableColumnId="4"/>
      <queryTableField id="5" name="close " tableColumnId="5"/>
      <queryTableField id="6" name="VOLUME " tableColumnId="6"/>
      <queryTableField id="7" dataBound="0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2" xr16:uid="{FDE9D0E7-7B6A-4A2E-9417-3955DB794DE0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Date " tableColumnId="1"/>
      <queryTableField id="2" name="OPEN " tableColumnId="2"/>
      <queryTableField id="3" name="HIGH " tableColumnId="3"/>
      <queryTableField id="4" name="LOW " tableColumnId="4"/>
      <queryTableField id="5" name="close " tableColumnId="5"/>
      <queryTableField id="6" name="VOLUME " tableColumnId="6"/>
      <queryTableField id="7" dataBound="0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0" xr16:uid="{A237EA27-C207-4C3E-B4DB-58FEA1B51B32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Date " tableColumnId="1"/>
      <queryTableField id="2" name="OPEN " tableColumnId="2"/>
      <queryTableField id="3" name="HIGH " tableColumnId="3"/>
      <queryTableField id="4" name="LOW " tableColumnId="4"/>
      <queryTableField id="5" name="close " tableColumnId="5"/>
      <queryTableField id="6" name="VOLUME " tableColumnId="6"/>
      <queryTableField id="7" dataBound="0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4" xr16:uid="{54F0AD23-C46D-401A-8473-192D18D36ECD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Date " tableColumnId="1"/>
      <queryTableField id="2" name="OPEN " tableColumnId="2"/>
      <queryTableField id="3" name="HIGH " tableColumnId="3"/>
      <queryTableField id="4" name="LOW " tableColumnId="4"/>
      <queryTableField id="5" name="close " tableColumnId="5"/>
      <queryTableField id="6" name="VOLUME " tableColumnId="6"/>
      <queryTableField id="7" dataBound="0" tableColumnId="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A9E71448-0D6C-49AD-826B-A4329F69FFE0}" autoFormatId="16" applyNumberFormats="0" applyBorderFormats="0" applyFontFormats="0" applyPatternFormats="0" applyAlignmentFormats="0" applyWidthHeightFormats="0">
  <queryTableRefresh nextId="9" unboundColumnsRight="1">
    <queryTableFields count="7">
      <queryTableField id="1" name="Date " tableColumnId="1"/>
      <queryTableField id="3" name="OPEN " tableColumnId="3"/>
      <queryTableField id="4" name="HIGH " tableColumnId="4"/>
      <queryTableField id="5" name="LOW " tableColumnId="5"/>
      <queryTableField id="6" name="close " tableColumnId="6"/>
      <queryTableField id="7" name="VOLUME " tableColumnId="7"/>
      <queryTableField id="8" dataBound="0" tableColumnId="8"/>
    </queryTableFields>
    <queryTableDeletedFields count="1">
      <deletedField name="series 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F9B3BC4C-E1DA-42EE-A074-40ACC137E96D}" autoFormatId="16" applyNumberFormats="0" applyBorderFormats="0" applyFontFormats="0" applyPatternFormats="0" applyAlignmentFormats="0" applyWidthHeightFormats="0">
  <queryTableRefresh nextId="21">
    <queryTableFields count="6">
      <queryTableField id="15" name="Name" tableColumnId="15"/>
      <queryTableField id="16" name="Extension" tableColumnId="16"/>
      <queryTableField id="17" name="Date accessed" tableColumnId="17"/>
      <queryTableField id="18" name="Date modified" tableColumnId="18"/>
      <queryTableField id="19" name="Date created" tableColumnId="19"/>
      <queryTableField id="20" name="Folder Path" tableColumnId="2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B6E76D22-4204-4AAE-ACF2-4642D6E89B45}" autoFormatId="16" applyNumberFormats="0" applyBorderFormats="0" applyFontFormats="0" applyPatternFormats="0" applyAlignmentFormats="0" applyWidthHeightFormats="0">
  <queryTableRefresh nextId="8" unboundColumnsRight="1">
    <queryTableFields count="3">
      <queryTableField id="1" name="Date " tableColumnId="1"/>
      <queryTableField id="5" name="Close " tableColumnId="5"/>
      <queryTableField id="7" dataBound="0" tableColumnId="7"/>
    </queryTableFields>
    <queryTableDeletedFields count="4">
      <deletedField name="Open "/>
      <deletedField name="High "/>
      <deletedField name="Low "/>
      <deletedField name="Turnover (₹ Cr)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2BB87DF-3DF0-442C-A27A-384E1532F491}" name="Nifty_50" displayName="Nifty_50" ref="A3:G236" tableType="queryTable" totalsRowShown="0" dataDxfId="84">
  <autoFilter ref="A3:G236" xr:uid="{3AB67B21-0A1E-4561-8134-924CA52CF741}"/>
  <sortState ref="A4:F236">
    <sortCondition ref="A3:A236"/>
  </sortState>
  <tableColumns count="7">
    <tableColumn id="1" xr3:uid="{2D9C14C1-4128-4778-8BEE-9A1013DF83E2}" uniqueName="1" name="DATE" queryTableFieldId="1" dataDxfId="91"/>
    <tableColumn id="2" xr3:uid="{D2848180-B7A3-49AB-BD80-26C644FC1483}" uniqueName="2" name="OPEN " queryTableFieldId="2" dataDxfId="90"/>
    <tableColumn id="3" xr3:uid="{5C2FBC9D-72D2-43FE-BD11-3200CFF3A2CD}" uniqueName="3" name="HIGH " queryTableFieldId="3" dataDxfId="89"/>
    <tableColumn id="4" xr3:uid="{12FA526C-B0FA-4090-B4EC-AA4D4AD943B7}" uniqueName="4" name="LOW " queryTableFieldId="4" dataDxfId="88"/>
    <tableColumn id="5" xr3:uid="{C1FC643C-19AB-4360-A569-C0C273435B3F}" uniqueName="5" name="CLOSE" queryTableFieldId="5" dataDxfId="87"/>
    <tableColumn id="6" xr3:uid="{D86A1F2D-88DE-492A-B176-F082A001D8E4}" uniqueName="6" name="TURNOVER (₹ Cr)" queryTableFieldId="6" dataDxfId="86"/>
    <tableColumn id="7" xr3:uid="{49EBBF0E-ACFB-4BDA-A0C6-399072C8363F}" uniqueName="7" name="RETRUN  %" queryTableFieldId="7" dataDxfId="85" dataCellStyle="Percent">
      <calculatedColumnFormula>(Nifty_50[[#This Row],[CLOSE]]-#REF!)/#REF!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30C7E42-F6FD-44D3-B18E-078745031BC2}" name="HDFC_Bank11" displayName="HDFC_Bank11" ref="E4:F237" tableType="queryTable" totalsRowShown="0" headerRowDxfId="4" dataDxfId="3" headerRowBorderDxfId="7">
  <tableColumns count="2">
    <tableColumn id="5" xr3:uid="{EF94FC1C-D39C-461C-87DD-15E62034B552}" uniqueName="5" name="CLOSE" queryTableFieldId="5" dataDxfId="6"/>
    <tableColumn id="7" xr3:uid="{DA099968-1A50-4A82-A2F6-171FE6BED49D}" uniqueName="7" name="RETURN%" queryTableFieldId="7" dataDxfId="5" dataCellStyle="Percent">
      <calculatedColumnFormula>(HDFC_Bank11[[#This Row],[CLOSE]]-E4)/E4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FA51CDC-965B-462C-83FC-2E88D572CEB7}" name="Infosys12" displayName="Infosys12" ref="G4:H237" tableType="queryTable" totalsRowShown="0" headerRowDxfId="9" dataDxfId="8" headerRowBorderDxfId="32">
  <tableColumns count="2">
    <tableColumn id="5" xr3:uid="{3A5FCBE6-11FE-412C-A57F-BE67C97A8DB9}" uniqueName="5" name="CLOSE" queryTableFieldId="5" dataDxfId="11"/>
    <tableColumn id="7" xr3:uid="{444CF598-451A-45BF-A72D-503EFFB4D133}" uniqueName="7" name="RETURN%" queryTableFieldId="7" dataDxfId="10" dataCellStyle="Percent">
      <calculatedColumnFormula>(Infosys12[[#This Row],[CLOSE]]-G4)/G4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8BE18FC-A327-417C-91E8-6618129A15A5}" name="Sun_Pharma14" displayName="Sun_Pharma14" ref="I4:J237" tableType="queryTable" totalsRowShown="0" headerRowDxfId="13" dataDxfId="12" headerRowBorderDxfId="31">
  <tableColumns count="2">
    <tableColumn id="5" xr3:uid="{9F49E5BE-2072-44F7-BFBE-6B449F398DE8}" uniqueName="5" name="CLOSE" queryTableFieldId="5" dataDxfId="15"/>
    <tableColumn id="7" xr3:uid="{2DD4708C-C059-4396-A7CC-46378CB37C4B}" uniqueName="7" name="RETURN%" queryTableFieldId="7" dataDxfId="14" dataCellStyle="Percent">
      <calculatedColumnFormula>(Sun_Pharma14[[#This Row],[CLOSE]]-I4)/I4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FDB5F82-38FF-4F03-98CD-E99396723FD3}" name="Reliance15" displayName="Reliance15" ref="K4:L237" tableType="queryTable" totalsRowShown="0" headerRowDxfId="17" dataDxfId="16" headerRowBorderDxfId="30">
  <tableColumns count="2">
    <tableColumn id="5" xr3:uid="{CE34D7E4-B5F4-4853-9D20-8956D1392DB0}" uniqueName="5" name="CLOSE" queryTableFieldId="5" dataDxfId="19"/>
    <tableColumn id="7" xr3:uid="{D9F3F21D-8C6D-4E9F-82EB-204723CF4087}" uniqueName="7" name="RETURN%" queryTableFieldId="7" dataDxfId="18" dataCellStyle="Percent">
      <calculatedColumnFormula>(Reliance15[[#This Row],[CLOSE]]-K4)/K4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4C9B45D-12E0-4A08-8AE6-336B3A6A57FD}" name="Tata_Motors16" displayName="Tata_Motors16" ref="M4:N237" tableType="queryTable" totalsRowShown="0" headerRowDxfId="21" dataDxfId="20" headerRowBorderDxfId="29">
  <tableColumns count="2">
    <tableColumn id="5" xr3:uid="{B2880B9E-F1DD-474A-AD72-92625D40893D}" uniqueName="5" name="CLOSE" queryTableFieldId="5" dataDxfId="23"/>
    <tableColumn id="7" xr3:uid="{990DBADB-8B94-497B-BF6C-A2DAE82869ED}" uniqueName="7" name="RETURN%" queryTableFieldId="7" dataDxfId="22" dataCellStyle="Percent">
      <calculatedColumnFormula>(Tata_Motors16[[#This Row],[CLOSE]]-M4)/M4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B747F09-2DAD-4483-B847-EA9CF5706431}" name="Hindustan_Unilever17" displayName="Hindustan_Unilever17" ref="O4:P237" tableType="queryTable" totalsRowShown="0" headerRowDxfId="25" dataDxfId="24" headerRowBorderDxfId="28">
  <tableColumns count="2">
    <tableColumn id="6" xr3:uid="{0DB6499E-EE7E-4D9C-A6CF-AF031DC72DEB}" uniqueName="6" name="CLOSE" queryTableFieldId="6" dataDxfId="27"/>
    <tableColumn id="8" xr3:uid="{045239A4-C2FE-4BC9-B31F-C7C253816CCD}" uniqueName="8" name="RETURN%" queryTableFieldId="8" dataDxfId="26">
      <calculatedColumnFormula>(Hindustan_Unilever17[[#This Row],[CLOSE]]-O4)/O4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4E978DC-0CB7-4E4B-A938-99DD8C6E5E78}" name="HDFC_Bank" displayName="HDFC_Bank" ref="I3:O236" tableType="queryTable" totalsRowShown="0" dataDxfId="83">
  <autoFilter ref="I3:O236" xr:uid="{11C8155C-ABA3-4C30-8F33-48C9AB5B05ED}"/>
  <sortState ref="I4:N236">
    <sortCondition ref="I3:I236"/>
  </sortState>
  <tableColumns count="7">
    <tableColumn id="1" xr3:uid="{0A989548-1475-4368-8768-361E1E550856}" uniqueName="1" name="DATE" queryTableFieldId="1" dataDxfId="82"/>
    <tableColumn id="2" xr3:uid="{C584C92B-0DB8-40A7-A4EC-636FD449E35C}" uniqueName="2" name="OPEN " queryTableFieldId="2" dataDxfId="81"/>
    <tableColumn id="3" xr3:uid="{50196AFB-335D-4916-A302-A9A20CE57307}" uniqueName="3" name="HIGH " queryTableFieldId="3" dataDxfId="80"/>
    <tableColumn id="4" xr3:uid="{A77F2328-7BA5-4704-A2B2-5461622600E3}" uniqueName="4" name="LOW " queryTableFieldId="4" dataDxfId="79"/>
    <tableColumn id="5" xr3:uid="{5C2E2A4A-F949-42F2-A1BE-FA62182541EB}" uniqueName="5" name="CLOSE" queryTableFieldId="5" dataDxfId="78"/>
    <tableColumn id="6" xr3:uid="{EA2C7C7A-8B6C-4BB6-9096-BBA23ABF1EDD}" uniqueName="6" name="VOLUME " queryTableFieldId="6" dataDxfId="77"/>
    <tableColumn id="7" xr3:uid="{0FAD580B-9EF1-4B1B-AC6A-FE585F123DD7}" uniqueName="7" name="RETURN%" queryTableFieldId="7" dataDxfId="76" dataCellStyle="Percent">
      <calculatedColumnFormula>(HDFC_Bank[[#This Row],[CLOSE]]-M3)/M3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8A93F9-B245-4CC3-8AF4-7A8FC60C68B0}" name="Infosys" displayName="Infosys" ref="Q3:W236" tableType="queryTable" totalsRowShown="0" dataDxfId="75">
  <autoFilter ref="Q3:W236" xr:uid="{E7D056EE-A068-4BEB-959A-EC3FFF3F2AF9}"/>
  <sortState ref="Q4:V236">
    <sortCondition ref="Q3:Q236"/>
  </sortState>
  <tableColumns count="7">
    <tableColumn id="1" xr3:uid="{7B1F712C-591B-48C0-9648-EA3743CC681D}" uniqueName="1" name="DATE" queryTableFieldId="1" dataDxfId="74"/>
    <tableColumn id="2" xr3:uid="{0B764E6E-2D10-4732-B3E8-3352583A5A40}" uniqueName="2" name="OPEN " queryTableFieldId="2" dataDxfId="73"/>
    <tableColumn id="3" xr3:uid="{B70B3E2D-9CAC-4D3B-AD07-3BC4290ABA59}" uniqueName="3" name="HIGH " queryTableFieldId="3" dataDxfId="72"/>
    <tableColumn id="4" xr3:uid="{3B3DBE70-A2A3-4455-B8EA-8C49A775B3A7}" uniqueName="4" name="LOW " queryTableFieldId="4" dataDxfId="71"/>
    <tableColumn id="5" xr3:uid="{624B073E-1F00-4969-8513-79C44A0D4BE0}" uniqueName="5" name="CLOSE" queryTableFieldId="5" dataDxfId="70"/>
    <tableColumn id="6" xr3:uid="{88DB7962-2758-4C48-B316-18E9DDB699C5}" uniqueName="6" name="VOLUME " queryTableFieldId="6" dataDxfId="69"/>
    <tableColumn id="7" xr3:uid="{4CE53243-DCD0-44BE-B30B-8A74600CB581}" uniqueName="7" name="RETURN%" queryTableFieldId="7" dataDxfId="68" dataCellStyle="Percent">
      <calculatedColumnFormula>(Infosys[[#This Row],[CLOSE]]-U3)/U3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8C1937-997B-4E98-97D1-CBBA797D64F6}" name="Sun_Pharma" displayName="Sun_Pharma" ref="Y3:AE236" tableType="queryTable" totalsRowShown="0" dataDxfId="67">
  <autoFilter ref="Y3:AE236" xr:uid="{FCDDD2BA-51F6-4C0A-BB7B-AB94C6DB818B}"/>
  <sortState ref="Y4:AD236">
    <sortCondition ref="Y3:Y236"/>
  </sortState>
  <tableColumns count="7">
    <tableColumn id="1" xr3:uid="{A8AE0F0F-D8BA-41C7-8485-C85896D702C0}" uniqueName="1" name="DATE" queryTableFieldId="1" dataDxfId="66"/>
    <tableColumn id="2" xr3:uid="{B8D3C12A-C579-411D-B285-BDD3F5EFE4E3}" uniqueName="2" name="OPEN " queryTableFieldId="2" dataDxfId="65"/>
    <tableColumn id="3" xr3:uid="{E1FB566E-F683-4961-A813-6D82B91AAF65}" uniqueName="3" name="HIGH " queryTableFieldId="3" dataDxfId="64"/>
    <tableColumn id="4" xr3:uid="{71E6DBCC-1941-4FEF-90A5-E5BAA4974ED7}" uniqueName="4" name="LOW " queryTableFieldId="4" dataDxfId="63"/>
    <tableColumn id="5" xr3:uid="{2428F969-F1DF-424A-AEE2-7618E14D5F64}" uniqueName="5" name="CLOSE" queryTableFieldId="5" dataDxfId="62"/>
    <tableColumn id="6" xr3:uid="{50940B1D-E01F-4663-8B06-5BFB9EE32B55}" uniqueName="6" name="VOLUME " queryTableFieldId="6" dataDxfId="61"/>
    <tableColumn id="7" xr3:uid="{68FFC4B5-A813-434B-9488-79317E53E9E6}" uniqueName="7" name="RETURN%" queryTableFieldId="7" dataDxfId="60" dataCellStyle="Percent">
      <calculatedColumnFormula>(Sun_Pharma[[#This Row],[CLOSE]]-AC3)/AC3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F979310-F3FF-455D-AFF9-AE72EFE2AA77}" name="Reliance" displayName="Reliance" ref="AG3:AM236" tableType="queryTable" totalsRowShown="0" dataDxfId="59">
  <autoFilter ref="AG3:AM236" xr:uid="{C6D97282-3358-4608-B7A2-6B6795C9A39D}"/>
  <sortState ref="AG4:AL236">
    <sortCondition ref="AG3:AG236"/>
  </sortState>
  <tableColumns count="7">
    <tableColumn id="1" xr3:uid="{FC4C8D0B-B1CA-4A9E-8D0E-73748F65A30B}" uniqueName="1" name="DATE" queryTableFieldId="1" dataDxfId="58"/>
    <tableColumn id="2" xr3:uid="{48478ACA-FFC3-4230-8052-E51D7462FE1D}" uniqueName="2" name="OPEN " queryTableFieldId="2" dataDxfId="57"/>
    <tableColumn id="3" xr3:uid="{E88DC2EE-CCBC-4F5F-A30B-79B8FEA4775B}" uniqueName="3" name="HIGH " queryTableFieldId="3" dataDxfId="56"/>
    <tableColumn id="4" xr3:uid="{955ABDF5-6B23-4EF6-80F8-9B11F133AE3C}" uniqueName="4" name="LOW " queryTableFieldId="4" dataDxfId="55"/>
    <tableColumn id="5" xr3:uid="{3D89CF44-50DB-421B-BC91-5B2C3E65A005}" uniqueName="5" name="CLOSE" queryTableFieldId="5" dataDxfId="54"/>
    <tableColumn id="6" xr3:uid="{22C4AB66-C209-4700-84DF-BB8CF0F143D4}" uniqueName="6" name="VOLUME " queryTableFieldId="6" dataDxfId="53"/>
    <tableColumn id="7" xr3:uid="{82EA542B-CBEE-478A-BF8D-2EF96C058182}" uniqueName="7" name="RETURN%" queryTableFieldId="7" dataDxfId="52" dataCellStyle="Percent">
      <calculatedColumnFormula>(Reliance[[#This Row],[CLOSE]]-AK3)/AK3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D0AE7B-EB95-455F-8564-294B9A8B4468}" name="Tata_Motors" displayName="Tata_Motors" ref="AO3:AU236" tableType="queryTable" totalsRowShown="0" dataDxfId="51">
  <autoFilter ref="AO3:AU236" xr:uid="{022E523B-65EA-49C8-8256-4B1BE7768DF4}"/>
  <sortState ref="AO4:AT236">
    <sortCondition ref="AO3:AO236"/>
  </sortState>
  <tableColumns count="7">
    <tableColumn id="1" xr3:uid="{3EC0C652-A857-4769-AE00-0A873B5458DA}" uniqueName="1" name="DATE" queryTableFieldId="1" dataDxfId="50"/>
    <tableColumn id="2" xr3:uid="{B8482D46-2E19-4E73-A3BD-21C7915082FB}" uniqueName="2" name="OPEN " queryTableFieldId="2" dataDxfId="49"/>
    <tableColumn id="3" xr3:uid="{5566C4ED-5C39-4BD6-A669-9660368CDAF3}" uniqueName="3" name="HIGH " queryTableFieldId="3" dataDxfId="48"/>
    <tableColumn id="4" xr3:uid="{693E1D76-E084-43F2-AF54-5B6BD681BD56}" uniqueName="4" name="LOW " queryTableFieldId="4" dataDxfId="47"/>
    <tableColumn id="5" xr3:uid="{1C5E78E1-165C-4017-8B6D-2902F1C5BC69}" uniqueName="5" name="CLOSE" queryTableFieldId="5" dataDxfId="46"/>
    <tableColumn id="6" xr3:uid="{79C3C13D-4437-45D9-9435-B4CDC35CB6AD}" uniqueName="6" name="VOLUME " queryTableFieldId="6" dataDxfId="45"/>
    <tableColumn id="7" xr3:uid="{20521FB8-465F-45FE-805A-AE641B1DAEEA}" uniqueName="7" name="RETURN%" queryTableFieldId="7" dataDxfId="44" dataCellStyle="Percent">
      <calculatedColumnFormula>(Tata_Motors[[#This Row],[CLOSE]]-AS3)/AS3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EF7F308-7A1B-457A-B4D2-F85CF980DBA4}" name="Hindustan_Unilever" displayName="Hindustan_Unilever" ref="AW3:BC236" tableType="queryTable" totalsRowShown="0" dataDxfId="43">
  <autoFilter ref="AW3:BC236" xr:uid="{8CDFDA2F-957E-42DE-A783-D3AE3DEC6109}"/>
  <sortState ref="AW4:BC236">
    <sortCondition ref="AW3:AW236"/>
  </sortState>
  <tableColumns count="7">
    <tableColumn id="1" xr3:uid="{89B97117-418D-410C-A500-B9C759A4A4D0}" uniqueName="1" name="DATE" queryTableFieldId="1" dataDxfId="42"/>
    <tableColumn id="3" xr3:uid="{FF331CC7-6F36-434E-B288-16A20C24D605}" uniqueName="3" name="OPEN " queryTableFieldId="3" dataDxfId="41"/>
    <tableColumn id="4" xr3:uid="{9B2E2FCD-DA7C-41B1-9562-622C39C9DEE4}" uniqueName="4" name="HIGH " queryTableFieldId="4" dataDxfId="40"/>
    <tableColumn id="5" xr3:uid="{95FAE504-A15B-4BD6-BEC0-8AFEA2A2B937}" uniqueName="5" name="LOW " queryTableFieldId="5" dataDxfId="39"/>
    <tableColumn id="6" xr3:uid="{3F377E35-46CC-4B8A-B044-80ED6A4A30D2}" uniqueName="6" name="CLOSE" queryTableFieldId="6" dataDxfId="38"/>
    <tableColumn id="7" xr3:uid="{0BAFC7B9-63E1-4634-851C-BAC8F88613DC}" uniqueName="7" name="VOLUME " queryTableFieldId="7" dataDxfId="37"/>
    <tableColumn id="8" xr3:uid="{B48FF64A-1759-4D95-9D2B-04A559FC5920}" uniqueName="8" name="RETURN%" queryTableFieldId="8" dataDxfId="36">
      <calculatedColumnFormula>(Hindustan_Unilever[[#This Row],[CLOSE]]-BA3)/BA3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885555-85BD-4824-9A47-E96E99AE1ED2}" name="Portfolio_Management_Analysis" displayName="Portfolio_Management_Analysis" ref="A1:F8" tableType="queryTable" totalsRowShown="0">
  <autoFilter ref="A1:F8" xr:uid="{D9CDF263-86B8-4F1E-A2E1-2A3B037C4430}"/>
  <tableColumns count="6">
    <tableColumn id="15" xr3:uid="{4A3313F6-6391-40AD-9E3B-4BDF1C01DC07}" uniqueName="15" name="Name" queryTableFieldId="15"/>
    <tableColumn id="16" xr3:uid="{89EA67CF-08BA-4155-9C3A-6F0CDFF53F18}" uniqueName="16" name="Extension" queryTableFieldId="16"/>
    <tableColumn id="17" xr3:uid="{ECB82045-570F-4310-9635-87EF13458F6F}" uniqueName="17" name="Date accessed" queryTableFieldId="17" dataDxfId="94"/>
    <tableColumn id="18" xr3:uid="{75DDC9AF-3BAC-4781-8B63-9367795126A0}" uniqueName="18" name="Date modified" queryTableFieldId="18" dataDxfId="93"/>
    <tableColumn id="19" xr3:uid="{22179406-73AB-4C20-8459-28C873A587CA}" uniqueName="19" name="Date created" queryTableFieldId="19" dataDxfId="92"/>
    <tableColumn id="20" xr3:uid="{8E91E9DE-5FA0-4400-AE09-20DF57D0D0E8}" uniqueName="20" name="Folder Path" queryTableFieldId="2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E7C4FA3-B0BD-4E46-988A-B11F6617BB4F}" name="Nifty_5010" displayName="Nifty_5010" ref="B4:D237" tableType="queryTable" totalsRowShown="0" headerRowDxfId="33" dataDxfId="35" headerRowBorderDxfId="34">
  <sortState ref="B5:C237">
    <sortCondition ref="B3:B236"/>
  </sortState>
  <tableColumns count="3">
    <tableColumn id="1" xr3:uid="{864B49B2-E95A-4F03-8A14-48CEC0ED180C}" uniqueName="1" name="DATE" queryTableFieldId="1" dataDxfId="0"/>
    <tableColumn id="5" xr3:uid="{B77582DA-10E1-40EF-BC6C-EDB760219BC2}" uniqueName="5" name="CLOSE" queryTableFieldId="5" dataDxfId="1"/>
    <tableColumn id="7" xr3:uid="{F8FF3F3F-00C1-4AC2-8FD1-B6BD1F24CA45}" uniqueName="7" name="RETRUN  %" queryTableFieldId="7" dataDxfId="2" dataCellStyle="Percent">
      <calculatedColumnFormula>(Nifty_5010[[#This Row],[CLOSE]]-#REF!)/#REF!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634FC-F648-446B-8FE8-E3F4308486EE}">
  <dimension ref="A2:BC236"/>
  <sheetViews>
    <sheetView workbookViewId="0">
      <selection activeCell="AY2" sqref="AY2:BA2"/>
    </sheetView>
  </sheetViews>
  <sheetFormatPr defaultRowHeight="13" x14ac:dyDescent="0.3"/>
  <cols>
    <col min="1" max="1" width="16.3984375" style="6" bestFit="1" customWidth="1"/>
    <col min="2" max="2" width="8.5" bestFit="1" customWidth="1"/>
    <col min="3" max="4" width="8.3984375" bestFit="1" customWidth="1"/>
    <col min="5" max="5" width="8.59765625" bestFit="1" customWidth="1"/>
    <col min="6" max="6" width="17" bestFit="1" customWidth="1"/>
    <col min="7" max="7" width="8.796875" style="3"/>
    <col min="9" max="9" width="10.09765625" customWidth="1"/>
    <col min="17" max="17" width="12.69921875" customWidth="1"/>
    <col min="25" max="25" width="11.09765625" customWidth="1"/>
    <col min="33" max="33" width="10.3984375" customWidth="1"/>
    <col min="41" max="41" width="11.3984375" customWidth="1"/>
    <col min="49" max="49" width="11.796875" customWidth="1"/>
  </cols>
  <sheetData>
    <row r="2" spans="1:55" x14ac:dyDescent="0.3">
      <c r="D2" s="17" t="s">
        <v>941</v>
      </c>
      <c r="E2" s="17"/>
      <c r="K2" s="18" t="s">
        <v>942</v>
      </c>
      <c r="L2" s="16"/>
      <c r="M2" s="16"/>
      <c r="S2" s="18" t="s">
        <v>943</v>
      </c>
      <c r="T2" s="18"/>
      <c r="U2" s="18"/>
      <c r="AA2" s="18" t="s">
        <v>944</v>
      </c>
      <c r="AB2" s="18"/>
      <c r="AC2" s="18"/>
      <c r="AI2" s="18" t="s">
        <v>945</v>
      </c>
      <c r="AJ2" s="18"/>
      <c r="AK2" s="18"/>
      <c r="AQ2" s="18" t="s">
        <v>946</v>
      </c>
      <c r="AR2" s="16"/>
      <c r="AS2" s="16"/>
      <c r="AY2" s="18" t="s">
        <v>947</v>
      </c>
      <c r="AZ2" s="16"/>
      <c r="BA2" s="16"/>
    </row>
    <row r="3" spans="1:55" x14ac:dyDescent="0.3">
      <c r="A3" s="7" t="s">
        <v>936</v>
      </c>
      <c r="B3" s="2" t="s">
        <v>0</v>
      </c>
      <c r="C3" s="2" t="s">
        <v>1</v>
      </c>
      <c r="D3" s="2" t="s">
        <v>2</v>
      </c>
      <c r="E3" s="2" t="s">
        <v>937</v>
      </c>
      <c r="F3" s="13" t="s">
        <v>939</v>
      </c>
      <c r="G3" s="15" t="s">
        <v>940</v>
      </c>
      <c r="I3" s="6" t="s">
        <v>936</v>
      </c>
      <c r="J3" t="s">
        <v>0</v>
      </c>
      <c r="K3" t="s">
        <v>1</v>
      </c>
      <c r="L3" t="s">
        <v>2</v>
      </c>
      <c r="M3" t="s">
        <v>937</v>
      </c>
      <c r="N3" t="s">
        <v>3</v>
      </c>
      <c r="O3" s="15" t="s">
        <v>938</v>
      </c>
      <c r="Q3" s="19" t="s">
        <v>936</v>
      </c>
      <c r="R3" t="s">
        <v>0</v>
      </c>
      <c r="S3" t="s">
        <v>1</v>
      </c>
      <c r="T3" t="s">
        <v>2</v>
      </c>
      <c r="U3" s="13" t="s">
        <v>937</v>
      </c>
      <c r="V3" t="s">
        <v>3</v>
      </c>
      <c r="W3" s="15" t="s">
        <v>938</v>
      </c>
      <c r="Y3" s="19" t="s">
        <v>936</v>
      </c>
      <c r="Z3" t="s">
        <v>0</v>
      </c>
      <c r="AA3" t="s">
        <v>1</v>
      </c>
      <c r="AB3" t="s">
        <v>2</v>
      </c>
      <c r="AC3" t="s">
        <v>937</v>
      </c>
      <c r="AD3" t="s">
        <v>3</v>
      </c>
      <c r="AE3" s="15" t="s">
        <v>938</v>
      </c>
      <c r="AG3" s="6" t="s">
        <v>936</v>
      </c>
      <c r="AH3" t="s">
        <v>0</v>
      </c>
      <c r="AI3" t="s">
        <v>1</v>
      </c>
      <c r="AJ3" t="s">
        <v>2</v>
      </c>
      <c r="AK3" t="s">
        <v>937</v>
      </c>
      <c r="AL3" t="s">
        <v>3</v>
      </c>
      <c r="AM3" s="15" t="s">
        <v>938</v>
      </c>
      <c r="AO3" s="6" t="s">
        <v>936</v>
      </c>
      <c r="AP3" t="s">
        <v>0</v>
      </c>
      <c r="AQ3" t="s">
        <v>1</v>
      </c>
      <c r="AR3" t="s">
        <v>2</v>
      </c>
      <c r="AS3" t="s">
        <v>937</v>
      </c>
      <c r="AT3" t="s">
        <v>3</v>
      </c>
      <c r="AU3" s="15" t="s">
        <v>938</v>
      </c>
      <c r="AW3" s="6" t="s">
        <v>936</v>
      </c>
      <c r="AX3" t="s">
        <v>0</v>
      </c>
      <c r="AY3" t="s">
        <v>1</v>
      </c>
      <c r="AZ3" t="s">
        <v>2</v>
      </c>
      <c r="BA3" t="s">
        <v>937</v>
      </c>
      <c r="BB3" t="s">
        <v>3</v>
      </c>
      <c r="BC3" s="15" t="s">
        <v>938</v>
      </c>
    </row>
    <row r="4" spans="1:55" x14ac:dyDescent="0.3">
      <c r="A4" s="8">
        <v>45383</v>
      </c>
      <c r="B4" s="9" t="s">
        <v>4</v>
      </c>
      <c r="C4" s="9" t="s">
        <v>5</v>
      </c>
      <c r="D4" s="9" t="s">
        <v>6</v>
      </c>
      <c r="E4" s="9" t="s">
        <v>7</v>
      </c>
      <c r="F4" s="9">
        <v>21420.69</v>
      </c>
      <c r="G4" s="10"/>
      <c r="I4" s="11">
        <v>45383</v>
      </c>
      <c r="J4" s="12">
        <v>1458</v>
      </c>
      <c r="K4" s="12">
        <v>1473.8</v>
      </c>
      <c r="L4" s="12">
        <v>1455.6</v>
      </c>
      <c r="M4" s="12">
        <v>1470.5</v>
      </c>
      <c r="N4" s="12">
        <v>12599785</v>
      </c>
      <c r="O4" s="10"/>
      <c r="Q4" s="8">
        <v>45383</v>
      </c>
      <c r="R4" s="9">
        <v>1525</v>
      </c>
      <c r="S4" s="9">
        <v>1529.95</v>
      </c>
      <c r="T4" s="9">
        <v>1492.8</v>
      </c>
      <c r="U4" s="9">
        <v>1495.45</v>
      </c>
      <c r="V4" s="9">
        <v>6580002</v>
      </c>
      <c r="W4" s="10"/>
      <c r="Y4" s="8">
        <v>45383</v>
      </c>
      <c r="Z4" s="9">
        <v>1631.6</v>
      </c>
      <c r="AA4" s="9">
        <v>1633.75</v>
      </c>
      <c r="AB4" s="9">
        <v>1618.5</v>
      </c>
      <c r="AC4" s="9">
        <v>1629.25</v>
      </c>
      <c r="AD4" s="9">
        <v>1148498</v>
      </c>
      <c r="AE4" s="10"/>
      <c r="AG4" s="8">
        <v>45383</v>
      </c>
      <c r="AH4" s="9">
        <v>2984.95</v>
      </c>
      <c r="AI4" s="9">
        <v>2987.95</v>
      </c>
      <c r="AJ4" s="9">
        <v>2965</v>
      </c>
      <c r="AK4" s="9">
        <v>2969.55</v>
      </c>
      <c r="AL4" s="9">
        <v>2506940</v>
      </c>
      <c r="AM4" s="10"/>
      <c r="AO4" s="8">
        <v>45383</v>
      </c>
      <c r="AP4" s="9">
        <v>1000</v>
      </c>
      <c r="AQ4" s="9">
        <v>1009.85</v>
      </c>
      <c r="AR4" s="9">
        <v>987.45</v>
      </c>
      <c r="AS4" s="9">
        <v>992.25</v>
      </c>
      <c r="AT4" s="9">
        <v>8629407</v>
      </c>
      <c r="AU4" s="10"/>
      <c r="AW4" s="8">
        <v>45383</v>
      </c>
      <c r="AX4" s="9">
        <v>2270</v>
      </c>
      <c r="AY4" s="9">
        <v>2295</v>
      </c>
      <c r="AZ4" s="9">
        <v>2262</v>
      </c>
      <c r="BA4" s="9">
        <v>2285.9</v>
      </c>
      <c r="BB4" s="9">
        <v>1427873</v>
      </c>
      <c r="BC4" s="14"/>
    </row>
    <row r="5" spans="1:55" x14ac:dyDescent="0.3">
      <c r="A5" s="8">
        <v>45384</v>
      </c>
      <c r="B5" s="9" t="s">
        <v>8</v>
      </c>
      <c r="C5" s="9" t="s">
        <v>9</v>
      </c>
      <c r="D5" s="9" t="s">
        <v>10</v>
      </c>
      <c r="E5" s="9" t="s">
        <v>11</v>
      </c>
      <c r="F5" s="9">
        <v>27940.93</v>
      </c>
      <c r="G5" s="10">
        <f>(Nifty_50[[#This Row],[CLOSE]]-E4)/E4</f>
        <v>-3.8732080847657055E-4</v>
      </c>
      <c r="I5" s="11">
        <v>45384</v>
      </c>
      <c r="J5" s="12">
        <v>1465.15</v>
      </c>
      <c r="K5" s="12">
        <v>1494.85</v>
      </c>
      <c r="L5" s="12">
        <v>1463.25</v>
      </c>
      <c r="M5" s="12">
        <v>1480.15</v>
      </c>
      <c r="N5" s="12">
        <v>20612723</v>
      </c>
      <c r="O5" s="10">
        <f>(HDFC_Bank[[#This Row],[CLOSE]]-M4)/M4</f>
        <v>6.5623937436246789E-3</v>
      </c>
      <c r="Q5" s="8">
        <v>45384</v>
      </c>
      <c r="R5" s="9">
        <v>1484.85</v>
      </c>
      <c r="S5" s="9">
        <v>1493.15</v>
      </c>
      <c r="T5" s="9">
        <v>1480.85</v>
      </c>
      <c r="U5" s="9">
        <v>1482.85</v>
      </c>
      <c r="V5" s="9">
        <v>7279400</v>
      </c>
      <c r="W5" s="10">
        <f>(Infosys[[#This Row],[CLOSE]]-U4)/U4</f>
        <v>-8.4255575244910463E-3</v>
      </c>
      <c r="Y5" s="8">
        <v>45384</v>
      </c>
      <c r="Z5" s="9">
        <v>1629.25</v>
      </c>
      <c r="AA5" s="9">
        <v>1633</v>
      </c>
      <c r="AB5" s="9">
        <v>1609.9</v>
      </c>
      <c r="AC5" s="9">
        <v>1622.25</v>
      </c>
      <c r="AD5" s="9">
        <v>1921533</v>
      </c>
      <c r="AE5" s="10">
        <f>(Sun_Pharma[[#This Row],[CLOSE]]-AC4)/AC4</f>
        <v>-4.296455424274973E-3</v>
      </c>
      <c r="AG5" s="8">
        <v>45384</v>
      </c>
      <c r="AH5" s="9">
        <v>2968</v>
      </c>
      <c r="AI5" s="9">
        <v>2988</v>
      </c>
      <c r="AJ5" s="9">
        <v>2950</v>
      </c>
      <c r="AK5" s="9">
        <v>2973.9</v>
      </c>
      <c r="AL5" s="9">
        <v>4455083</v>
      </c>
      <c r="AM5" s="10">
        <f>(Reliance[[#This Row],[CLOSE]]-AK4)/AK4</f>
        <v>1.4648684144061926E-3</v>
      </c>
      <c r="AO5" s="8">
        <v>45384</v>
      </c>
      <c r="AP5" s="9">
        <v>999</v>
      </c>
      <c r="AQ5" s="9">
        <v>1008</v>
      </c>
      <c r="AR5" s="9">
        <v>993.4</v>
      </c>
      <c r="AS5" s="9">
        <v>1004.65</v>
      </c>
      <c r="AT5" s="9">
        <v>7995931</v>
      </c>
      <c r="AU5" s="10">
        <f>(Tata_Motors[[#This Row],[CLOSE]]-AS4)/AS4</f>
        <v>1.2496850592088665E-2</v>
      </c>
      <c r="AW5" s="8">
        <v>45384</v>
      </c>
      <c r="AX5" s="9">
        <v>2298</v>
      </c>
      <c r="AY5" s="9">
        <v>2298</v>
      </c>
      <c r="AZ5" s="9">
        <v>2277.0500000000002</v>
      </c>
      <c r="BA5" s="9">
        <v>2286.6999999999998</v>
      </c>
      <c r="BB5" s="9">
        <v>1221495</v>
      </c>
      <c r="BC5" s="14">
        <f>(Hindustan_Unilever[[#This Row],[CLOSE]]-BA4)/BA4</f>
        <v>3.4997156481023978E-4</v>
      </c>
    </row>
    <row r="6" spans="1:55" x14ac:dyDescent="0.3">
      <c r="A6" s="8">
        <v>45385</v>
      </c>
      <c r="B6" s="9" t="s">
        <v>12</v>
      </c>
      <c r="C6" s="9" t="s">
        <v>13</v>
      </c>
      <c r="D6" s="9" t="s">
        <v>14</v>
      </c>
      <c r="E6" s="9" t="s">
        <v>15</v>
      </c>
      <c r="F6" s="9">
        <v>30793.279999999999</v>
      </c>
      <c r="G6" s="10">
        <f>(Nifty_50[[#This Row],[CLOSE]]-E5)/E5</f>
        <v>-8.3061287204989106E-4</v>
      </c>
      <c r="I6" s="11">
        <v>45385</v>
      </c>
      <c r="J6" s="12">
        <v>1472.1</v>
      </c>
      <c r="K6" s="12">
        <v>1495.65</v>
      </c>
      <c r="L6" s="12">
        <v>1471.4</v>
      </c>
      <c r="M6" s="12">
        <v>1482.3</v>
      </c>
      <c r="N6" s="12">
        <v>22792193</v>
      </c>
      <c r="O6" s="10">
        <f>(HDFC_Bank[[#This Row],[CLOSE]]-M5)/M5</f>
        <v>1.4525554842413698E-3</v>
      </c>
      <c r="Q6" s="8">
        <v>45385</v>
      </c>
      <c r="R6" s="9">
        <v>1479</v>
      </c>
      <c r="S6" s="9">
        <v>1495.1</v>
      </c>
      <c r="T6" s="9">
        <v>1475</v>
      </c>
      <c r="U6" s="9">
        <v>1480.65</v>
      </c>
      <c r="V6" s="9">
        <v>8736248</v>
      </c>
      <c r="W6" s="10">
        <f>(Infosys[[#This Row],[CLOSE]]-U5)/U5</f>
        <v>-1.4836294972517909E-3</v>
      </c>
      <c r="Y6" s="8">
        <v>45385</v>
      </c>
      <c r="Z6" s="9">
        <v>1609</v>
      </c>
      <c r="AA6" s="9">
        <v>1628.95</v>
      </c>
      <c r="AB6" s="9">
        <v>1594.2</v>
      </c>
      <c r="AC6" s="9">
        <v>1619.85</v>
      </c>
      <c r="AD6" s="9">
        <v>2098379</v>
      </c>
      <c r="AE6" s="10">
        <f>(Sun_Pharma[[#This Row],[CLOSE]]-AC5)/AC5</f>
        <v>-1.4794267221452247E-3</v>
      </c>
      <c r="AG6" s="8">
        <v>45385</v>
      </c>
      <c r="AH6" s="9">
        <v>2964.15</v>
      </c>
      <c r="AI6" s="9">
        <v>2968.9</v>
      </c>
      <c r="AJ6" s="9">
        <v>2937.8</v>
      </c>
      <c r="AK6" s="9">
        <v>2943.2</v>
      </c>
      <c r="AL6" s="9">
        <v>3504146</v>
      </c>
      <c r="AM6" s="10">
        <f>(Reliance[[#This Row],[CLOSE]]-AK5)/AK5</f>
        <v>-1.0323144692155175E-2</v>
      </c>
      <c r="AO6" s="8">
        <v>45385</v>
      </c>
      <c r="AP6" s="9">
        <v>1004</v>
      </c>
      <c r="AQ6" s="9">
        <v>1014.45</v>
      </c>
      <c r="AR6" s="9">
        <v>992.55</v>
      </c>
      <c r="AS6" s="9">
        <v>1009.15</v>
      </c>
      <c r="AT6" s="9">
        <v>8040366</v>
      </c>
      <c r="AU6" s="10">
        <f>(Tata_Motors[[#This Row],[CLOSE]]-AS5)/AS5</f>
        <v>4.4791718508933459E-3</v>
      </c>
      <c r="AW6" s="8">
        <v>45385</v>
      </c>
      <c r="AX6" s="9">
        <v>2281.85</v>
      </c>
      <c r="AY6" s="9">
        <v>2281.85</v>
      </c>
      <c r="AZ6" s="9">
        <v>2261.0500000000002</v>
      </c>
      <c r="BA6" s="9">
        <v>2265.1999999999998</v>
      </c>
      <c r="BB6" s="9">
        <v>1175309</v>
      </c>
      <c r="BC6" s="14">
        <f>(Hindustan_Unilever[[#This Row],[CLOSE]]-BA5)/BA5</f>
        <v>-9.4021953032754624E-3</v>
      </c>
    </row>
    <row r="7" spans="1:55" x14ac:dyDescent="0.3">
      <c r="A7" s="8">
        <v>45386</v>
      </c>
      <c r="B7" s="9" t="s">
        <v>16</v>
      </c>
      <c r="C7" s="9" t="s">
        <v>17</v>
      </c>
      <c r="D7" s="9" t="s">
        <v>18</v>
      </c>
      <c r="E7" s="9" t="s">
        <v>19</v>
      </c>
      <c r="F7" s="9">
        <v>40705.56</v>
      </c>
      <c r="G7" s="10">
        <f>(Nifty_50[[#This Row],[CLOSE]]-E6)/E6</f>
        <v>3.5659125504520907E-3</v>
      </c>
      <c r="I7" s="11">
        <v>45386</v>
      </c>
      <c r="J7" s="12">
        <v>1504</v>
      </c>
      <c r="K7" s="12">
        <v>1530</v>
      </c>
      <c r="L7" s="12">
        <v>1504</v>
      </c>
      <c r="M7" s="12">
        <v>1527.6</v>
      </c>
      <c r="N7" s="12">
        <v>44467533</v>
      </c>
      <c r="O7" s="10">
        <f>(HDFC_Bank[[#This Row],[CLOSE]]-M6)/M6</f>
        <v>3.0560615260068782E-2</v>
      </c>
      <c r="Q7" s="8">
        <v>45386</v>
      </c>
      <c r="R7" s="9">
        <v>1490.55</v>
      </c>
      <c r="S7" s="9">
        <v>1495.65</v>
      </c>
      <c r="T7" s="9">
        <v>1468</v>
      </c>
      <c r="U7" s="9">
        <v>1486.7</v>
      </c>
      <c r="V7" s="9">
        <v>11186915</v>
      </c>
      <c r="W7" s="10">
        <f>(Infosys[[#This Row],[CLOSE]]-U6)/U6</f>
        <v>4.0860432917974908E-3</v>
      </c>
      <c r="Y7" s="8">
        <v>45386</v>
      </c>
      <c r="Z7" s="9">
        <v>1620.9</v>
      </c>
      <c r="AA7" s="9">
        <v>1628</v>
      </c>
      <c r="AB7" s="9">
        <v>1587.15</v>
      </c>
      <c r="AC7" s="9">
        <v>1619.35</v>
      </c>
      <c r="AD7" s="9">
        <v>2439461</v>
      </c>
      <c r="AE7" s="10">
        <f>(Sun_Pharma[[#This Row],[CLOSE]]-AC6)/AC6</f>
        <v>-3.0867055591567123E-4</v>
      </c>
      <c r="AG7" s="8">
        <v>45386</v>
      </c>
      <c r="AH7" s="9">
        <v>2959.5</v>
      </c>
      <c r="AI7" s="9">
        <v>2959.5</v>
      </c>
      <c r="AJ7" s="9">
        <v>2900</v>
      </c>
      <c r="AK7" s="9">
        <v>2925.85</v>
      </c>
      <c r="AL7" s="9">
        <v>7245136</v>
      </c>
      <c r="AM7" s="10">
        <f>(Reliance[[#This Row],[CLOSE]]-AK6)/AK6</f>
        <v>-5.8949442783364737E-3</v>
      </c>
      <c r="AO7" s="8">
        <v>45386</v>
      </c>
      <c r="AP7" s="9">
        <v>1016</v>
      </c>
      <c r="AQ7" s="9">
        <v>1017</v>
      </c>
      <c r="AR7" s="9">
        <v>998.15</v>
      </c>
      <c r="AS7" s="9">
        <v>1011.6</v>
      </c>
      <c r="AT7" s="9">
        <v>9138276</v>
      </c>
      <c r="AU7" s="10">
        <f>(Tata_Motors[[#This Row],[CLOSE]]-AS6)/AS6</f>
        <v>2.4277857602933613E-3</v>
      </c>
      <c r="AW7" s="8">
        <v>45386</v>
      </c>
      <c r="AX7" s="9">
        <v>2270</v>
      </c>
      <c r="AY7" s="9">
        <v>2282</v>
      </c>
      <c r="AZ7" s="9">
        <v>2249.25</v>
      </c>
      <c r="BA7" s="9">
        <v>2264.9499999999998</v>
      </c>
      <c r="BB7" s="9">
        <v>1890255</v>
      </c>
      <c r="BC7" s="14">
        <f>(Hindustan_Unilever[[#This Row],[CLOSE]]-BA6)/BA6</f>
        <v>-1.1036553063747132E-4</v>
      </c>
    </row>
    <row r="8" spans="1:55" x14ac:dyDescent="0.3">
      <c r="A8" s="8">
        <v>45387</v>
      </c>
      <c r="B8" s="9" t="s">
        <v>20</v>
      </c>
      <c r="C8" s="9" t="s">
        <v>21</v>
      </c>
      <c r="D8" s="9" t="s">
        <v>22</v>
      </c>
      <c r="E8" s="9" t="s">
        <v>23</v>
      </c>
      <c r="F8" s="9">
        <v>24797.82</v>
      </c>
      <c r="G8" s="10">
        <f>(Nifty_50[[#This Row],[CLOSE]]-E7)/E7</f>
        <v>-4.2194748752511256E-5</v>
      </c>
      <c r="I8" s="11">
        <v>45387</v>
      </c>
      <c r="J8" s="12">
        <v>1539</v>
      </c>
      <c r="K8" s="12">
        <v>1554.5</v>
      </c>
      <c r="L8" s="12">
        <v>1530.15</v>
      </c>
      <c r="M8" s="12">
        <v>1549.55</v>
      </c>
      <c r="N8" s="12">
        <v>29527951</v>
      </c>
      <c r="O8" s="10">
        <f>(HDFC_Bank[[#This Row],[CLOSE]]-M7)/M7</f>
        <v>1.4368944749934569E-2</v>
      </c>
      <c r="Q8" s="8">
        <v>45387</v>
      </c>
      <c r="R8" s="9">
        <v>1480.05</v>
      </c>
      <c r="S8" s="9">
        <v>1486.7</v>
      </c>
      <c r="T8" s="9">
        <v>1476.05</v>
      </c>
      <c r="U8" s="9">
        <v>1479.1</v>
      </c>
      <c r="V8" s="9">
        <v>5072482</v>
      </c>
      <c r="W8" s="10">
        <f>(Infosys[[#This Row],[CLOSE]]-U7)/U7</f>
        <v>-5.1119930046412436E-3</v>
      </c>
      <c r="Y8" s="8">
        <v>45387</v>
      </c>
      <c r="Z8" s="9">
        <v>1611</v>
      </c>
      <c r="AA8" s="9">
        <v>1638.85</v>
      </c>
      <c r="AB8" s="9">
        <v>1606.1</v>
      </c>
      <c r="AC8" s="9">
        <v>1609</v>
      </c>
      <c r="AD8" s="9">
        <v>1548980</v>
      </c>
      <c r="AE8" s="10">
        <f>(Sun_Pharma[[#This Row],[CLOSE]]-AC7)/AC7</f>
        <v>-6.3914533609163611E-3</v>
      </c>
      <c r="AG8" s="8">
        <v>45387</v>
      </c>
      <c r="AH8" s="9">
        <v>2921.75</v>
      </c>
      <c r="AI8" s="9">
        <v>2941.6</v>
      </c>
      <c r="AJ8" s="9">
        <v>2912</v>
      </c>
      <c r="AK8" s="9">
        <v>2920.2</v>
      </c>
      <c r="AL8" s="9">
        <v>3721149</v>
      </c>
      <c r="AM8" s="10">
        <f>(Reliance[[#This Row],[CLOSE]]-AK7)/AK7</f>
        <v>-1.9310627680845195E-3</v>
      </c>
      <c r="AO8" s="8">
        <v>45387</v>
      </c>
      <c r="AP8" s="9">
        <v>1011.6</v>
      </c>
      <c r="AQ8" s="9">
        <v>1012.5</v>
      </c>
      <c r="AR8" s="9">
        <v>1004.4</v>
      </c>
      <c r="AS8" s="9">
        <v>1007.1</v>
      </c>
      <c r="AT8" s="9">
        <v>4519120</v>
      </c>
      <c r="AU8" s="10">
        <f>(Tata_Motors[[#This Row],[CLOSE]]-AS7)/AS7</f>
        <v>-4.4483985765124551E-3</v>
      </c>
      <c r="AW8" s="8">
        <v>45387</v>
      </c>
      <c r="AX8" s="9">
        <v>2264.9499999999998</v>
      </c>
      <c r="AY8" s="9">
        <v>2280.5</v>
      </c>
      <c r="AZ8" s="9">
        <v>2258.1</v>
      </c>
      <c r="BA8" s="9">
        <v>2266.9499999999998</v>
      </c>
      <c r="BB8" s="9">
        <v>1153449</v>
      </c>
      <c r="BC8" s="14">
        <f>(Hindustan_Unilever[[#This Row],[CLOSE]]-BA7)/BA7</f>
        <v>8.8302170025828387E-4</v>
      </c>
    </row>
    <row r="9" spans="1:55" x14ac:dyDescent="0.3">
      <c r="A9" s="8">
        <v>45390</v>
      </c>
      <c r="B9" s="9" t="s">
        <v>24</v>
      </c>
      <c r="C9" s="9" t="s">
        <v>25</v>
      </c>
      <c r="D9" s="9" t="s">
        <v>26</v>
      </c>
      <c r="E9" s="9" t="s">
        <v>27</v>
      </c>
      <c r="F9" s="9">
        <v>22480.2</v>
      </c>
      <c r="G9" s="10">
        <f>(Nifty_50[[#This Row],[CLOSE]]-E8)/E8</f>
        <v>6.7780951154185467E-3</v>
      </c>
      <c r="I9" s="11">
        <v>45390</v>
      </c>
      <c r="J9" s="12">
        <v>1554.95</v>
      </c>
      <c r="K9" s="12">
        <v>1557.25</v>
      </c>
      <c r="L9" s="12">
        <v>1541.55</v>
      </c>
      <c r="M9" s="12">
        <v>1546.6</v>
      </c>
      <c r="N9" s="12">
        <v>10241470</v>
      </c>
      <c r="O9" s="10">
        <f>(HDFC_Bank[[#This Row],[CLOSE]]-M8)/M8</f>
        <v>-1.9037785163434839E-3</v>
      </c>
      <c r="Q9" s="8">
        <v>45390</v>
      </c>
      <c r="R9" s="9">
        <v>1483</v>
      </c>
      <c r="S9" s="9">
        <v>1490.95</v>
      </c>
      <c r="T9" s="9">
        <v>1474.1</v>
      </c>
      <c r="U9" s="9">
        <v>1476.7</v>
      </c>
      <c r="V9" s="9">
        <v>6610887</v>
      </c>
      <c r="W9" s="10">
        <f>(Infosys[[#This Row],[CLOSE]]-U8)/U8</f>
        <v>-1.6226083429111376E-3</v>
      </c>
      <c r="Y9" s="8">
        <v>45390</v>
      </c>
      <c r="Z9" s="9">
        <v>1611</v>
      </c>
      <c r="AA9" s="9">
        <v>1618.9</v>
      </c>
      <c r="AB9" s="9">
        <v>1597</v>
      </c>
      <c r="AC9" s="9">
        <v>1599.7</v>
      </c>
      <c r="AD9" s="9">
        <v>1170390</v>
      </c>
      <c r="AE9" s="10">
        <f>(Sun_Pharma[[#This Row],[CLOSE]]-AC8)/AC8</f>
        <v>-5.7799875699191764E-3</v>
      </c>
      <c r="AG9" s="8">
        <v>45390</v>
      </c>
      <c r="AH9" s="9">
        <v>2925.95</v>
      </c>
      <c r="AI9" s="9">
        <v>2981.95</v>
      </c>
      <c r="AJ9" s="9">
        <v>2922</v>
      </c>
      <c r="AK9" s="9">
        <v>2971.95</v>
      </c>
      <c r="AL9" s="9">
        <v>4178559</v>
      </c>
      <c r="AM9" s="10">
        <f>(Reliance[[#This Row],[CLOSE]]-AK8)/AK8</f>
        <v>1.7721388945962608E-2</v>
      </c>
      <c r="AO9" s="8">
        <v>45390</v>
      </c>
      <c r="AP9" s="9">
        <v>1010.05</v>
      </c>
      <c r="AQ9" s="9">
        <v>1016.4</v>
      </c>
      <c r="AR9" s="9">
        <v>1004</v>
      </c>
      <c r="AS9" s="9">
        <v>1013.2</v>
      </c>
      <c r="AT9" s="9">
        <v>5188052</v>
      </c>
      <c r="AU9" s="10">
        <f>(Tata_Motors[[#This Row],[CLOSE]]-AS8)/AS8</f>
        <v>6.0569953331347653E-3</v>
      </c>
      <c r="AW9" s="8">
        <v>45390</v>
      </c>
      <c r="AX9" s="9">
        <v>2277</v>
      </c>
      <c r="AY9" s="9">
        <v>2288.9499999999998</v>
      </c>
      <c r="AZ9" s="9">
        <v>2267.1999999999998</v>
      </c>
      <c r="BA9" s="9">
        <v>2268.9499999999998</v>
      </c>
      <c r="BB9" s="9">
        <v>1127294</v>
      </c>
      <c r="BC9" s="14">
        <f>(Hindustan_Unilever[[#This Row],[CLOSE]]-BA8)/BA8</f>
        <v>8.8224266084386519E-4</v>
      </c>
    </row>
    <row r="10" spans="1:55" x14ac:dyDescent="0.3">
      <c r="A10" s="8">
        <v>45391</v>
      </c>
      <c r="B10" s="9" t="s">
        <v>28</v>
      </c>
      <c r="C10" s="9" t="s">
        <v>29</v>
      </c>
      <c r="D10" s="9" t="s">
        <v>30</v>
      </c>
      <c r="E10" s="9" t="s">
        <v>31</v>
      </c>
      <c r="F10" s="9">
        <v>21651.69</v>
      </c>
      <c r="G10" s="10">
        <f>(Nifty_50[[#This Row],[CLOSE]]-E9)/E9</f>
        <v>-1.0389873953843051E-3</v>
      </c>
      <c r="I10" s="11">
        <v>45391</v>
      </c>
      <c r="J10" s="12">
        <v>1554.85</v>
      </c>
      <c r="K10" s="12">
        <v>1554.85</v>
      </c>
      <c r="L10" s="12">
        <v>1540.3</v>
      </c>
      <c r="M10" s="12">
        <v>1548.55</v>
      </c>
      <c r="N10" s="12">
        <v>10942247</v>
      </c>
      <c r="O10" s="10">
        <f>(HDFC_Bank[[#This Row],[CLOSE]]-M9)/M9</f>
        <v>1.2608302081986587E-3</v>
      </c>
      <c r="Q10" s="8">
        <v>45391</v>
      </c>
      <c r="R10" s="9">
        <v>1490</v>
      </c>
      <c r="S10" s="9">
        <v>1513.8</v>
      </c>
      <c r="T10" s="9">
        <v>1487.3</v>
      </c>
      <c r="U10" s="9">
        <v>1494.85</v>
      </c>
      <c r="V10" s="9">
        <v>9423230</v>
      </c>
      <c r="W10" s="10">
        <f>(Infosys[[#This Row],[CLOSE]]-U9)/U9</f>
        <v>1.2290918940881603E-2</v>
      </c>
      <c r="Y10" s="8">
        <v>45391</v>
      </c>
      <c r="Z10" s="9">
        <v>1601</v>
      </c>
      <c r="AA10" s="9">
        <v>1608.85</v>
      </c>
      <c r="AB10" s="9">
        <v>1591.95</v>
      </c>
      <c r="AC10" s="9">
        <v>1602.55</v>
      </c>
      <c r="AD10" s="9">
        <v>1389391</v>
      </c>
      <c r="AE10" s="10">
        <f>(Sun_Pharma[[#This Row],[CLOSE]]-AC9)/AC9</f>
        <v>1.7815840470087572E-3</v>
      </c>
      <c r="AG10" s="8">
        <v>45391</v>
      </c>
      <c r="AH10" s="9">
        <v>2978</v>
      </c>
      <c r="AI10" s="9">
        <v>2979.6</v>
      </c>
      <c r="AJ10" s="9">
        <v>2925</v>
      </c>
      <c r="AK10" s="9">
        <v>2927.3</v>
      </c>
      <c r="AL10" s="9">
        <v>3535707</v>
      </c>
      <c r="AM10" s="10">
        <f>(Reliance[[#This Row],[CLOSE]]-AK9)/AK9</f>
        <v>-1.5023805918672804E-2</v>
      </c>
      <c r="AO10" s="8">
        <v>45391</v>
      </c>
      <c r="AP10" s="9">
        <v>1021</v>
      </c>
      <c r="AQ10" s="9">
        <v>1029.5</v>
      </c>
      <c r="AR10" s="9">
        <v>1005</v>
      </c>
      <c r="AS10" s="9">
        <v>1008.5</v>
      </c>
      <c r="AT10" s="9">
        <v>8539041</v>
      </c>
      <c r="AU10" s="10">
        <f>(Tata_Motors[[#This Row],[CLOSE]]-AS9)/AS9</f>
        <v>-4.6387682589814896E-3</v>
      </c>
      <c r="AW10" s="8">
        <v>45391</v>
      </c>
      <c r="AX10" s="9">
        <v>2271</v>
      </c>
      <c r="AY10" s="9">
        <v>2274.6</v>
      </c>
      <c r="AZ10" s="9">
        <v>2255.75</v>
      </c>
      <c r="BA10" s="9">
        <v>2264.15</v>
      </c>
      <c r="BB10" s="9">
        <v>1189343</v>
      </c>
      <c r="BC10" s="14">
        <f>(Hindustan_Unilever[[#This Row],[CLOSE]]-BA9)/BA9</f>
        <v>-2.1155159875712237E-3</v>
      </c>
    </row>
    <row r="11" spans="1:55" x14ac:dyDescent="0.3">
      <c r="A11" s="8">
        <v>45392</v>
      </c>
      <c r="B11" s="9" t="s">
        <v>32</v>
      </c>
      <c r="C11" s="9" t="s">
        <v>33</v>
      </c>
      <c r="D11" s="9" t="s">
        <v>34</v>
      </c>
      <c r="E11" s="9" t="s">
        <v>35</v>
      </c>
      <c r="F11" s="9">
        <v>25355.05</v>
      </c>
      <c r="G11" s="10">
        <f>(Nifty_50[[#This Row],[CLOSE]]-E10)/E10</f>
        <v>4.9044396109129531E-3</v>
      </c>
      <c r="I11" s="11">
        <v>45392</v>
      </c>
      <c r="J11" s="12">
        <v>1549.9</v>
      </c>
      <c r="K11" s="12">
        <v>1549.9</v>
      </c>
      <c r="L11" s="12">
        <v>1532.95</v>
      </c>
      <c r="M11" s="12">
        <v>1536.35</v>
      </c>
      <c r="N11" s="12">
        <v>13903700</v>
      </c>
      <c r="O11" s="10">
        <f>(HDFC_Bank[[#This Row],[CLOSE]]-M10)/M10</f>
        <v>-7.8783377998773337E-3</v>
      </c>
      <c r="Q11" s="8">
        <v>45392</v>
      </c>
      <c r="R11" s="9">
        <v>1500.35</v>
      </c>
      <c r="S11" s="9">
        <v>1509.85</v>
      </c>
      <c r="T11" s="9">
        <v>1484.55</v>
      </c>
      <c r="U11" s="9">
        <v>1506.8</v>
      </c>
      <c r="V11" s="9">
        <v>6744595</v>
      </c>
      <c r="W11" s="10">
        <f>(Infosys[[#This Row],[CLOSE]]-U10)/U10</f>
        <v>7.9941131217179297E-3</v>
      </c>
      <c r="Y11" s="8">
        <v>45392</v>
      </c>
      <c r="Z11" s="9">
        <v>1603.05</v>
      </c>
      <c r="AA11" s="9">
        <v>1608.5</v>
      </c>
      <c r="AB11" s="9">
        <v>1583.75</v>
      </c>
      <c r="AC11" s="9">
        <v>1604.05</v>
      </c>
      <c r="AD11" s="9">
        <v>1928878</v>
      </c>
      <c r="AE11" s="10">
        <f>(Sun_Pharma[[#This Row],[CLOSE]]-AC10)/AC10</f>
        <v>9.3600823687248452E-4</v>
      </c>
      <c r="AG11" s="8">
        <v>45392</v>
      </c>
      <c r="AH11" s="9">
        <v>2932.7</v>
      </c>
      <c r="AI11" s="9">
        <v>2974</v>
      </c>
      <c r="AJ11" s="9">
        <v>2932.7</v>
      </c>
      <c r="AK11" s="9">
        <v>2959.15</v>
      </c>
      <c r="AL11" s="9">
        <v>4569165</v>
      </c>
      <c r="AM11" s="10">
        <f>(Reliance[[#This Row],[CLOSE]]-AK10)/AK10</f>
        <v>1.0880333413042703E-2</v>
      </c>
      <c r="AO11" s="8">
        <v>45392</v>
      </c>
      <c r="AP11" s="9">
        <v>1012.25</v>
      </c>
      <c r="AQ11" s="9">
        <v>1021</v>
      </c>
      <c r="AR11" s="9">
        <v>1010</v>
      </c>
      <c r="AS11" s="9">
        <v>1013.5</v>
      </c>
      <c r="AT11" s="9">
        <v>4554077</v>
      </c>
      <c r="AU11" s="10">
        <f>(Tata_Motors[[#This Row],[CLOSE]]-AS10)/AS10</f>
        <v>4.95785820525533E-3</v>
      </c>
      <c r="AW11" s="8">
        <v>45392</v>
      </c>
      <c r="AX11" s="9">
        <v>2276.9</v>
      </c>
      <c r="AY11" s="9">
        <v>2276.9</v>
      </c>
      <c r="AZ11" s="9">
        <v>2257.6999999999998</v>
      </c>
      <c r="BA11" s="9">
        <v>2260.9</v>
      </c>
      <c r="BB11" s="9">
        <v>2308993</v>
      </c>
      <c r="BC11" s="14">
        <f>(Hindustan_Unilever[[#This Row],[CLOSE]]-BA10)/BA10</f>
        <v>-1.4354172647571936E-3</v>
      </c>
    </row>
    <row r="12" spans="1:55" x14ac:dyDescent="0.3">
      <c r="A12" s="8">
        <v>45394</v>
      </c>
      <c r="B12" s="9" t="s">
        <v>36</v>
      </c>
      <c r="C12" s="9" t="s">
        <v>37</v>
      </c>
      <c r="D12" s="9" t="s">
        <v>38</v>
      </c>
      <c r="E12" s="9" t="s">
        <v>39</v>
      </c>
      <c r="F12" s="9">
        <v>36456.910000000003</v>
      </c>
      <c r="G12" s="10">
        <f>(Nifty_50[[#This Row],[CLOSE]]-E11)/E11</f>
        <v>-1.030157600049213E-2</v>
      </c>
      <c r="I12" s="11">
        <v>45394</v>
      </c>
      <c r="J12" s="12">
        <v>1521</v>
      </c>
      <c r="K12" s="12">
        <v>1529.85</v>
      </c>
      <c r="L12" s="12">
        <v>1513.45</v>
      </c>
      <c r="M12" s="12">
        <v>1518.95</v>
      </c>
      <c r="N12" s="12">
        <v>20542104</v>
      </c>
      <c r="O12" s="10">
        <f>(HDFC_Bank[[#This Row],[CLOSE]]-M11)/M11</f>
        <v>-1.132554430956479E-2</v>
      </c>
      <c r="Q12" s="8">
        <v>45394</v>
      </c>
      <c r="R12" s="9">
        <v>1504</v>
      </c>
      <c r="S12" s="9">
        <v>1506.8</v>
      </c>
      <c r="T12" s="9">
        <v>1479.5</v>
      </c>
      <c r="U12" s="9">
        <v>1484.75</v>
      </c>
      <c r="V12" s="9">
        <v>12275616</v>
      </c>
      <c r="W12" s="10">
        <f>(Infosys[[#This Row],[CLOSE]]-U11)/U11</f>
        <v>-1.4633660737987759E-2</v>
      </c>
      <c r="Y12" s="8">
        <v>45394</v>
      </c>
      <c r="Z12" s="9">
        <v>1595</v>
      </c>
      <c r="AA12" s="9">
        <v>1595</v>
      </c>
      <c r="AB12" s="9">
        <v>1534</v>
      </c>
      <c r="AC12" s="9">
        <v>1540</v>
      </c>
      <c r="AD12" s="9">
        <v>8258068</v>
      </c>
      <c r="AE12" s="10">
        <f>(Sun_Pharma[[#This Row],[CLOSE]]-AC11)/AC11</f>
        <v>-3.9930176740126527E-2</v>
      </c>
      <c r="AG12" s="8">
        <v>45394</v>
      </c>
      <c r="AH12" s="9">
        <v>2951.75</v>
      </c>
      <c r="AI12" s="9">
        <v>2972.95</v>
      </c>
      <c r="AJ12" s="9">
        <v>2926.15</v>
      </c>
      <c r="AK12" s="9">
        <v>2934.3</v>
      </c>
      <c r="AL12" s="9">
        <v>7775506</v>
      </c>
      <c r="AM12" s="10">
        <f>(Reliance[[#This Row],[CLOSE]]-AK11)/AK11</f>
        <v>-8.3976817667235221E-3</v>
      </c>
      <c r="AO12" s="8">
        <v>45394</v>
      </c>
      <c r="AP12" s="9">
        <v>1014</v>
      </c>
      <c r="AQ12" s="9">
        <v>1029</v>
      </c>
      <c r="AR12" s="9">
        <v>1013.5</v>
      </c>
      <c r="AS12" s="9">
        <v>1018.5</v>
      </c>
      <c r="AT12" s="9">
        <v>11575194</v>
      </c>
      <c r="AU12" s="10">
        <f>(Tata_Motors[[#This Row],[CLOSE]]-AS11)/AS11</f>
        <v>4.9333991119881598E-3</v>
      </c>
      <c r="AW12" s="8">
        <v>45394</v>
      </c>
      <c r="AX12" s="9">
        <v>2260.9</v>
      </c>
      <c r="AY12" s="9">
        <v>2264.85</v>
      </c>
      <c r="AZ12" s="9">
        <v>2228.6</v>
      </c>
      <c r="BA12" s="9">
        <v>2232.3000000000002</v>
      </c>
      <c r="BB12" s="9">
        <v>3388551</v>
      </c>
      <c r="BC12" s="14">
        <f>(Hindustan_Unilever[[#This Row],[CLOSE]]-BA11)/BA11</f>
        <v>-1.2649829713830735E-2</v>
      </c>
    </row>
    <row r="13" spans="1:55" x14ac:dyDescent="0.3">
      <c r="A13" s="8">
        <v>45397</v>
      </c>
      <c r="B13" s="9" t="s">
        <v>40</v>
      </c>
      <c r="C13" s="9" t="s">
        <v>41</v>
      </c>
      <c r="D13" s="9" t="s">
        <v>42</v>
      </c>
      <c r="E13" s="9" t="s">
        <v>43</v>
      </c>
      <c r="F13" s="9">
        <v>29474.59</v>
      </c>
      <c r="G13" s="10">
        <f>(Nifty_50[[#This Row],[CLOSE]]-E12)/E12</f>
        <v>-1.0963880032327745E-2</v>
      </c>
      <c r="I13" s="11">
        <v>45397</v>
      </c>
      <c r="J13" s="12">
        <v>1497.55</v>
      </c>
      <c r="K13" s="12">
        <v>1510</v>
      </c>
      <c r="L13" s="12">
        <v>1492.05</v>
      </c>
      <c r="M13" s="12">
        <v>1494.7</v>
      </c>
      <c r="N13" s="12">
        <v>11707624</v>
      </c>
      <c r="O13" s="10">
        <f>(HDFC_Bank[[#This Row],[CLOSE]]-M12)/M12</f>
        <v>-1.5964975805655222E-2</v>
      </c>
      <c r="Q13" s="8">
        <v>45397</v>
      </c>
      <c r="R13" s="9">
        <v>1480</v>
      </c>
      <c r="S13" s="9">
        <v>1491.95</v>
      </c>
      <c r="T13" s="9">
        <v>1461.05</v>
      </c>
      <c r="U13" s="9">
        <v>1468.15</v>
      </c>
      <c r="V13" s="9">
        <v>8531224</v>
      </c>
      <c r="W13" s="10">
        <f>(Infosys[[#This Row],[CLOSE]]-U12)/U12</f>
        <v>-1.1180333389459444E-2</v>
      </c>
      <c r="Y13" s="8">
        <v>45397</v>
      </c>
      <c r="Z13" s="9">
        <v>1517.6</v>
      </c>
      <c r="AA13" s="9">
        <v>1544.1</v>
      </c>
      <c r="AB13" s="9">
        <v>1503.8</v>
      </c>
      <c r="AC13" s="9">
        <v>1540.05</v>
      </c>
      <c r="AD13" s="9">
        <v>2474028</v>
      </c>
      <c r="AE13" s="10">
        <f>(Sun_Pharma[[#This Row],[CLOSE]]-AC12)/AC12</f>
        <v>3.2467532467502937E-5</v>
      </c>
      <c r="AG13" s="8">
        <v>45397</v>
      </c>
      <c r="AH13" s="9">
        <v>2922</v>
      </c>
      <c r="AI13" s="9">
        <v>2964.25</v>
      </c>
      <c r="AJ13" s="9">
        <v>2892.65</v>
      </c>
      <c r="AK13" s="9">
        <v>2929.65</v>
      </c>
      <c r="AL13" s="9">
        <v>6451031</v>
      </c>
      <c r="AM13" s="10">
        <f>(Reliance[[#This Row],[CLOSE]]-AK12)/AK12</f>
        <v>-1.5847050403844497E-3</v>
      </c>
      <c r="AO13" s="8">
        <v>45397</v>
      </c>
      <c r="AP13" s="9">
        <v>998.1</v>
      </c>
      <c r="AQ13" s="9">
        <v>1006.95</v>
      </c>
      <c r="AR13" s="9">
        <v>978.5</v>
      </c>
      <c r="AS13" s="9">
        <v>998.8</v>
      </c>
      <c r="AT13" s="9">
        <v>12632409</v>
      </c>
      <c r="AU13" s="10">
        <f>(Tata_Motors[[#This Row],[CLOSE]]-AS12)/AS12</f>
        <v>-1.9342169857633821E-2</v>
      </c>
      <c r="AW13" s="8">
        <v>45397</v>
      </c>
      <c r="AX13" s="9">
        <v>2227.6999999999998</v>
      </c>
      <c r="AY13" s="9">
        <v>2227.75</v>
      </c>
      <c r="AZ13" s="9">
        <v>2190</v>
      </c>
      <c r="BA13" s="9">
        <v>2194.0500000000002</v>
      </c>
      <c r="BB13" s="9">
        <v>4909564</v>
      </c>
      <c r="BC13" s="14">
        <f>(Hindustan_Unilever[[#This Row],[CLOSE]]-BA12)/BA12</f>
        <v>-1.7134793710522778E-2</v>
      </c>
    </row>
    <row r="14" spans="1:55" x14ac:dyDescent="0.3">
      <c r="A14" s="8">
        <v>45398</v>
      </c>
      <c r="B14" s="9" t="s">
        <v>44</v>
      </c>
      <c r="C14" s="9" t="s">
        <v>45</v>
      </c>
      <c r="D14" s="9" t="s">
        <v>46</v>
      </c>
      <c r="E14" s="9" t="s">
        <v>47</v>
      </c>
      <c r="F14" s="9">
        <v>28661.040000000001</v>
      </c>
      <c r="G14" s="10">
        <f>(Nifty_50[[#This Row],[CLOSE]]-E13)/E13</f>
        <v>-5.594342799416255E-3</v>
      </c>
      <c r="I14" s="11">
        <v>45398</v>
      </c>
      <c r="J14" s="12">
        <v>1487</v>
      </c>
      <c r="K14" s="12">
        <v>1512.9</v>
      </c>
      <c r="L14" s="12">
        <v>1482.25</v>
      </c>
      <c r="M14" s="12">
        <v>1509.25</v>
      </c>
      <c r="N14" s="12">
        <v>10372443</v>
      </c>
      <c r="O14" s="10">
        <f>(HDFC_Bank[[#This Row],[CLOSE]]-M13)/M13</f>
        <v>9.7343948618451564E-3</v>
      </c>
      <c r="Q14" s="8">
        <v>45398</v>
      </c>
      <c r="R14" s="9">
        <v>1451</v>
      </c>
      <c r="S14" s="9">
        <v>1455.15</v>
      </c>
      <c r="T14" s="9">
        <v>1413.05</v>
      </c>
      <c r="U14" s="9">
        <v>1414.45</v>
      </c>
      <c r="V14" s="9">
        <v>16173541</v>
      </c>
      <c r="W14" s="10">
        <f>(Infosys[[#This Row],[CLOSE]]-U13)/U13</f>
        <v>-3.6576644075877837E-2</v>
      </c>
      <c r="Y14" s="8">
        <v>45398</v>
      </c>
      <c r="Z14" s="9">
        <v>1535</v>
      </c>
      <c r="AA14" s="9">
        <v>1543.3</v>
      </c>
      <c r="AB14" s="9">
        <v>1525.15</v>
      </c>
      <c r="AC14" s="9">
        <v>1537.55</v>
      </c>
      <c r="AD14" s="9">
        <v>2058697</v>
      </c>
      <c r="AE14" s="10">
        <f>(Sun_Pharma[[#This Row],[CLOSE]]-AC13)/AC13</f>
        <v>-1.6233239180546088E-3</v>
      </c>
      <c r="AG14" s="8">
        <v>45398</v>
      </c>
      <c r="AH14" s="9">
        <v>2906.7</v>
      </c>
      <c r="AI14" s="9">
        <v>2942.35</v>
      </c>
      <c r="AJ14" s="9">
        <v>2901.85</v>
      </c>
      <c r="AK14" s="9">
        <v>2931.5</v>
      </c>
      <c r="AL14" s="9">
        <v>4683092</v>
      </c>
      <c r="AM14" s="10">
        <f>(Reliance[[#This Row],[CLOSE]]-AK13)/AK13</f>
        <v>6.3147474954342974E-4</v>
      </c>
      <c r="AO14" s="8">
        <v>45398</v>
      </c>
      <c r="AP14" s="9">
        <v>990</v>
      </c>
      <c r="AQ14" s="9">
        <v>1004.9</v>
      </c>
      <c r="AR14" s="9">
        <v>982.1</v>
      </c>
      <c r="AS14" s="9">
        <v>992.8</v>
      </c>
      <c r="AT14" s="9">
        <v>9574762</v>
      </c>
      <c r="AU14" s="10">
        <f>(Tata_Motors[[#This Row],[CLOSE]]-AS13)/AS13</f>
        <v>-6.0072086503804569E-3</v>
      </c>
      <c r="AW14" s="8">
        <v>45398</v>
      </c>
      <c r="AX14" s="9">
        <v>2183</v>
      </c>
      <c r="AY14" s="9">
        <v>2231.25</v>
      </c>
      <c r="AZ14" s="9">
        <v>2172.0500000000002</v>
      </c>
      <c r="BA14" s="9">
        <v>2220.8000000000002</v>
      </c>
      <c r="BB14" s="9">
        <v>2821129</v>
      </c>
      <c r="BC14" s="14">
        <f>(Hindustan_Unilever[[#This Row],[CLOSE]]-BA13)/BA13</f>
        <v>1.2192064902805314E-2</v>
      </c>
    </row>
    <row r="15" spans="1:55" x14ac:dyDescent="0.3">
      <c r="A15" s="8">
        <v>45400</v>
      </c>
      <c r="B15" s="9" t="s">
        <v>48</v>
      </c>
      <c r="C15" s="9" t="s">
        <v>49</v>
      </c>
      <c r="D15" s="9" t="s">
        <v>50</v>
      </c>
      <c r="E15" s="9" t="s">
        <v>51</v>
      </c>
      <c r="F15" s="9">
        <v>43314.67</v>
      </c>
      <c r="G15" s="10">
        <f>(Nifty_50[[#This Row],[CLOSE]]-E14)/E14</f>
        <v>-6.865210697176838E-3</v>
      </c>
      <c r="I15" s="11">
        <v>45400</v>
      </c>
      <c r="J15" s="12">
        <v>1509.8</v>
      </c>
      <c r="K15" s="12">
        <v>1518.85</v>
      </c>
      <c r="L15" s="12">
        <v>1491.05</v>
      </c>
      <c r="M15" s="12">
        <v>1494.7</v>
      </c>
      <c r="N15" s="12">
        <v>17117442</v>
      </c>
      <c r="O15" s="10">
        <f>(HDFC_Bank[[#This Row],[CLOSE]]-M14)/M14</f>
        <v>-9.6405499420241549E-3</v>
      </c>
      <c r="Q15" s="8">
        <v>45400</v>
      </c>
      <c r="R15" s="9">
        <v>1421.1</v>
      </c>
      <c r="S15" s="9">
        <v>1444.7</v>
      </c>
      <c r="T15" s="9">
        <v>1407.5</v>
      </c>
      <c r="U15" s="9">
        <v>1419.25</v>
      </c>
      <c r="V15" s="9">
        <v>22107945</v>
      </c>
      <c r="W15" s="10">
        <f>(Infosys[[#This Row],[CLOSE]]-U14)/U14</f>
        <v>3.3935451942450805E-3</v>
      </c>
      <c r="Y15" s="8">
        <v>45400</v>
      </c>
      <c r="Z15" s="9">
        <v>1545.55</v>
      </c>
      <c r="AA15" s="9">
        <v>1545.55</v>
      </c>
      <c r="AB15" s="9">
        <v>1506.45</v>
      </c>
      <c r="AC15" s="9">
        <v>1516.4</v>
      </c>
      <c r="AD15" s="9">
        <v>3266796</v>
      </c>
      <c r="AE15" s="10">
        <f>(Sun_Pharma[[#This Row],[CLOSE]]-AC14)/AC14</f>
        <v>-1.3755650222756896E-2</v>
      </c>
      <c r="AG15" s="8">
        <v>45400</v>
      </c>
      <c r="AH15" s="9">
        <v>2927</v>
      </c>
      <c r="AI15" s="9">
        <v>2972</v>
      </c>
      <c r="AJ15" s="9">
        <v>2918.7</v>
      </c>
      <c r="AK15" s="9">
        <v>2928.65</v>
      </c>
      <c r="AL15" s="9">
        <v>9502846</v>
      </c>
      <c r="AM15" s="10">
        <f>(Reliance[[#This Row],[CLOSE]]-AK14)/AK14</f>
        <v>-9.7219853317411192E-4</v>
      </c>
      <c r="AO15" s="8">
        <v>45400</v>
      </c>
      <c r="AP15" s="9">
        <v>996.35</v>
      </c>
      <c r="AQ15" s="9">
        <v>1003.1</v>
      </c>
      <c r="AR15" s="9">
        <v>966.25</v>
      </c>
      <c r="AS15" s="9">
        <v>971.35</v>
      </c>
      <c r="AT15" s="9">
        <v>13540490</v>
      </c>
      <c r="AU15" s="10">
        <f>(Tata_Motors[[#This Row],[CLOSE]]-AS14)/AS14</f>
        <v>-2.1605560032232005E-2</v>
      </c>
      <c r="AW15" s="8">
        <v>45400</v>
      </c>
      <c r="AX15" s="9">
        <v>2215.0500000000002</v>
      </c>
      <c r="AY15" s="9">
        <v>2237.6999999999998</v>
      </c>
      <c r="AZ15" s="9">
        <v>2209.0500000000002</v>
      </c>
      <c r="BA15" s="9">
        <v>2214.8000000000002</v>
      </c>
      <c r="BB15" s="9">
        <v>3392171</v>
      </c>
      <c r="BC15" s="14">
        <f>(Hindustan_Unilever[[#This Row],[CLOSE]]-BA14)/BA14</f>
        <v>-2.7017291066282418E-3</v>
      </c>
    </row>
    <row r="16" spans="1:55" x14ac:dyDescent="0.3">
      <c r="A16" s="8">
        <v>45401</v>
      </c>
      <c r="B16" s="9" t="s">
        <v>52</v>
      </c>
      <c r="C16" s="9" t="s">
        <v>53</v>
      </c>
      <c r="D16" s="9" t="s">
        <v>54</v>
      </c>
      <c r="E16" s="9" t="s">
        <v>55</v>
      </c>
      <c r="F16" s="9">
        <v>36073.629999999997</v>
      </c>
      <c r="G16" s="10">
        <f>(Nifty_50[[#This Row],[CLOSE]]-E15)/E15</f>
        <v>6.8717508075387618E-3</v>
      </c>
      <c r="I16" s="11">
        <v>45401</v>
      </c>
      <c r="J16" s="12">
        <v>1486.55</v>
      </c>
      <c r="K16" s="12">
        <v>1534.95</v>
      </c>
      <c r="L16" s="12">
        <v>1480.25</v>
      </c>
      <c r="M16" s="12">
        <v>1531.3</v>
      </c>
      <c r="N16" s="12">
        <v>17288217</v>
      </c>
      <c r="O16" s="10">
        <f>(HDFC_Bank[[#This Row],[CLOSE]]-M15)/M15</f>
        <v>2.4486519033919789E-2</v>
      </c>
      <c r="Q16" s="8">
        <v>45401</v>
      </c>
      <c r="R16" s="9">
        <v>1385</v>
      </c>
      <c r="S16" s="9">
        <v>1426.85</v>
      </c>
      <c r="T16" s="9">
        <v>1378.75</v>
      </c>
      <c r="U16" s="9">
        <v>1411.25</v>
      </c>
      <c r="V16" s="9">
        <v>20603621</v>
      </c>
      <c r="W16" s="10">
        <f>(Infosys[[#This Row],[CLOSE]]-U15)/U15</f>
        <v>-5.6367799894310377E-3</v>
      </c>
      <c r="Y16" s="8">
        <v>45401</v>
      </c>
      <c r="Z16" s="9">
        <v>1505</v>
      </c>
      <c r="AA16" s="9">
        <v>1528.3</v>
      </c>
      <c r="AB16" s="9">
        <v>1503.7</v>
      </c>
      <c r="AC16" s="9">
        <v>1522.8</v>
      </c>
      <c r="AD16" s="9">
        <v>2536516</v>
      </c>
      <c r="AE16" s="10">
        <f>(Sun_Pharma[[#This Row],[CLOSE]]-AC15)/AC15</f>
        <v>4.2205222896332523E-3</v>
      </c>
      <c r="AG16" s="8">
        <v>45401</v>
      </c>
      <c r="AH16" s="9">
        <v>2913.55</v>
      </c>
      <c r="AI16" s="9">
        <v>2948</v>
      </c>
      <c r="AJ16" s="9">
        <v>2886.05</v>
      </c>
      <c r="AK16" s="9">
        <v>2940.25</v>
      </c>
      <c r="AL16" s="9">
        <v>7870889</v>
      </c>
      <c r="AM16" s="10">
        <f>(Reliance[[#This Row],[CLOSE]]-AK15)/AK15</f>
        <v>3.9608693425298037E-3</v>
      </c>
      <c r="AO16" s="8">
        <v>45401</v>
      </c>
      <c r="AP16" s="9">
        <v>964</v>
      </c>
      <c r="AQ16" s="9">
        <v>967.95</v>
      </c>
      <c r="AR16" s="9">
        <v>944</v>
      </c>
      <c r="AS16" s="9">
        <v>963.2</v>
      </c>
      <c r="AT16" s="9">
        <v>15381310</v>
      </c>
      <c r="AU16" s="10">
        <f>(Tata_Motors[[#This Row],[CLOSE]]-AS15)/AS15</f>
        <v>-8.3903845163946847E-3</v>
      </c>
      <c r="AW16" s="8">
        <v>45401</v>
      </c>
      <c r="AX16" s="9">
        <v>2220</v>
      </c>
      <c r="AY16" s="9">
        <v>2243.75</v>
      </c>
      <c r="AZ16" s="9">
        <v>2196</v>
      </c>
      <c r="BA16" s="9">
        <v>2231.6</v>
      </c>
      <c r="BB16" s="9">
        <v>2337694</v>
      </c>
      <c r="BC16" s="14">
        <f>(Hindustan_Unilever[[#This Row],[CLOSE]]-BA15)/BA15</f>
        <v>7.5853350189632142E-3</v>
      </c>
    </row>
    <row r="17" spans="1:55" x14ac:dyDescent="0.3">
      <c r="A17" s="8">
        <v>45404</v>
      </c>
      <c r="B17" s="9" t="s">
        <v>56</v>
      </c>
      <c r="C17" s="9" t="s">
        <v>57</v>
      </c>
      <c r="D17" s="9" t="s">
        <v>58</v>
      </c>
      <c r="E17" s="9" t="s">
        <v>59</v>
      </c>
      <c r="F17" s="9">
        <v>26841.200000000001</v>
      </c>
      <c r="G17" s="10">
        <f>(Nifty_50[[#This Row],[CLOSE]]-E16)/E16</f>
        <v>8.5519483451483927E-3</v>
      </c>
      <c r="I17" s="11">
        <v>45404</v>
      </c>
      <c r="J17" s="12">
        <v>1557.4</v>
      </c>
      <c r="K17" s="12">
        <v>1557.4</v>
      </c>
      <c r="L17" s="12">
        <v>1508.3</v>
      </c>
      <c r="M17" s="12">
        <v>1512.2</v>
      </c>
      <c r="N17" s="12">
        <v>21149219</v>
      </c>
      <c r="O17" s="10">
        <f>(HDFC_Bank[[#This Row],[CLOSE]]-M16)/M16</f>
        <v>-1.24730621040945E-2</v>
      </c>
      <c r="Q17" s="8">
        <v>45404</v>
      </c>
      <c r="R17" s="9">
        <v>1419.9</v>
      </c>
      <c r="S17" s="9">
        <v>1436.85</v>
      </c>
      <c r="T17" s="9">
        <v>1413.05</v>
      </c>
      <c r="U17" s="9">
        <v>1432.75</v>
      </c>
      <c r="V17" s="9">
        <v>5859087</v>
      </c>
      <c r="W17" s="10">
        <f>(Infosys[[#This Row],[CLOSE]]-U16)/U16</f>
        <v>1.5234720992028343E-2</v>
      </c>
      <c r="Y17" s="8">
        <v>45404</v>
      </c>
      <c r="Z17" s="9">
        <v>1528.45</v>
      </c>
      <c r="AA17" s="9">
        <v>1548</v>
      </c>
      <c r="AB17" s="9">
        <v>1521.95</v>
      </c>
      <c r="AC17" s="9">
        <v>1540.1</v>
      </c>
      <c r="AD17" s="9">
        <v>1680307</v>
      </c>
      <c r="AE17" s="10">
        <f>(Sun_Pharma[[#This Row],[CLOSE]]-AC16)/AC16</f>
        <v>1.1360651431573388E-2</v>
      </c>
      <c r="AG17" s="8">
        <v>45404</v>
      </c>
      <c r="AH17" s="9">
        <v>2944.9</v>
      </c>
      <c r="AI17" s="9">
        <v>2965.65</v>
      </c>
      <c r="AJ17" s="9">
        <v>2935.6</v>
      </c>
      <c r="AK17" s="9">
        <v>2959.7</v>
      </c>
      <c r="AL17" s="9">
        <v>5175181</v>
      </c>
      <c r="AM17" s="10">
        <f>(Reliance[[#This Row],[CLOSE]]-AK16)/AK16</f>
        <v>6.6150837513816235E-3</v>
      </c>
      <c r="AO17" s="8">
        <v>45404</v>
      </c>
      <c r="AP17" s="9">
        <v>978.75</v>
      </c>
      <c r="AQ17" s="9">
        <v>978.75</v>
      </c>
      <c r="AR17" s="9">
        <v>966</v>
      </c>
      <c r="AS17" s="9">
        <v>973.55</v>
      </c>
      <c r="AT17" s="9">
        <v>7187959</v>
      </c>
      <c r="AU17" s="10">
        <f>(Tata_Motors[[#This Row],[CLOSE]]-AS16)/AS16</f>
        <v>1.0745431893687613E-2</v>
      </c>
      <c r="AW17" s="8">
        <v>45404</v>
      </c>
      <c r="AX17" s="9">
        <v>2250</v>
      </c>
      <c r="AY17" s="9">
        <v>2253.5500000000002</v>
      </c>
      <c r="AZ17" s="9">
        <v>2229.0500000000002</v>
      </c>
      <c r="BA17" s="9">
        <v>2241.5</v>
      </c>
      <c r="BB17" s="9">
        <v>1804108</v>
      </c>
      <c r="BC17" s="14">
        <f>(Hindustan_Unilever[[#This Row],[CLOSE]]-BA16)/BA16</f>
        <v>4.4362789030292574E-3</v>
      </c>
    </row>
    <row r="18" spans="1:55" x14ac:dyDescent="0.3">
      <c r="A18" s="8">
        <v>45405</v>
      </c>
      <c r="B18" s="9" t="s">
        <v>60</v>
      </c>
      <c r="C18" s="9" t="s">
        <v>61</v>
      </c>
      <c r="D18" s="9" t="s">
        <v>62</v>
      </c>
      <c r="E18" s="9" t="s">
        <v>63</v>
      </c>
      <c r="F18" s="9">
        <v>25651.64</v>
      </c>
      <c r="G18" s="10">
        <f>(Nifty_50[[#This Row],[CLOSE]]-E17)/E17</f>
        <v>1.4147311115487967E-3</v>
      </c>
      <c r="I18" s="11">
        <v>45405</v>
      </c>
      <c r="J18" s="12">
        <v>1526.3</v>
      </c>
      <c r="K18" s="12">
        <v>1526.5</v>
      </c>
      <c r="L18" s="12">
        <v>1503.25</v>
      </c>
      <c r="M18" s="12">
        <v>1507.6</v>
      </c>
      <c r="N18" s="12">
        <v>13413530</v>
      </c>
      <c r="O18" s="10">
        <f>(HDFC_Bank[[#This Row],[CLOSE]]-M17)/M17</f>
        <v>-3.0419256712076025E-3</v>
      </c>
      <c r="Q18" s="8">
        <v>45405</v>
      </c>
      <c r="R18" s="9">
        <v>1443</v>
      </c>
      <c r="S18" s="9">
        <v>1446.85</v>
      </c>
      <c r="T18" s="9">
        <v>1433</v>
      </c>
      <c r="U18" s="9">
        <v>1442.4</v>
      </c>
      <c r="V18" s="9">
        <v>4856174</v>
      </c>
      <c r="W18" s="10">
        <f>(Infosys[[#This Row],[CLOSE]]-U17)/U17</f>
        <v>6.7352992496947069E-3</v>
      </c>
      <c r="Y18" s="8">
        <v>45405</v>
      </c>
      <c r="Z18" s="9">
        <v>1562</v>
      </c>
      <c r="AA18" s="9">
        <v>1562.45</v>
      </c>
      <c r="AB18" s="9">
        <v>1477.7</v>
      </c>
      <c r="AC18" s="9">
        <v>1484.65</v>
      </c>
      <c r="AD18" s="9">
        <v>9160422</v>
      </c>
      <c r="AE18" s="10">
        <f>(Sun_Pharma[[#This Row],[CLOSE]]-AC17)/AC17</f>
        <v>-3.6004155574313239E-2</v>
      </c>
      <c r="AG18" s="8">
        <v>45405</v>
      </c>
      <c r="AH18" s="9">
        <v>2958</v>
      </c>
      <c r="AI18" s="9">
        <v>2987</v>
      </c>
      <c r="AJ18" s="9">
        <v>2911.1</v>
      </c>
      <c r="AK18" s="9">
        <v>2918.65</v>
      </c>
      <c r="AL18" s="9">
        <v>7302777</v>
      </c>
      <c r="AM18" s="10">
        <f>(Reliance[[#This Row],[CLOSE]]-AK17)/AK17</f>
        <v>-1.3869648950907094E-2</v>
      </c>
      <c r="AO18" s="8">
        <v>45405</v>
      </c>
      <c r="AP18" s="9">
        <v>976</v>
      </c>
      <c r="AQ18" s="9">
        <v>994.5</v>
      </c>
      <c r="AR18" s="9">
        <v>974.05</v>
      </c>
      <c r="AS18" s="9">
        <v>986.75</v>
      </c>
      <c r="AT18" s="9">
        <v>7994116</v>
      </c>
      <c r="AU18" s="10">
        <f>(Tata_Motors[[#This Row],[CLOSE]]-AS17)/AS17</f>
        <v>1.3558625648400232E-2</v>
      </c>
      <c r="AW18" s="8">
        <v>45405</v>
      </c>
      <c r="AX18" s="9">
        <v>2253</v>
      </c>
      <c r="AY18" s="9">
        <v>2273.5</v>
      </c>
      <c r="AZ18" s="9">
        <v>2248.6999999999998</v>
      </c>
      <c r="BA18" s="9">
        <v>2262.75</v>
      </c>
      <c r="BB18" s="9">
        <v>1991778</v>
      </c>
      <c r="BC18" s="14">
        <f>(Hindustan_Unilever[[#This Row],[CLOSE]]-BA17)/BA17</f>
        <v>9.4802587552977914E-3</v>
      </c>
    </row>
    <row r="19" spans="1:55" x14ac:dyDescent="0.3">
      <c r="A19" s="8">
        <v>45406</v>
      </c>
      <c r="B19" s="9" t="s">
        <v>64</v>
      </c>
      <c r="C19" s="9" t="s">
        <v>65</v>
      </c>
      <c r="D19" s="9" t="s">
        <v>66</v>
      </c>
      <c r="E19" s="9" t="s">
        <v>67</v>
      </c>
      <c r="F19" s="9">
        <v>21925.599999999999</v>
      </c>
      <c r="G19" s="10">
        <f>(Nifty_50[[#This Row],[CLOSE]]-E18)/E18</f>
        <v>1.5379113018598647E-3</v>
      </c>
      <c r="I19" s="11">
        <v>45406</v>
      </c>
      <c r="J19" s="12">
        <v>1515</v>
      </c>
      <c r="K19" s="12">
        <v>1521.75</v>
      </c>
      <c r="L19" s="12">
        <v>1509.05</v>
      </c>
      <c r="M19" s="12">
        <v>1511.7</v>
      </c>
      <c r="N19" s="12">
        <v>11220790</v>
      </c>
      <c r="O19" s="10">
        <f>(HDFC_Bank[[#This Row],[CLOSE]]-M18)/M18</f>
        <v>2.7195542584240759E-3</v>
      </c>
      <c r="Q19" s="8">
        <v>45406</v>
      </c>
      <c r="R19" s="9">
        <v>1444.3</v>
      </c>
      <c r="S19" s="9">
        <v>1444.3</v>
      </c>
      <c r="T19" s="9">
        <v>1427.05</v>
      </c>
      <c r="U19" s="9">
        <v>1430.75</v>
      </c>
      <c r="V19" s="9">
        <v>4268213</v>
      </c>
      <c r="W19" s="10">
        <f>(Infosys[[#This Row],[CLOSE]]-U18)/U18</f>
        <v>-8.0768164170827023E-3</v>
      </c>
      <c r="Y19" s="8">
        <v>45406</v>
      </c>
      <c r="Z19" s="9">
        <v>1484.65</v>
      </c>
      <c r="AA19" s="9">
        <v>1503</v>
      </c>
      <c r="AB19" s="9">
        <v>1479.35</v>
      </c>
      <c r="AC19" s="9">
        <v>1485.75</v>
      </c>
      <c r="AD19" s="9">
        <v>4652803</v>
      </c>
      <c r="AE19" s="10">
        <f>(Sun_Pharma[[#This Row],[CLOSE]]-AC18)/AC18</f>
        <v>7.4091536725821503E-4</v>
      </c>
      <c r="AG19" s="8">
        <v>45406</v>
      </c>
      <c r="AH19" s="9">
        <v>2927</v>
      </c>
      <c r="AI19" s="9">
        <v>2937.1</v>
      </c>
      <c r="AJ19" s="9">
        <v>2899</v>
      </c>
      <c r="AK19" s="9">
        <v>2900.35</v>
      </c>
      <c r="AL19" s="9">
        <v>5231388</v>
      </c>
      <c r="AM19" s="10">
        <f>(Reliance[[#This Row],[CLOSE]]-AK18)/AK18</f>
        <v>-6.2700220992582805E-3</v>
      </c>
      <c r="AO19" s="8">
        <v>45406</v>
      </c>
      <c r="AP19" s="9">
        <v>992.4</v>
      </c>
      <c r="AQ19" s="9">
        <v>995.9</v>
      </c>
      <c r="AR19" s="9">
        <v>988</v>
      </c>
      <c r="AS19" s="9">
        <v>991.65</v>
      </c>
      <c r="AT19" s="9">
        <v>4671450</v>
      </c>
      <c r="AU19" s="10">
        <f>(Tata_Motors[[#This Row],[CLOSE]]-AS18)/AS18</f>
        <v>4.9657968077020291E-3</v>
      </c>
      <c r="AW19" s="8">
        <v>45406</v>
      </c>
      <c r="AX19" s="9">
        <v>2266.0500000000002</v>
      </c>
      <c r="AY19" s="9">
        <v>2268.35</v>
      </c>
      <c r="AZ19" s="9">
        <v>2245.65</v>
      </c>
      <c r="BA19" s="9">
        <v>2260.25</v>
      </c>
      <c r="BB19" s="9">
        <v>1404398</v>
      </c>
      <c r="BC19" s="14">
        <f>(Hindustan_Unilever[[#This Row],[CLOSE]]-BA18)/BA18</f>
        <v>-1.1048502927853276E-3</v>
      </c>
    </row>
    <row r="20" spans="1:55" x14ac:dyDescent="0.3">
      <c r="A20" s="8">
        <v>45407</v>
      </c>
      <c r="B20" s="9" t="s">
        <v>68</v>
      </c>
      <c r="C20" s="9" t="s">
        <v>69</v>
      </c>
      <c r="D20" s="9" t="s">
        <v>70</v>
      </c>
      <c r="E20" s="9" t="s">
        <v>71</v>
      </c>
      <c r="F20" s="9">
        <v>53803.8</v>
      </c>
      <c r="G20" s="10">
        <f>(Nifty_50[[#This Row],[CLOSE]]-E19)/E19</f>
        <v>7.4969646109344125E-3</v>
      </c>
      <c r="I20" s="11">
        <v>45407</v>
      </c>
      <c r="J20" s="12">
        <v>1506.25</v>
      </c>
      <c r="K20" s="12">
        <v>1519.7</v>
      </c>
      <c r="L20" s="12">
        <v>1506.25</v>
      </c>
      <c r="M20" s="12">
        <v>1510.75</v>
      </c>
      <c r="N20" s="12">
        <v>17722602</v>
      </c>
      <c r="O20" s="10">
        <f>(HDFC_Bank[[#This Row],[CLOSE]]-M19)/M19</f>
        <v>-6.2843156710990639E-4</v>
      </c>
      <c r="Q20" s="8">
        <v>45407</v>
      </c>
      <c r="R20" s="9">
        <v>1420</v>
      </c>
      <c r="S20" s="9">
        <v>1444.9</v>
      </c>
      <c r="T20" s="9">
        <v>1420</v>
      </c>
      <c r="U20" s="9">
        <v>1438.45</v>
      </c>
      <c r="V20" s="9">
        <v>9089398</v>
      </c>
      <c r="W20" s="10">
        <f>(Infosys[[#This Row],[CLOSE]]-U19)/U19</f>
        <v>5.3817927660318333E-3</v>
      </c>
      <c r="Y20" s="8">
        <v>45407</v>
      </c>
      <c r="Z20" s="9">
        <v>1490</v>
      </c>
      <c r="AA20" s="9">
        <v>1527.3</v>
      </c>
      <c r="AB20" s="9">
        <v>1488.65</v>
      </c>
      <c r="AC20" s="9">
        <v>1520.15</v>
      </c>
      <c r="AD20" s="9">
        <v>3846327</v>
      </c>
      <c r="AE20" s="10">
        <f>(Sun_Pharma[[#This Row],[CLOSE]]-AC19)/AC19</f>
        <v>2.3153289584385051E-2</v>
      </c>
      <c r="AG20" s="8">
        <v>45407</v>
      </c>
      <c r="AH20" s="9">
        <v>2885</v>
      </c>
      <c r="AI20" s="9">
        <v>2935.95</v>
      </c>
      <c r="AJ20" s="9">
        <v>2883</v>
      </c>
      <c r="AK20" s="9">
        <v>2919.95</v>
      </c>
      <c r="AL20" s="9">
        <v>7971963</v>
      </c>
      <c r="AM20" s="10">
        <f>(Reliance[[#This Row],[CLOSE]]-AK19)/AK19</f>
        <v>6.7578050924888061E-3</v>
      </c>
      <c r="AO20" s="8">
        <v>45407</v>
      </c>
      <c r="AP20" s="9">
        <v>992.5</v>
      </c>
      <c r="AQ20" s="9">
        <v>1003.3</v>
      </c>
      <c r="AR20" s="9">
        <v>989.5</v>
      </c>
      <c r="AS20" s="9">
        <v>1001.25</v>
      </c>
      <c r="AT20" s="9">
        <v>8366455</v>
      </c>
      <c r="AU20" s="10">
        <f>(Tata_Motors[[#This Row],[CLOSE]]-AS19)/AS19</f>
        <v>9.680834972016359E-3</v>
      </c>
      <c r="AW20" s="8">
        <v>45407</v>
      </c>
      <c r="AX20" s="9">
        <v>2238.0500000000002</v>
      </c>
      <c r="AY20" s="9">
        <v>2239.85</v>
      </c>
      <c r="AZ20" s="9">
        <v>2215.1</v>
      </c>
      <c r="BA20" s="9">
        <v>2230.85</v>
      </c>
      <c r="BB20" s="9">
        <v>4951866</v>
      </c>
      <c r="BC20" s="14">
        <f>(Hindustan_Unilever[[#This Row],[CLOSE]]-BA19)/BA19</f>
        <v>-1.3007410684658816E-2</v>
      </c>
    </row>
    <row r="21" spans="1:55" x14ac:dyDescent="0.3">
      <c r="A21" s="8">
        <v>45408</v>
      </c>
      <c r="B21" s="9" t="s">
        <v>72</v>
      </c>
      <c r="C21" s="9" t="s">
        <v>72</v>
      </c>
      <c r="D21" s="9" t="s">
        <v>73</v>
      </c>
      <c r="E21" s="9" t="s">
        <v>74</v>
      </c>
      <c r="F21" s="9">
        <v>36984.89</v>
      </c>
      <c r="G21" s="10">
        <f>(Nifty_50[[#This Row],[CLOSE]]-E20)/E20</f>
        <v>-6.663609558557923E-3</v>
      </c>
      <c r="I21" s="11">
        <v>45408</v>
      </c>
      <c r="J21" s="12">
        <v>1519.8</v>
      </c>
      <c r="K21" s="12">
        <v>1528</v>
      </c>
      <c r="L21" s="12">
        <v>1505.55</v>
      </c>
      <c r="M21" s="12">
        <v>1509.8</v>
      </c>
      <c r="N21" s="12">
        <v>12427347</v>
      </c>
      <c r="O21" s="10">
        <f>(HDFC_Bank[[#This Row],[CLOSE]]-M20)/M20</f>
        <v>-6.2882674168462385E-4</v>
      </c>
      <c r="Q21" s="8">
        <v>45408</v>
      </c>
      <c r="R21" s="9">
        <v>1439.7</v>
      </c>
      <c r="S21" s="9">
        <v>1445.4</v>
      </c>
      <c r="T21" s="9">
        <v>1427</v>
      </c>
      <c r="U21" s="9">
        <v>1430.25</v>
      </c>
      <c r="V21" s="9">
        <v>8062444</v>
      </c>
      <c r="W21" s="10">
        <f>(Infosys[[#This Row],[CLOSE]]-U20)/U20</f>
        <v>-5.7005804859397583E-3</v>
      </c>
      <c r="Y21" s="8">
        <v>45408</v>
      </c>
      <c r="Z21" s="9">
        <v>1531</v>
      </c>
      <c r="AA21" s="9">
        <v>1532</v>
      </c>
      <c r="AB21" s="9">
        <v>1500.05</v>
      </c>
      <c r="AC21" s="9">
        <v>1506.55</v>
      </c>
      <c r="AD21" s="9">
        <v>1794350</v>
      </c>
      <c r="AE21" s="10">
        <f>(Sun_Pharma[[#This Row],[CLOSE]]-AC20)/AC20</f>
        <v>-8.9464855441898066E-3</v>
      </c>
      <c r="AG21" s="8">
        <v>45408</v>
      </c>
      <c r="AH21" s="9">
        <v>2927.9</v>
      </c>
      <c r="AI21" s="9">
        <v>2930</v>
      </c>
      <c r="AJ21" s="9">
        <v>2900</v>
      </c>
      <c r="AK21" s="9">
        <v>2905.1</v>
      </c>
      <c r="AL21" s="9">
        <v>4706924</v>
      </c>
      <c r="AM21" s="10">
        <f>(Reliance[[#This Row],[CLOSE]]-AK20)/AK20</f>
        <v>-5.085703522320557E-3</v>
      </c>
      <c r="AO21" s="8">
        <v>45408</v>
      </c>
      <c r="AP21" s="9">
        <v>1007.8</v>
      </c>
      <c r="AQ21" s="9">
        <v>1008.95</v>
      </c>
      <c r="AR21" s="9">
        <v>996.6</v>
      </c>
      <c r="AS21" s="9">
        <v>999.5</v>
      </c>
      <c r="AT21" s="9">
        <v>7937500</v>
      </c>
      <c r="AU21" s="10">
        <f>(Tata_Motors[[#This Row],[CLOSE]]-AS20)/AS20</f>
        <v>-1.7478152309612985E-3</v>
      </c>
      <c r="AW21" s="8">
        <v>45408</v>
      </c>
      <c r="AX21" s="9">
        <v>2245</v>
      </c>
      <c r="AY21" s="9">
        <v>2255</v>
      </c>
      <c r="AZ21" s="9">
        <v>2218.6</v>
      </c>
      <c r="BA21" s="9">
        <v>2222.65</v>
      </c>
      <c r="BB21" s="9">
        <v>2307512</v>
      </c>
      <c r="BC21" s="14">
        <f>(Hindustan_Unilever[[#This Row],[CLOSE]]-BA20)/BA20</f>
        <v>-3.6757289822264244E-3</v>
      </c>
    </row>
    <row r="22" spans="1:55" x14ac:dyDescent="0.3">
      <c r="A22" s="8">
        <v>45411</v>
      </c>
      <c r="B22" s="9" t="s">
        <v>75</v>
      </c>
      <c r="C22" s="9" t="s">
        <v>76</v>
      </c>
      <c r="D22" s="9" t="s">
        <v>77</v>
      </c>
      <c r="E22" s="9" t="s">
        <v>78</v>
      </c>
      <c r="F22" s="9">
        <v>32431.45</v>
      </c>
      <c r="G22" s="10">
        <f>(Nifty_50[[#This Row],[CLOSE]]-E21)/E21</f>
        <v>9.9665699522077759E-3</v>
      </c>
      <c r="I22" s="11">
        <v>45411</v>
      </c>
      <c r="J22" s="12">
        <v>1515</v>
      </c>
      <c r="K22" s="12">
        <v>1534.45</v>
      </c>
      <c r="L22" s="12">
        <v>1506.55</v>
      </c>
      <c r="M22" s="12">
        <v>1529.5</v>
      </c>
      <c r="N22" s="12">
        <v>18046675</v>
      </c>
      <c r="O22" s="10">
        <f>(HDFC_Bank[[#This Row],[CLOSE]]-M21)/M21</f>
        <v>1.3048085839184029E-2</v>
      </c>
      <c r="Q22" s="8">
        <v>45411</v>
      </c>
      <c r="R22" s="9">
        <v>1429.95</v>
      </c>
      <c r="S22" s="9">
        <v>1439.8</v>
      </c>
      <c r="T22" s="9">
        <v>1428.25</v>
      </c>
      <c r="U22" s="9">
        <v>1434.75</v>
      </c>
      <c r="V22" s="9">
        <v>5055957</v>
      </c>
      <c r="W22" s="10">
        <f>(Infosys[[#This Row],[CLOSE]]-U21)/U21</f>
        <v>3.146303093864709E-3</v>
      </c>
      <c r="Y22" s="8">
        <v>45411</v>
      </c>
      <c r="Z22" s="9">
        <v>1516</v>
      </c>
      <c r="AA22" s="9">
        <v>1527.8</v>
      </c>
      <c r="AB22" s="9">
        <v>1510.05</v>
      </c>
      <c r="AC22" s="9">
        <v>1521.6</v>
      </c>
      <c r="AD22" s="9">
        <v>1091667</v>
      </c>
      <c r="AE22" s="10">
        <f>(Sun_Pharma[[#This Row],[CLOSE]]-AC21)/AC21</f>
        <v>9.9897115927117947E-3</v>
      </c>
      <c r="AG22" s="8">
        <v>45411</v>
      </c>
      <c r="AH22" s="9">
        <v>2900</v>
      </c>
      <c r="AI22" s="9">
        <v>2935.8</v>
      </c>
      <c r="AJ22" s="9">
        <v>2900</v>
      </c>
      <c r="AK22" s="9">
        <v>2930.05</v>
      </c>
      <c r="AL22" s="9">
        <v>3623987</v>
      </c>
      <c r="AM22" s="10">
        <f>(Reliance[[#This Row],[CLOSE]]-AK21)/AK21</f>
        <v>8.5883446352966412E-3</v>
      </c>
      <c r="AO22" s="8">
        <v>45411</v>
      </c>
      <c r="AP22" s="9">
        <v>1003.05</v>
      </c>
      <c r="AQ22" s="9">
        <v>1005.75</v>
      </c>
      <c r="AR22" s="9">
        <v>999</v>
      </c>
      <c r="AS22" s="9">
        <v>1000.6</v>
      </c>
      <c r="AT22" s="9">
        <v>4764750</v>
      </c>
      <c r="AU22" s="10">
        <f>(Tata_Motors[[#This Row],[CLOSE]]-AS21)/AS21</f>
        <v>1.1005502751375916E-3</v>
      </c>
      <c r="AW22" s="8">
        <v>45411</v>
      </c>
      <c r="AX22" s="9">
        <v>2234</v>
      </c>
      <c r="AY22" s="9">
        <v>2234</v>
      </c>
      <c r="AZ22" s="9">
        <v>2220</v>
      </c>
      <c r="BA22" s="9">
        <v>2226.1</v>
      </c>
      <c r="BB22" s="9">
        <v>1395292</v>
      </c>
      <c r="BC22" s="14">
        <f>(Hindustan_Unilever[[#This Row],[CLOSE]]-BA21)/BA21</f>
        <v>1.5522012012686738E-3</v>
      </c>
    </row>
    <row r="23" spans="1:55" x14ac:dyDescent="0.3">
      <c r="A23" s="8">
        <v>45412</v>
      </c>
      <c r="B23" s="9" t="s">
        <v>79</v>
      </c>
      <c r="C23" s="9" t="s">
        <v>80</v>
      </c>
      <c r="D23" s="9" t="s">
        <v>81</v>
      </c>
      <c r="E23" s="9" t="s">
        <v>82</v>
      </c>
      <c r="F23" s="9">
        <v>38741.699999999997</v>
      </c>
      <c r="G23" s="10">
        <f>(Nifty_50[[#This Row],[CLOSE]]-E22)/E22</f>
        <v>-1.7024828426827645E-3</v>
      </c>
      <c r="I23" s="11">
        <v>45412</v>
      </c>
      <c r="J23" s="12">
        <v>1529.2</v>
      </c>
      <c r="K23" s="12">
        <v>1539.5</v>
      </c>
      <c r="L23" s="12">
        <v>1514.9</v>
      </c>
      <c r="M23" s="12">
        <v>1520.1</v>
      </c>
      <c r="N23" s="12">
        <v>26153691</v>
      </c>
      <c r="O23" s="10">
        <f>(HDFC_Bank[[#This Row],[CLOSE]]-M22)/M22</f>
        <v>-6.1457992808107821E-3</v>
      </c>
      <c r="Q23" s="8">
        <v>45412</v>
      </c>
      <c r="R23" s="9">
        <v>1434.7</v>
      </c>
      <c r="S23" s="9">
        <v>1436.55</v>
      </c>
      <c r="T23" s="9">
        <v>1417.55</v>
      </c>
      <c r="U23" s="9">
        <v>1420.55</v>
      </c>
      <c r="V23" s="9">
        <v>6936588</v>
      </c>
      <c r="W23" s="10">
        <f>(Infosys[[#This Row],[CLOSE]]-U22)/U22</f>
        <v>-9.8971946332113928E-3</v>
      </c>
      <c r="Y23" s="8">
        <v>45412</v>
      </c>
      <c r="Z23" s="9">
        <v>1527</v>
      </c>
      <c r="AA23" s="9">
        <v>1529.15</v>
      </c>
      <c r="AB23" s="9">
        <v>1497</v>
      </c>
      <c r="AC23" s="9">
        <v>1502.1</v>
      </c>
      <c r="AD23" s="9">
        <v>1991646</v>
      </c>
      <c r="AE23" s="10">
        <f>(Sun_Pharma[[#This Row],[CLOSE]]-AC22)/AC22</f>
        <v>-1.2815457413249211E-2</v>
      </c>
      <c r="AG23" s="8">
        <v>45412</v>
      </c>
      <c r="AH23" s="9">
        <v>2936</v>
      </c>
      <c r="AI23" s="9">
        <v>2966.15</v>
      </c>
      <c r="AJ23" s="9">
        <v>2925.75</v>
      </c>
      <c r="AK23" s="9">
        <v>2934</v>
      </c>
      <c r="AL23" s="9">
        <v>5737131</v>
      </c>
      <c r="AM23" s="10">
        <f>(Reliance[[#This Row],[CLOSE]]-AK22)/AK22</f>
        <v>1.3480998617770405E-3</v>
      </c>
      <c r="AO23" s="8">
        <v>45412</v>
      </c>
      <c r="AP23" s="9">
        <v>1005</v>
      </c>
      <c r="AQ23" s="9">
        <v>1019.45</v>
      </c>
      <c r="AR23" s="9">
        <v>997.5</v>
      </c>
      <c r="AS23" s="9">
        <v>1007.9</v>
      </c>
      <c r="AT23" s="9">
        <v>9047011</v>
      </c>
      <c r="AU23" s="10">
        <f>(Tata_Motors[[#This Row],[CLOSE]]-AS22)/AS22</f>
        <v>7.2956226264241E-3</v>
      </c>
      <c r="AW23" s="8">
        <v>45412</v>
      </c>
      <c r="AX23" s="9">
        <v>2232.0500000000002</v>
      </c>
      <c r="AY23" s="9">
        <v>2240.25</v>
      </c>
      <c r="AZ23" s="9">
        <v>2225</v>
      </c>
      <c r="BA23" s="9">
        <v>2230.4499999999998</v>
      </c>
      <c r="BB23" s="9">
        <v>2119102</v>
      </c>
      <c r="BC23" s="14">
        <f>(Hindustan_Unilever[[#This Row],[CLOSE]]-BA22)/BA22</f>
        <v>1.9540901127532047E-3</v>
      </c>
    </row>
    <row r="24" spans="1:55" x14ac:dyDescent="0.3">
      <c r="A24" s="8">
        <v>45414</v>
      </c>
      <c r="B24" s="9" t="s">
        <v>83</v>
      </c>
      <c r="C24" s="9" t="s">
        <v>84</v>
      </c>
      <c r="D24" s="9" t="s">
        <v>83</v>
      </c>
      <c r="E24" s="9" t="s">
        <v>85</v>
      </c>
      <c r="F24" s="9">
        <v>43133.31</v>
      </c>
      <c r="G24" s="10">
        <f>(Nifty_50[[#This Row],[CLOSE]]-E23)/E23</f>
        <v>1.9177300446586545E-3</v>
      </c>
      <c r="I24" s="11">
        <v>45414</v>
      </c>
      <c r="J24" s="12">
        <v>1522</v>
      </c>
      <c r="K24" s="12">
        <v>1537</v>
      </c>
      <c r="L24" s="12">
        <v>1520.35</v>
      </c>
      <c r="M24" s="12">
        <v>1532.25</v>
      </c>
      <c r="N24" s="12">
        <v>16737503</v>
      </c>
      <c r="O24" s="10">
        <f>(HDFC_Bank[[#This Row],[CLOSE]]-M23)/M23</f>
        <v>7.992895204262938E-3</v>
      </c>
      <c r="Q24" s="8">
        <v>45414</v>
      </c>
      <c r="R24" s="9">
        <v>1413</v>
      </c>
      <c r="S24" s="9">
        <v>1424</v>
      </c>
      <c r="T24" s="9">
        <v>1411.85</v>
      </c>
      <c r="U24" s="9">
        <v>1414.45</v>
      </c>
      <c r="V24" s="9">
        <v>10076354</v>
      </c>
      <c r="W24" s="10">
        <f>(Infosys[[#This Row],[CLOSE]]-U23)/U23</f>
        <v>-4.2941114357114563E-3</v>
      </c>
      <c r="Y24" s="8">
        <v>45414</v>
      </c>
      <c r="Z24" s="9">
        <v>1503</v>
      </c>
      <c r="AA24" s="9">
        <v>1530</v>
      </c>
      <c r="AB24" s="9">
        <v>1502</v>
      </c>
      <c r="AC24" s="9">
        <v>1519</v>
      </c>
      <c r="AD24" s="9">
        <v>2494925</v>
      </c>
      <c r="AE24" s="10">
        <f>(Sun_Pharma[[#This Row],[CLOSE]]-AC23)/AC23</f>
        <v>1.125091538512755E-2</v>
      </c>
      <c r="AG24" s="8">
        <v>45414</v>
      </c>
      <c r="AH24" s="9">
        <v>2944</v>
      </c>
      <c r="AI24" s="9">
        <v>2954.65</v>
      </c>
      <c r="AJ24" s="9">
        <v>2928.25</v>
      </c>
      <c r="AK24" s="9">
        <v>2933.1</v>
      </c>
      <c r="AL24" s="9">
        <v>7256323</v>
      </c>
      <c r="AM24" s="10">
        <f>(Reliance[[#This Row],[CLOSE]]-AK23)/AK23</f>
        <v>-3.0674846625769968E-4</v>
      </c>
      <c r="AO24" s="8">
        <v>45414</v>
      </c>
      <c r="AP24" s="9">
        <v>1020</v>
      </c>
      <c r="AQ24" s="9">
        <v>1030</v>
      </c>
      <c r="AR24" s="9">
        <v>1011.55</v>
      </c>
      <c r="AS24" s="9">
        <v>1027.8</v>
      </c>
      <c r="AT24" s="9">
        <v>12695047</v>
      </c>
      <c r="AU24" s="10">
        <f>(Tata_Motors[[#This Row],[CLOSE]]-AS23)/AS23</f>
        <v>1.9744022224427005E-2</v>
      </c>
      <c r="AW24" s="8">
        <v>45414</v>
      </c>
      <c r="AX24" s="9">
        <v>2205.0500000000002</v>
      </c>
      <c r="AY24" s="9">
        <v>2243.1999999999998</v>
      </c>
      <c r="AZ24" s="9">
        <v>2205.0500000000002</v>
      </c>
      <c r="BA24" s="9">
        <v>2226.3000000000002</v>
      </c>
      <c r="BB24" s="9">
        <v>2140383</v>
      </c>
      <c r="BC24" s="14">
        <f>(Hindustan_Unilever[[#This Row],[CLOSE]]-BA23)/BA23</f>
        <v>-1.8606110874485582E-3</v>
      </c>
    </row>
    <row r="25" spans="1:55" x14ac:dyDescent="0.3">
      <c r="A25" s="8">
        <v>45415</v>
      </c>
      <c r="B25" s="9" t="s">
        <v>86</v>
      </c>
      <c r="C25" s="9" t="s">
        <v>87</v>
      </c>
      <c r="D25" s="9" t="s">
        <v>88</v>
      </c>
      <c r="E25" s="9" t="s">
        <v>89</v>
      </c>
      <c r="F25" s="9">
        <v>44432.55</v>
      </c>
      <c r="G25" s="10">
        <f>(Nifty_50[[#This Row],[CLOSE]]-E24)/E24</f>
        <v>-7.6098762815588958E-3</v>
      </c>
      <c r="I25" s="11">
        <v>45415</v>
      </c>
      <c r="J25" s="12">
        <v>1533.25</v>
      </c>
      <c r="K25" s="12">
        <v>1540.6</v>
      </c>
      <c r="L25" s="12">
        <v>1507.2</v>
      </c>
      <c r="M25" s="12">
        <v>1519.6</v>
      </c>
      <c r="N25" s="12">
        <v>15932621</v>
      </c>
      <c r="O25" s="10">
        <f>(HDFC_Bank[[#This Row],[CLOSE]]-M24)/M24</f>
        <v>-8.2558329254365098E-3</v>
      </c>
      <c r="Q25" s="8">
        <v>45415</v>
      </c>
      <c r="R25" s="9">
        <v>1422.1</v>
      </c>
      <c r="S25" s="9">
        <v>1424.8</v>
      </c>
      <c r="T25" s="9">
        <v>1403.2</v>
      </c>
      <c r="U25" s="9">
        <v>1416.3</v>
      </c>
      <c r="V25" s="9">
        <v>8842345</v>
      </c>
      <c r="W25" s="10">
        <f>(Infosys[[#This Row],[CLOSE]]-U24)/U24</f>
        <v>1.3079288769485729E-3</v>
      </c>
      <c r="Y25" s="8">
        <v>45415</v>
      </c>
      <c r="Z25" s="9">
        <v>1527</v>
      </c>
      <c r="AA25" s="9">
        <v>1537</v>
      </c>
      <c r="AB25" s="9">
        <v>1501.5</v>
      </c>
      <c r="AC25" s="9">
        <v>1511.15</v>
      </c>
      <c r="AD25" s="9">
        <v>3183226</v>
      </c>
      <c r="AE25" s="10">
        <f>(Sun_Pharma[[#This Row],[CLOSE]]-AC24)/AC24</f>
        <v>-5.1678736010532644E-3</v>
      </c>
      <c r="AG25" s="8">
        <v>45415</v>
      </c>
      <c r="AH25" s="9">
        <v>2942</v>
      </c>
      <c r="AI25" s="9">
        <v>2949.9</v>
      </c>
      <c r="AJ25" s="9">
        <v>2832.3</v>
      </c>
      <c r="AK25" s="9">
        <v>2868</v>
      </c>
      <c r="AL25" s="9">
        <v>8613479</v>
      </c>
      <c r="AM25" s="10">
        <f>(Reliance[[#This Row],[CLOSE]]-AK24)/AK24</f>
        <v>-2.2194947325355395E-2</v>
      </c>
      <c r="AO25" s="8">
        <v>45415</v>
      </c>
      <c r="AP25" s="9">
        <v>1038</v>
      </c>
      <c r="AQ25" s="9">
        <v>1040.2</v>
      </c>
      <c r="AR25" s="9">
        <v>996</v>
      </c>
      <c r="AS25" s="9">
        <v>1013.4</v>
      </c>
      <c r="AT25" s="9">
        <v>11871773</v>
      </c>
      <c r="AU25" s="10">
        <f>(Tata_Motors[[#This Row],[CLOSE]]-AS24)/AS24</f>
        <v>-1.4010507880910662E-2</v>
      </c>
      <c r="AW25" s="8">
        <v>45415</v>
      </c>
      <c r="AX25" s="9">
        <v>2232</v>
      </c>
      <c r="AY25" s="9">
        <v>2235.65</v>
      </c>
      <c r="AZ25" s="9">
        <v>2204</v>
      </c>
      <c r="BA25" s="9">
        <v>2217.0500000000002</v>
      </c>
      <c r="BB25" s="9">
        <v>2595307</v>
      </c>
      <c r="BC25" s="14">
        <f>(Hindustan_Unilever[[#This Row],[CLOSE]]-BA24)/BA24</f>
        <v>-4.1548758029016754E-3</v>
      </c>
    </row>
    <row r="26" spans="1:55" x14ac:dyDescent="0.3">
      <c r="A26" s="8">
        <v>45418</v>
      </c>
      <c r="B26" s="9" t="s">
        <v>90</v>
      </c>
      <c r="C26" s="9" t="s">
        <v>91</v>
      </c>
      <c r="D26" s="9" t="s">
        <v>92</v>
      </c>
      <c r="E26" s="9" t="s">
        <v>93</v>
      </c>
      <c r="F26" s="9">
        <v>33417.53</v>
      </c>
      <c r="G26" s="10">
        <f>(Nifty_50[[#This Row],[CLOSE]]-E25)/E25</f>
        <v>-1.4749164102802706E-3</v>
      </c>
      <c r="I26" s="11">
        <v>45418</v>
      </c>
      <c r="J26" s="12">
        <v>1522</v>
      </c>
      <c r="K26" s="12">
        <v>1534.5</v>
      </c>
      <c r="L26" s="12">
        <v>1517.15</v>
      </c>
      <c r="M26" s="12">
        <v>1522.65</v>
      </c>
      <c r="N26" s="12">
        <v>14396698</v>
      </c>
      <c r="O26" s="10">
        <f>(HDFC_Bank[[#This Row],[CLOSE]]-M25)/M25</f>
        <v>2.0071071334562926E-3</v>
      </c>
      <c r="Q26" s="8">
        <v>45418</v>
      </c>
      <c r="R26" s="9">
        <v>1420</v>
      </c>
      <c r="S26" s="9">
        <v>1445.7</v>
      </c>
      <c r="T26" s="9">
        <v>1417.1</v>
      </c>
      <c r="U26" s="9">
        <v>1425.9</v>
      </c>
      <c r="V26" s="9">
        <v>6445422</v>
      </c>
      <c r="W26" s="10">
        <f>(Infosys[[#This Row],[CLOSE]]-U25)/U25</f>
        <v>6.7782249523407022E-3</v>
      </c>
      <c r="Y26" s="8">
        <v>45418</v>
      </c>
      <c r="Z26" s="9">
        <v>1518</v>
      </c>
      <c r="AA26" s="9">
        <v>1534</v>
      </c>
      <c r="AB26" s="9">
        <v>1508.75</v>
      </c>
      <c r="AC26" s="9">
        <v>1529.15</v>
      </c>
      <c r="AD26" s="9">
        <v>1240626</v>
      </c>
      <c r="AE26" s="10">
        <f>(Sun_Pharma[[#This Row],[CLOSE]]-AC25)/AC25</f>
        <v>1.1911458161003209E-2</v>
      </c>
      <c r="AG26" s="8">
        <v>45418</v>
      </c>
      <c r="AH26" s="9">
        <v>2871</v>
      </c>
      <c r="AI26" s="9">
        <v>2880</v>
      </c>
      <c r="AJ26" s="9">
        <v>2836</v>
      </c>
      <c r="AK26" s="9">
        <v>2839.05</v>
      </c>
      <c r="AL26" s="9">
        <v>3697104</v>
      </c>
      <c r="AM26" s="10">
        <f>(Reliance[[#This Row],[CLOSE]]-AK25)/AK25</f>
        <v>-1.0094142259414162E-2</v>
      </c>
      <c r="AO26" s="8">
        <v>45418</v>
      </c>
      <c r="AP26" s="9">
        <v>1015</v>
      </c>
      <c r="AQ26" s="9">
        <v>1019.8</v>
      </c>
      <c r="AR26" s="9">
        <v>1005</v>
      </c>
      <c r="AS26" s="9">
        <v>1016.2</v>
      </c>
      <c r="AT26" s="9">
        <v>5724760</v>
      </c>
      <c r="AU26" s="10">
        <f>(Tata_Motors[[#This Row],[CLOSE]]-AS25)/AS25</f>
        <v>2.7629761199921732E-3</v>
      </c>
      <c r="AW26" s="8">
        <v>45418</v>
      </c>
      <c r="AX26" s="9">
        <v>2225</v>
      </c>
      <c r="AY26" s="9">
        <v>2261.5</v>
      </c>
      <c r="AZ26" s="9">
        <v>2212</v>
      </c>
      <c r="BA26" s="9">
        <v>2256.1999999999998</v>
      </c>
      <c r="BB26" s="9">
        <v>1619256</v>
      </c>
      <c r="BC26" s="14">
        <f>(Hindustan_Unilever[[#This Row],[CLOSE]]-BA25)/BA25</f>
        <v>1.7658600392413175E-2</v>
      </c>
    </row>
    <row r="27" spans="1:55" x14ac:dyDescent="0.3">
      <c r="A27" s="8">
        <v>45419</v>
      </c>
      <c r="B27" s="9" t="s">
        <v>94</v>
      </c>
      <c r="C27" s="9" t="s">
        <v>95</v>
      </c>
      <c r="D27" s="9" t="s">
        <v>96</v>
      </c>
      <c r="E27" s="9" t="s">
        <v>97</v>
      </c>
      <c r="F27" s="9">
        <v>31512.26</v>
      </c>
      <c r="G27" s="10">
        <f>(Nifty_50[[#This Row],[CLOSE]]-E26)/E26</f>
        <v>-6.2470201891929545E-3</v>
      </c>
      <c r="I27" s="11">
        <v>45419</v>
      </c>
      <c r="J27" s="12">
        <v>1521.95</v>
      </c>
      <c r="K27" s="12">
        <v>1524.05</v>
      </c>
      <c r="L27" s="12">
        <v>1504.15</v>
      </c>
      <c r="M27" s="12">
        <v>1506.15</v>
      </c>
      <c r="N27" s="12">
        <v>14240301</v>
      </c>
      <c r="O27" s="10">
        <f>(HDFC_Bank[[#This Row],[CLOSE]]-M26)/M26</f>
        <v>-1.0836370800906313E-2</v>
      </c>
      <c r="Q27" s="8">
        <v>45419</v>
      </c>
      <c r="R27" s="9">
        <v>1424.95</v>
      </c>
      <c r="S27" s="9">
        <v>1443.35</v>
      </c>
      <c r="T27" s="9">
        <v>1415.6</v>
      </c>
      <c r="U27" s="9">
        <v>1440.95</v>
      </c>
      <c r="V27" s="9">
        <v>6080661</v>
      </c>
      <c r="W27" s="10">
        <f>(Infosys[[#This Row],[CLOSE]]-U26)/U26</f>
        <v>1.0554737358861038E-2</v>
      </c>
      <c r="Y27" s="8">
        <v>45419</v>
      </c>
      <c r="Z27" s="9">
        <v>1535.95</v>
      </c>
      <c r="AA27" s="9">
        <v>1543.15</v>
      </c>
      <c r="AB27" s="9">
        <v>1510.1</v>
      </c>
      <c r="AC27" s="9">
        <v>1515.35</v>
      </c>
      <c r="AD27" s="9">
        <v>1532550</v>
      </c>
      <c r="AE27" s="10">
        <f>(Sun_Pharma[[#This Row],[CLOSE]]-AC26)/AC26</f>
        <v>-9.024621521760574E-3</v>
      </c>
      <c r="AG27" s="8">
        <v>45419</v>
      </c>
      <c r="AH27" s="9">
        <v>2831.95</v>
      </c>
      <c r="AI27" s="9">
        <v>2841.5</v>
      </c>
      <c r="AJ27" s="9">
        <v>2784</v>
      </c>
      <c r="AK27" s="9">
        <v>2802.95</v>
      </c>
      <c r="AL27" s="9">
        <v>7258736</v>
      </c>
      <c r="AM27" s="10">
        <f>(Reliance[[#This Row],[CLOSE]]-AK26)/AK26</f>
        <v>-1.2715521036966718E-2</v>
      </c>
      <c r="AO27" s="8">
        <v>45419</v>
      </c>
      <c r="AP27" s="9">
        <v>1016.2</v>
      </c>
      <c r="AQ27" s="9">
        <v>1017.95</v>
      </c>
      <c r="AR27" s="9">
        <v>982.05</v>
      </c>
      <c r="AS27" s="9">
        <v>988.55</v>
      </c>
      <c r="AT27" s="9">
        <v>8877426</v>
      </c>
      <c r="AU27" s="10">
        <f>(Tata_Motors[[#This Row],[CLOSE]]-AS26)/AS26</f>
        <v>-2.7209210785278576E-2</v>
      </c>
      <c r="AW27" s="8">
        <v>45419</v>
      </c>
      <c r="AX27" s="9">
        <v>2266</v>
      </c>
      <c r="AY27" s="9">
        <v>2389.6</v>
      </c>
      <c r="AZ27" s="9">
        <v>2259</v>
      </c>
      <c r="BA27" s="9">
        <v>2379.4</v>
      </c>
      <c r="BB27" s="9">
        <v>8277810</v>
      </c>
      <c r="BC27" s="14">
        <f>(Hindustan_Unilever[[#This Row],[CLOSE]]-BA26)/BA26</f>
        <v>5.4605088201400712E-2</v>
      </c>
    </row>
    <row r="28" spans="1:55" x14ac:dyDescent="0.3">
      <c r="A28" s="8">
        <v>45420</v>
      </c>
      <c r="B28" s="9" t="s">
        <v>98</v>
      </c>
      <c r="C28" s="9" t="s">
        <v>99</v>
      </c>
      <c r="D28" s="9" t="s">
        <v>100</v>
      </c>
      <c r="E28" s="9" t="s">
        <v>97</v>
      </c>
      <c r="F28" s="9">
        <v>29717.33</v>
      </c>
      <c r="G28" s="10">
        <f>(Nifty_50[[#This Row],[CLOSE]]-E27)/E27</f>
        <v>0</v>
      </c>
      <c r="I28" s="11">
        <v>45420</v>
      </c>
      <c r="J28" s="12">
        <v>1495.95</v>
      </c>
      <c r="K28" s="12">
        <v>1496.95</v>
      </c>
      <c r="L28" s="12">
        <v>1480.35</v>
      </c>
      <c r="M28" s="12">
        <v>1482.65</v>
      </c>
      <c r="N28" s="12">
        <v>20843931</v>
      </c>
      <c r="O28" s="10">
        <f>(HDFC_Bank[[#This Row],[CLOSE]]-M27)/M27</f>
        <v>-1.5602695614646615E-2</v>
      </c>
      <c r="Q28" s="8">
        <v>45420</v>
      </c>
      <c r="R28" s="9">
        <v>1435.25</v>
      </c>
      <c r="S28" s="9">
        <v>1439.75</v>
      </c>
      <c r="T28" s="9">
        <v>1425.6</v>
      </c>
      <c r="U28" s="9">
        <v>1427.3</v>
      </c>
      <c r="V28" s="9">
        <v>6234983</v>
      </c>
      <c r="W28" s="10">
        <f>(Infosys[[#This Row],[CLOSE]]-U27)/U27</f>
        <v>-9.4729171726986305E-3</v>
      </c>
      <c r="Y28" s="8">
        <v>45420</v>
      </c>
      <c r="Z28" s="9">
        <v>1510</v>
      </c>
      <c r="AA28" s="9">
        <v>1525.8</v>
      </c>
      <c r="AB28" s="9">
        <v>1502.25</v>
      </c>
      <c r="AC28" s="9">
        <v>1521.75</v>
      </c>
      <c r="AD28" s="9">
        <v>1026357</v>
      </c>
      <c r="AE28" s="10">
        <f>(Sun_Pharma[[#This Row],[CLOSE]]-AC27)/AC27</f>
        <v>4.2234467284786295E-3</v>
      </c>
      <c r="AG28" s="8">
        <v>45420</v>
      </c>
      <c r="AH28" s="9">
        <v>2795</v>
      </c>
      <c r="AI28" s="9">
        <v>2865.9</v>
      </c>
      <c r="AJ28" s="9">
        <v>2795</v>
      </c>
      <c r="AK28" s="9">
        <v>2837.1</v>
      </c>
      <c r="AL28" s="9">
        <v>4719501</v>
      </c>
      <c r="AM28" s="10">
        <f>(Reliance[[#This Row],[CLOSE]]-AK27)/AK27</f>
        <v>1.2183592286697976E-2</v>
      </c>
      <c r="AO28" s="8">
        <v>45420</v>
      </c>
      <c r="AP28" s="9">
        <v>986.95</v>
      </c>
      <c r="AQ28" s="9">
        <v>1015</v>
      </c>
      <c r="AR28" s="9">
        <v>977</v>
      </c>
      <c r="AS28" s="9">
        <v>1012.1</v>
      </c>
      <c r="AT28" s="9">
        <v>7519352</v>
      </c>
      <c r="AU28" s="10">
        <f>(Tata_Motors[[#This Row],[CLOSE]]-AS27)/AS27</f>
        <v>2.3822770724799019E-2</v>
      </c>
      <c r="AW28" s="8">
        <v>45420</v>
      </c>
      <c r="AX28" s="9">
        <v>2366.4</v>
      </c>
      <c r="AY28" s="9">
        <v>2372.25</v>
      </c>
      <c r="AZ28" s="9">
        <v>2325</v>
      </c>
      <c r="BA28" s="9">
        <v>2341.0500000000002</v>
      </c>
      <c r="BB28" s="9">
        <v>1813439</v>
      </c>
      <c r="BC28" s="14">
        <f>(Hindustan_Unilever[[#This Row],[CLOSE]]-BA27)/BA27</f>
        <v>-1.6117508615617344E-2</v>
      </c>
    </row>
    <row r="29" spans="1:55" x14ac:dyDescent="0.3">
      <c r="A29" s="8">
        <v>45421</v>
      </c>
      <c r="B29" s="9" t="s">
        <v>101</v>
      </c>
      <c r="C29" s="9" t="s">
        <v>102</v>
      </c>
      <c r="D29" s="9" t="s">
        <v>103</v>
      </c>
      <c r="E29" s="9" t="s">
        <v>104</v>
      </c>
      <c r="F29" s="9">
        <v>37870.879999999997</v>
      </c>
      <c r="G29" s="10">
        <f>(Nifty_50[[#This Row],[CLOSE]]-E28)/E28</f>
        <v>-1.5469117811904494E-2</v>
      </c>
      <c r="I29" s="11">
        <v>45421</v>
      </c>
      <c r="J29" s="12">
        <v>1474.95</v>
      </c>
      <c r="K29" s="12">
        <v>1486.75</v>
      </c>
      <c r="L29" s="12">
        <v>1445.3</v>
      </c>
      <c r="M29" s="12">
        <v>1447.5</v>
      </c>
      <c r="N29" s="12">
        <v>23140639</v>
      </c>
      <c r="O29" s="10">
        <f>(HDFC_Bank[[#This Row],[CLOSE]]-M28)/M28</f>
        <v>-2.3707550669409563E-2</v>
      </c>
      <c r="Q29" s="8">
        <v>45421</v>
      </c>
      <c r="R29" s="9">
        <v>1427.55</v>
      </c>
      <c r="S29" s="9">
        <v>1449.95</v>
      </c>
      <c r="T29" s="9">
        <v>1424.85</v>
      </c>
      <c r="U29" s="9">
        <v>1439.55</v>
      </c>
      <c r="V29" s="9">
        <v>6088406</v>
      </c>
      <c r="W29" s="10">
        <f>(Infosys[[#This Row],[CLOSE]]-U28)/U28</f>
        <v>8.5826385483079946E-3</v>
      </c>
      <c r="Y29" s="8">
        <v>45421</v>
      </c>
      <c r="Z29" s="9">
        <v>1521.2</v>
      </c>
      <c r="AA29" s="9">
        <v>1529.95</v>
      </c>
      <c r="AB29" s="9">
        <v>1489.8</v>
      </c>
      <c r="AC29" s="9">
        <v>1494.65</v>
      </c>
      <c r="AD29" s="9">
        <v>1477007</v>
      </c>
      <c r="AE29" s="10">
        <f>(Sun_Pharma[[#This Row],[CLOSE]]-AC28)/AC28</f>
        <v>-1.7808444225398332E-2</v>
      </c>
      <c r="AG29" s="8">
        <v>45421</v>
      </c>
      <c r="AH29" s="9">
        <v>2826</v>
      </c>
      <c r="AI29" s="9">
        <v>2847.5</v>
      </c>
      <c r="AJ29" s="9">
        <v>2780</v>
      </c>
      <c r="AK29" s="9">
        <v>2788.25</v>
      </c>
      <c r="AL29" s="9">
        <v>5504806</v>
      </c>
      <c r="AM29" s="10">
        <f>(Reliance[[#This Row],[CLOSE]]-AK28)/AK28</f>
        <v>-1.7218286278241835E-2</v>
      </c>
      <c r="AO29" s="8">
        <v>45421</v>
      </c>
      <c r="AP29" s="9">
        <v>1011</v>
      </c>
      <c r="AQ29" s="9">
        <v>1043.2</v>
      </c>
      <c r="AR29" s="9">
        <v>1007.3</v>
      </c>
      <c r="AS29" s="9">
        <v>1030.3</v>
      </c>
      <c r="AT29" s="9">
        <v>19189798</v>
      </c>
      <c r="AU29" s="10">
        <f>(Tata_Motors[[#This Row],[CLOSE]]-AS28)/AS28</f>
        <v>1.7982412805058721E-2</v>
      </c>
      <c r="AW29" s="8">
        <v>45421</v>
      </c>
      <c r="AX29" s="9">
        <v>2340.6</v>
      </c>
      <c r="AY29" s="9">
        <v>2362.1</v>
      </c>
      <c r="AZ29" s="9">
        <v>2319.4499999999998</v>
      </c>
      <c r="BA29" s="9">
        <v>2325.65</v>
      </c>
      <c r="BB29" s="9">
        <v>1558987</v>
      </c>
      <c r="BC29" s="14">
        <f>(Hindustan_Unilever[[#This Row],[CLOSE]]-BA28)/BA28</f>
        <v>-6.5782448046816985E-3</v>
      </c>
    </row>
    <row r="30" spans="1:55" x14ac:dyDescent="0.3">
      <c r="A30" s="8">
        <v>45422</v>
      </c>
      <c r="B30" s="9" t="s">
        <v>105</v>
      </c>
      <c r="C30" s="9" t="s">
        <v>106</v>
      </c>
      <c r="D30" s="9" t="s">
        <v>107</v>
      </c>
      <c r="E30" s="9" t="s">
        <v>108</v>
      </c>
      <c r="F30" s="9">
        <v>28717.71</v>
      </c>
      <c r="G30" s="10">
        <f>(Nifty_50[[#This Row],[CLOSE]]-E29)/E29</f>
        <v>4.4495047250370364E-3</v>
      </c>
      <c r="I30" s="11">
        <v>45422</v>
      </c>
      <c r="J30" s="12">
        <v>1439</v>
      </c>
      <c r="K30" s="12">
        <v>1451.95</v>
      </c>
      <c r="L30" s="12">
        <v>1426.8</v>
      </c>
      <c r="M30" s="12">
        <v>1437.9</v>
      </c>
      <c r="N30" s="12">
        <v>13638304</v>
      </c>
      <c r="O30" s="10">
        <f>(HDFC_Bank[[#This Row],[CLOSE]]-M29)/M29</f>
        <v>-6.6321243523315438E-3</v>
      </c>
      <c r="Q30" s="8">
        <v>45422</v>
      </c>
      <c r="R30" s="9">
        <v>1435.05</v>
      </c>
      <c r="S30" s="9">
        <v>1435.95</v>
      </c>
      <c r="T30" s="9">
        <v>1413</v>
      </c>
      <c r="U30" s="9">
        <v>1424.9</v>
      </c>
      <c r="V30" s="9">
        <v>8777481</v>
      </c>
      <c r="W30" s="10">
        <f>(Infosys[[#This Row],[CLOSE]]-U29)/U29</f>
        <v>-1.0176791358410519E-2</v>
      </c>
      <c r="Y30" s="8">
        <v>45422</v>
      </c>
      <c r="Z30" s="9">
        <v>1494.65</v>
      </c>
      <c r="AA30" s="9">
        <v>1526.45</v>
      </c>
      <c r="AB30" s="9">
        <v>1491</v>
      </c>
      <c r="AC30" s="9">
        <v>1506.55</v>
      </c>
      <c r="AD30" s="9">
        <v>1528487</v>
      </c>
      <c r="AE30" s="10">
        <f>(Sun_Pharma[[#This Row],[CLOSE]]-AC29)/AC29</f>
        <v>7.9617301709429388E-3</v>
      </c>
      <c r="AG30" s="8">
        <v>45422</v>
      </c>
      <c r="AH30" s="9">
        <v>2793.5</v>
      </c>
      <c r="AI30" s="9">
        <v>2820</v>
      </c>
      <c r="AJ30" s="9">
        <v>2776.15</v>
      </c>
      <c r="AK30" s="9">
        <v>2814.85</v>
      </c>
      <c r="AL30" s="9">
        <v>5252548</v>
      </c>
      <c r="AM30" s="10">
        <f>(Reliance[[#This Row],[CLOSE]]-AK29)/AK29</f>
        <v>9.5400340715502234E-3</v>
      </c>
      <c r="AO30" s="8">
        <v>45422</v>
      </c>
      <c r="AP30" s="9">
        <v>1037</v>
      </c>
      <c r="AQ30" s="9">
        <v>1050.3499999999999</v>
      </c>
      <c r="AR30" s="9">
        <v>1030.4000000000001</v>
      </c>
      <c r="AS30" s="9">
        <v>1046.6500000000001</v>
      </c>
      <c r="AT30" s="9">
        <v>13383183</v>
      </c>
      <c r="AU30" s="10">
        <f>(Tata_Motors[[#This Row],[CLOSE]]-AS29)/AS29</f>
        <v>1.5869164321071667E-2</v>
      </c>
      <c r="AW30" s="8">
        <v>45422</v>
      </c>
      <c r="AX30" s="9">
        <v>2321</v>
      </c>
      <c r="AY30" s="9">
        <v>2371</v>
      </c>
      <c r="AZ30" s="9">
        <v>2321</v>
      </c>
      <c r="BA30" s="9">
        <v>2362.5500000000002</v>
      </c>
      <c r="BB30" s="9">
        <v>2610266</v>
      </c>
      <c r="BC30" s="14">
        <f>(Hindustan_Unilever[[#This Row],[CLOSE]]-BA29)/BA29</f>
        <v>1.5866531937307887E-2</v>
      </c>
    </row>
    <row r="31" spans="1:55" x14ac:dyDescent="0.3">
      <c r="A31" s="8">
        <v>45425</v>
      </c>
      <c r="B31" s="9" t="s">
        <v>109</v>
      </c>
      <c r="C31" s="9" t="s">
        <v>110</v>
      </c>
      <c r="D31" s="9" t="s">
        <v>111</v>
      </c>
      <c r="E31" s="9" t="s">
        <v>112</v>
      </c>
      <c r="F31" s="9">
        <v>29036.080000000002</v>
      </c>
      <c r="G31" s="10">
        <f>(Nifty_50[[#This Row],[CLOSE]]-E30)/E30</f>
        <v>2.2148971671079177E-3</v>
      </c>
      <c r="I31" s="11">
        <v>45425</v>
      </c>
      <c r="J31" s="12">
        <v>1432</v>
      </c>
      <c r="K31" s="12">
        <v>1459.8</v>
      </c>
      <c r="L31" s="12">
        <v>1430.3</v>
      </c>
      <c r="M31" s="12">
        <v>1455.25</v>
      </c>
      <c r="N31" s="12">
        <v>13523601</v>
      </c>
      <c r="O31" s="10">
        <f>(HDFC_Bank[[#This Row],[CLOSE]]-M30)/M30</f>
        <v>1.2066207663954314E-2</v>
      </c>
      <c r="Q31" s="8">
        <v>45425</v>
      </c>
      <c r="R31" s="9">
        <v>1425</v>
      </c>
      <c r="S31" s="9">
        <v>1425</v>
      </c>
      <c r="T31" s="9">
        <v>1411.2</v>
      </c>
      <c r="U31" s="9">
        <v>1423.45</v>
      </c>
      <c r="V31" s="9">
        <v>3735954</v>
      </c>
      <c r="W31" s="10">
        <f>(Infosys[[#This Row],[CLOSE]]-U30)/U30</f>
        <v>-1.0176152712471369E-3</v>
      </c>
      <c r="Y31" s="8">
        <v>45425</v>
      </c>
      <c r="Z31" s="9">
        <v>1513</v>
      </c>
      <c r="AA31" s="9">
        <v>1530</v>
      </c>
      <c r="AB31" s="9">
        <v>1502</v>
      </c>
      <c r="AC31" s="9">
        <v>1525.05</v>
      </c>
      <c r="AD31" s="9">
        <v>1628326</v>
      </c>
      <c r="AE31" s="10">
        <f>(Sun_Pharma[[#This Row],[CLOSE]]-AC30)/AC30</f>
        <v>1.2279711924595932E-2</v>
      </c>
      <c r="AG31" s="8">
        <v>45425</v>
      </c>
      <c r="AH31" s="9">
        <v>2799.8</v>
      </c>
      <c r="AI31" s="9">
        <v>2813.95</v>
      </c>
      <c r="AJ31" s="9">
        <v>2768</v>
      </c>
      <c r="AK31" s="9">
        <v>2805.4</v>
      </c>
      <c r="AL31" s="9">
        <v>4228310</v>
      </c>
      <c r="AM31" s="10">
        <f>(Reliance[[#This Row],[CLOSE]]-AK30)/AK30</f>
        <v>-3.3571948771692339E-3</v>
      </c>
      <c r="AO31" s="8">
        <v>45425</v>
      </c>
      <c r="AP31" s="9">
        <v>1005</v>
      </c>
      <c r="AQ31" s="9">
        <v>1008.7</v>
      </c>
      <c r="AR31" s="9">
        <v>947.2</v>
      </c>
      <c r="AS31" s="9">
        <v>959.75</v>
      </c>
      <c r="AT31" s="9">
        <v>58974762</v>
      </c>
      <c r="AU31" s="10">
        <f>(Tata_Motors[[#This Row],[CLOSE]]-AS30)/AS30</f>
        <v>-8.302679978980565E-2</v>
      </c>
      <c r="AW31" s="8">
        <v>45425</v>
      </c>
      <c r="AX31" s="9">
        <v>2374</v>
      </c>
      <c r="AY31" s="9">
        <v>2381.65</v>
      </c>
      <c r="AZ31" s="9">
        <v>2347.9</v>
      </c>
      <c r="BA31" s="9">
        <v>2360.65</v>
      </c>
      <c r="BB31" s="9">
        <v>1170617</v>
      </c>
      <c r="BC31" s="14">
        <f>(Hindustan_Unilever[[#This Row],[CLOSE]]-BA30)/BA30</f>
        <v>-8.0421578379297404E-4</v>
      </c>
    </row>
    <row r="32" spans="1:55" x14ac:dyDescent="0.3">
      <c r="A32" s="8">
        <v>45426</v>
      </c>
      <c r="B32" s="9" t="s">
        <v>113</v>
      </c>
      <c r="C32" s="9" t="s">
        <v>114</v>
      </c>
      <c r="D32" s="9" t="s">
        <v>115</v>
      </c>
      <c r="E32" s="9" t="s">
        <v>116</v>
      </c>
      <c r="F32" s="9">
        <v>23741.66</v>
      </c>
      <c r="G32" s="10">
        <f>(Nifty_50[[#This Row],[CLOSE]]-E31)/E31</f>
        <v>5.1483777859713167E-3</v>
      </c>
      <c r="I32" s="11">
        <v>45426</v>
      </c>
      <c r="J32" s="12">
        <v>1452.25</v>
      </c>
      <c r="K32" s="12">
        <v>1465.5</v>
      </c>
      <c r="L32" s="12">
        <v>1450.3</v>
      </c>
      <c r="M32" s="12">
        <v>1460.95</v>
      </c>
      <c r="N32" s="12">
        <v>12832571</v>
      </c>
      <c r="O32" s="10">
        <f>(HDFC_Bank[[#This Row],[CLOSE]]-M31)/M31</f>
        <v>3.9168527744374128E-3</v>
      </c>
      <c r="Q32" s="8">
        <v>45426</v>
      </c>
      <c r="R32" s="9">
        <v>1426.4</v>
      </c>
      <c r="S32" s="9">
        <v>1433.75</v>
      </c>
      <c r="T32" s="9">
        <v>1418.05</v>
      </c>
      <c r="U32" s="9">
        <v>1424.7</v>
      </c>
      <c r="V32" s="9">
        <v>3463230</v>
      </c>
      <c r="W32" s="10">
        <f>(Infosys[[#This Row],[CLOSE]]-U31)/U31</f>
        <v>8.7814816115775048E-4</v>
      </c>
      <c r="Y32" s="8">
        <v>45426</v>
      </c>
      <c r="Z32" s="9">
        <v>1525</v>
      </c>
      <c r="AA32" s="9">
        <v>1547.95</v>
      </c>
      <c r="AB32" s="9">
        <v>1516.05</v>
      </c>
      <c r="AC32" s="9">
        <v>1545.25</v>
      </c>
      <c r="AD32" s="9">
        <v>2206236</v>
      </c>
      <c r="AE32" s="10">
        <f>(Sun_Pharma[[#This Row],[CLOSE]]-AC31)/AC31</f>
        <v>1.3245467361725875E-2</v>
      </c>
      <c r="AG32" s="8">
        <v>45426</v>
      </c>
      <c r="AH32" s="9">
        <v>2801.95</v>
      </c>
      <c r="AI32" s="9">
        <v>2854.15</v>
      </c>
      <c r="AJ32" s="9">
        <v>2800.05</v>
      </c>
      <c r="AK32" s="9">
        <v>2840.15</v>
      </c>
      <c r="AL32" s="9">
        <v>3594150</v>
      </c>
      <c r="AM32" s="10">
        <f>(Reliance[[#This Row],[CLOSE]]-AK31)/AK31</f>
        <v>1.2386825408141441E-2</v>
      </c>
      <c r="AO32" s="8">
        <v>45426</v>
      </c>
      <c r="AP32" s="9">
        <v>965.1</v>
      </c>
      <c r="AQ32" s="9">
        <v>968</v>
      </c>
      <c r="AR32" s="9">
        <v>953.25</v>
      </c>
      <c r="AS32" s="9">
        <v>964.65</v>
      </c>
      <c r="AT32" s="9">
        <v>16325689</v>
      </c>
      <c r="AU32" s="10">
        <f>(Tata_Motors[[#This Row],[CLOSE]]-AS31)/AS31</f>
        <v>5.1054962229747092E-3</v>
      </c>
      <c r="AW32" s="8">
        <v>45426</v>
      </c>
      <c r="AX32" s="9">
        <v>2360.6</v>
      </c>
      <c r="AY32" s="9">
        <v>2372.3000000000002</v>
      </c>
      <c r="AZ32" s="9">
        <v>2346.75</v>
      </c>
      <c r="BA32" s="9">
        <v>2349.6</v>
      </c>
      <c r="BB32" s="9">
        <v>689430</v>
      </c>
      <c r="BC32" s="14">
        <f>(Hindustan_Unilever[[#This Row],[CLOSE]]-BA31)/BA31</f>
        <v>-4.6809141549997591E-3</v>
      </c>
    </row>
    <row r="33" spans="1:55" x14ac:dyDescent="0.3">
      <c r="A33" s="8">
        <v>45427</v>
      </c>
      <c r="B33" s="9" t="s">
        <v>117</v>
      </c>
      <c r="C33" s="9" t="s">
        <v>118</v>
      </c>
      <c r="D33" s="9" t="s">
        <v>119</v>
      </c>
      <c r="E33" s="9" t="s">
        <v>120</v>
      </c>
      <c r="F33" s="9">
        <v>23815.79</v>
      </c>
      <c r="G33" s="10">
        <f>(Nifty_50[[#This Row],[CLOSE]]-E32)/E32</f>
        <v>-7.7865320001707064E-4</v>
      </c>
      <c r="I33" s="11">
        <v>45427</v>
      </c>
      <c r="J33" s="12">
        <v>1459.7</v>
      </c>
      <c r="K33" s="12">
        <v>1459.7</v>
      </c>
      <c r="L33" s="12">
        <v>1435.8</v>
      </c>
      <c r="M33" s="12">
        <v>1438.5</v>
      </c>
      <c r="N33" s="12">
        <v>19465998</v>
      </c>
      <c r="O33" s="10">
        <f>(HDFC_Bank[[#This Row],[CLOSE]]-M32)/M32</f>
        <v>-1.5366713439885037E-2</v>
      </c>
      <c r="Q33" s="8">
        <v>45427</v>
      </c>
      <c r="R33" s="9">
        <v>1426</v>
      </c>
      <c r="S33" s="9">
        <v>1431.8</v>
      </c>
      <c r="T33" s="9">
        <v>1418.55</v>
      </c>
      <c r="U33" s="9">
        <v>1419.95</v>
      </c>
      <c r="V33" s="9">
        <v>4327544</v>
      </c>
      <c r="W33" s="10">
        <f>(Infosys[[#This Row],[CLOSE]]-U32)/U32</f>
        <v>-3.3340352354881727E-3</v>
      </c>
      <c r="Y33" s="8">
        <v>45427</v>
      </c>
      <c r="Z33" s="9">
        <v>1545.25</v>
      </c>
      <c r="AA33" s="9">
        <v>1550.25</v>
      </c>
      <c r="AB33" s="9">
        <v>1520.35</v>
      </c>
      <c r="AC33" s="9">
        <v>1527.4</v>
      </c>
      <c r="AD33" s="9">
        <v>1207536</v>
      </c>
      <c r="AE33" s="10">
        <f>(Sun_Pharma[[#This Row],[CLOSE]]-AC32)/AC32</f>
        <v>-1.1551528878822138E-2</v>
      </c>
      <c r="AG33" s="8">
        <v>45427</v>
      </c>
      <c r="AH33" s="9">
        <v>2841</v>
      </c>
      <c r="AI33" s="9">
        <v>2859.95</v>
      </c>
      <c r="AJ33" s="9">
        <v>2826.05</v>
      </c>
      <c r="AK33" s="9">
        <v>2832.55</v>
      </c>
      <c r="AL33" s="9">
        <v>2523267</v>
      </c>
      <c r="AM33" s="10">
        <f>(Reliance[[#This Row],[CLOSE]]-AK32)/AK32</f>
        <v>-2.6759150044891673E-3</v>
      </c>
      <c r="AO33" s="8">
        <v>45427</v>
      </c>
      <c r="AP33" s="9">
        <v>970.95</v>
      </c>
      <c r="AQ33" s="9">
        <v>972.95</v>
      </c>
      <c r="AR33" s="9">
        <v>945.1</v>
      </c>
      <c r="AS33" s="9">
        <v>947.3</v>
      </c>
      <c r="AT33" s="9">
        <v>19668239</v>
      </c>
      <c r="AU33" s="10">
        <f>(Tata_Motors[[#This Row],[CLOSE]]-AS32)/AS32</f>
        <v>-1.7985797957808556E-2</v>
      </c>
      <c r="AW33" s="8">
        <v>45427</v>
      </c>
      <c r="AX33" s="9">
        <v>2349.5500000000002</v>
      </c>
      <c r="AY33" s="9">
        <v>2355.8000000000002</v>
      </c>
      <c r="AZ33" s="9">
        <v>2317.65</v>
      </c>
      <c r="BA33" s="9">
        <v>2323.3000000000002</v>
      </c>
      <c r="BB33" s="9">
        <v>812282</v>
      </c>
      <c r="BC33" s="14">
        <f>(Hindustan_Unilever[[#This Row],[CLOSE]]-BA32)/BA32</f>
        <v>-1.1193394620360796E-2</v>
      </c>
    </row>
    <row r="34" spans="1:55" x14ac:dyDescent="0.3">
      <c r="A34" s="8">
        <v>45428</v>
      </c>
      <c r="B34" s="9" t="s">
        <v>121</v>
      </c>
      <c r="C34" s="9" t="s">
        <v>122</v>
      </c>
      <c r="D34" s="9" t="s">
        <v>123</v>
      </c>
      <c r="E34" s="9" t="s">
        <v>124</v>
      </c>
      <c r="F34" s="9">
        <v>38836.11</v>
      </c>
      <c r="G34" s="10">
        <f>(Nifty_50[[#This Row],[CLOSE]]-E33)/E33</f>
        <v>9.1574307843724275E-3</v>
      </c>
      <c r="I34" s="11">
        <v>45428</v>
      </c>
      <c r="J34" s="12">
        <v>1446.05</v>
      </c>
      <c r="K34" s="12">
        <v>1462.55</v>
      </c>
      <c r="L34" s="12">
        <v>1435.5</v>
      </c>
      <c r="M34" s="12">
        <v>1460.25</v>
      </c>
      <c r="N34" s="12">
        <v>17472618</v>
      </c>
      <c r="O34" s="10">
        <f>(HDFC_Bank[[#This Row],[CLOSE]]-M33)/M33</f>
        <v>1.5119916579770595E-2</v>
      </c>
      <c r="Q34" s="8">
        <v>45428</v>
      </c>
      <c r="R34" s="9">
        <v>1433.95</v>
      </c>
      <c r="S34" s="9">
        <v>1455.75</v>
      </c>
      <c r="T34" s="9">
        <v>1427</v>
      </c>
      <c r="U34" s="9">
        <v>1453.35</v>
      </c>
      <c r="V34" s="9">
        <v>9249145</v>
      </c>
      <c r="W34" s="10">
        <f>(Infosys[[#This Row],[CLOSE]]-U33)/U33</f>
        <v>2.3521954998415341E-2</v>
      </c>
      <c r="Y34" s="8">
        <v>45428</v>
      </c>
      <c r="Z34" s="9">
        <v>1529</v>
      </c>
      <c r="AA34" s="9">
        <v>1541.15</v>
      </c>
      <c r="AB34" s="9">
        <v>1508.3</v>
      </c>
      <c r="AC34" s="9">
        <v>1536.3</v>
      </c>
      <c r="AD34" s="9">
        <v>2684392</v>
      </c>
      <c r="AE34" s="10">
        <f>(Sun_Pharma[[#This Row],[CLOSE]]-AC33)/AC33</f>
        <v>5.8268953777660488E-3</v>
      </c>
      <c r="AG34" s="8">
        <v>45428</v>
      </c>
      <c r="AH34" s="9">
        <v>2837.1</v>
      </c>
      <c r="AI34" s="9">
        <v>2855</v>
      </c>
      <c r="AJ34" s="9">
        <v>2796.05</v>
      </c>
      <c r="AK34" s="9">
        <v>2850.7</v>
      </c>
      <c r="AL34" s="9">
        <v>7355887</v>
      </c>
      <c r="AM34" s="10">
        <f>(Reliance[[#This Row],[CLOSE]]-AK33)/AK33</f>
        <v>6.407653880778675E-3</v>
      </c>
      <c r="AO34" s="8">
        <v>45428</v>
      </c>
      <c r="AP34" s="9">
        <v>953.2</v>
      </c>
      <c r="AQ34" s="9">
        <v>954.4</v>
      </c>
      <c r="AR34" s="9">
        <v>919</v>
      </c>
      <c r="AS34" s="9">
        <v>936.4</v>
      </c>
      <c r="AT34" s="9">
        <v>31240770</v>
      </c>
      <c r="AU34" s="10">
        <f>(Tata_Motors[[#This Row],[CLOSE]]-AS33)/AS33</f>
        <v>-1.1506386572363535E-2</v>
      </c>
      <c r="AW34" s="8">
        <v>45428</v>
      </c>
      <c r="AX34" s="9">
        <v>2337</v>
      </c>
      <c r="AY34" s="9">
        <v>2348.1</v>
      </c>
      <c r="AZ34" s="9">
        <v>2301.35</v>
      </c>
      <c r="BA34" s="9">
        <v>2343.15</v>
      </c>
      <c r="BB34" s="9">
        <v>1880021</v>
      </c>
      <c r="BC34" s="14">
        <f>(Hindustan_Unilever[[#This Row],[CLOSE]]-BA33)/BA33</f>
        <v>8.5438815477983498E-3</v>
      </c>
    </row>
    <row r="35" spans="1:55" x14ac:dyDescent="0.3">
      <c r="A35" s="8">
        <v>45429</v>
      </c>
      <c r="B35" s="9" t="s">
        <v>125</v>
      </c>
      <c r="C35" s="9" t="s">
        <v>126</v>
      </c>
      <c r="D35" s="9" t="s">
        <v>127</v>
      </c>
      <c r="E35" s="9" t="s">
        <v>128</v>
      </c>
      <c r="F35" s="9">
        <v>27388.67</v>
      </c>
      <c r="G35" s="10">
        <f>(Nifty_50[[#This Row],[CLOSE]]-E34)/E34</f>
        <v>2.778540295529563E-3</v>
      </c>
      <c r="I35" s="11">
        <v>45429</v>
      </c>
      <c r="J35" s="12">
        <v>1446.2</v>
      </c>
      <c r="K35" s="12">
        <v>1468</v>
      </c>
      <c r="L35" s="12">
        <v>1446.2</v>
      </c>
      <c r="M35" s="12">
        <v>1464.1</v>
      </c>
      <c r="N35" s="12">
        <v>10460095</v>
      </c>
      <c r="O35" s="10">
        <f>(HDFC_Bank[[#This Row],[CLOSE]]-M34)/M34</f>
        <v>2.636534839924608E-3</v>
      </c>
      <c r="Q35" s="8">
        <v>45429</v>
      </c>
      <c r="R35" s="9">
        <v>1457</v>
      </c>
      <c r="S35" s="9">
        <v>1457</v>
      </c>
      <c r="T35" s="9">
        <v>1439.25</v>
      </c>
      <c r="U35" s="9">
        <v>1444.3</v>
      </c>
      <c r="V35" s="9">
        <v>7542860</v>
      </c>
      <c r="W35" s="10">
        <f>(Infosys[[#This Row],[CLOSE]]-U34)/U34</f>
        <v>-6.2269928097154542E-3</v>
      </c>
      <c r="Y35" s="8">
        <v>45429</v>
      </c>
      <c r="Z35" s="9">
        <v>1536</v>
      </c>
      <c r="AA35" s="9">
        <v>1537.3</v>
      </c>
      <c r="AB35" s="9">
        <v>1520.15</v>
      </c>
      <c r="AC35" s="9">
        <v>1531.4</v>
      </c>
      <c r="AD35" s="9">
        <v>1341676</v>
      </c>
      <c r="AE35" s="10">
        <f>(Sun_Pharma[[#This Row],[CLOSE]]-AC34)/AC34</f>
        <v>-3.1894812211155786E-3</v>
      </c>
      <c r="AG35" s="8">
        <v>45429</v>
      </c>
      <c r="AH35" s="9">
        <v>2846.1</v>
      </c>
      <c r="AI35" s="9">
        <v>2874.4</v>
      </c>
      <c r="AJ35" s="9">
        <v>2826.5</v>
      </c>
      <c r="AK35" s="9">
        <v>2871.4</v>
      </c>
      <c r="AL35" s="9">
        <v>5458238</v>
      </c>
      <c r="AM35" s="10">
        <f>(Reliance[[#This Row],[CLOSE]]-AK34)/AK34</f>
        <v>7.261374399270451E-3</v>
      </c>
      <c r="AO35" s="8">
        <v>45429</v>
      </c>
      <c r="AP35" s="9">
        <v>944</v>
      </c>
      <c r="AQ35" s="9">
        <v>953.4</v>
      </c>
      <c r="AR35" s="9">
        <v>941</v>
      </c>
      <c r="AS35" s="9">
        <v>945.7</v>
      </c>
      <c r="AT35" s="9">
        <v>13205512</v>
      </c>
      <c r="AU35" s="10">
        <f>(Tata_Motors[[#This Row],[CLOSE]]-AS34)/AS34</f>
        <v>9.9316531396839696E-3</v>
      </c>
      <c r="AW35" s="8">
        <v>45429</v>
      </c>
      <c r="AX35" s="9">
        <v>2351.9</v>
      </c>
      <c r="AY35" s="9">
        <v>2351.9</v>
      </c>
      <c r="AZ35" s="9">
        <v>2315.1</v>
      </c>
      <c r="BA35" s="9">
        <v>2320.35</v>
      </c>
      <c r="BB35" s="9">
        <v>1264582</v>
      </c>
      <c r="BC35" s="14">
        <f>(Hindustan_Unilever[[#This Row],[CLOSE]]-BA34)/BA34</f>
        <v>-9.7304910056975353E-3</v>
      </c>
    </row>
    <row r="36" spans="1:55" x14ac:dyDescent="0.3">
      <c r="A36" s="8">
        <v>45430</v>
      </c>
      <c r="B36" s="9" t="s">
        <v>129</v>
      </c>
      <c r="C36" s="9" t="s">
        <v>130</v>
      </c>
      <c r="D36" s="9" t="s">
        <v>131</v>
      </c>
      <c r="E36" s="9" t="s">
        <v>132</v>
      </c>
      <c r="F36" s="9">
        <v>1572.77</v>
      </c>
      <c r="G36" s="10">
        <f>(Nifty_50[[#This Row],[CLOSE]]-E35)/E35</f>
        <v>1.5979631533733695E-3</v>
      </c>
      <c r="I36" s="11">
        <v>45430</v>
      </c>
      <c r="J36" s="12">
        <v>1466</v>
      </c>
      <c r="K36" s="12">
        <v>1467.1</v>
      </c>
      <c r="L36" s="12">
        <v>1463.05</v>
      </c>
      <c r="M36" s="12">
        <v>1466.05</v>
      </c>
      <c r="N36" s="12">
        <v>528557</v>
      </c>
      <c r="O36" s="10">
        <f>(HDFC_Bank[[#This Row],[CLOSE]]-M35)/M35</f>
        <v>1.3318762379619189E-3</v>
      </c>
      <c r="Q36" s="8">
        <v>45430</v>
      </c>
      <c r="R36" s="9">
        <v>1445</v>
      </c>
      <c r="S36" s="9">
        <v>1450</v>
      </c>
      <c r="T36" s="9">
        <v>1442</v>
      </c>
      <c r="U36" s="9">
        <v>1443.65</v>
      </c>
      <c r="V36" s="9">
        <v>318277</v>
      </c>
      <c r="W36" s="10">
        <f>(Infosys[[#This Row],[CLOSE]]-U35)/U35</f>
        <v>-4.5004500450035559E-4</v>
      </c>
      <c r="Y36" s="8">
        <v>45430</v>
      </c>
      <c r="Z36" s="9">
        <v>1531.4</v>
      </c>
      <c r="AA36" s="9">
        <v>1538.7</v>
      </c>
      <c r="AB36" s="9">
        <v>1523.35</v>
      </c>
      <c r="AC36" s="9">
        <v>1531.9</v>
      </c>
      <c r="AD36" s="9">
        <v>51458</v>
      </c>
      <c r="AE36" s="10">
        <f>(Sun_Pharma[[#This Row],[CLOSE]]-AC35)/AC35</f>
        <v>3.2649862870575943E-4</v>
      </c>
      <c r="AG36" s="8">
        <v>45430</v>
      </c>
      <c r="AH36" s="9">
        <v>2875</v>
      </c>
      <c r="AI36" s="9">
        <v>2879</v>
      </c>
      <c r="AJ36" s="9">
        <v>2865.4</v>
      </c>
      <c r="AK36" s="9">
        <v>2869.65</v>
      </c>
      <c r="AL36" s="9">
        <v>213020</v>
      </c>
      <c r="AM36" s="10">
        <f>(Reliance[[#This Row],[CLOSE]]-AK35)/AK35</f>
        <v>-6.0945880058508044E-4</v>
      </c>
      <c r="AO36" s="8">
        <v>45430</v>
      </c>
      <c r="AP36" s="9">
        <v>950</v>
      </c>
      <c r="AQ36" s="9">
        <v>958</v>
      </c>
      <c r="AR36" s="9">
        <v>947</v>
      </c>
      <c r="AS36" s="9">
        <v>953.95</v>
      </c>
      <c r="AT36" s="9">
        <v>1930324</v>
      </c>
      <c r="AU36" s="10">
        <f>(Tata_Motors[[#This Row],[CLOSE]]-AS35)/AS35</f>
        <v>8.7236967325790421E-3</v>
      </c>
      <c r="AW36" s="8">
        <v>45430</v>
      </c>
      <c r="AX36" s="9">
        <v>2325</v>
      </c>
      <c r="AY36" s="9">
        <v>2332.9</v>
      </c>
      <c r="AZ36" s="9">
        <v>2321.1</v>
      </c>
      <c r="BA36" s="9">
        <v>2327.15</v>
      </c>
      <c r="BB36" s="9">
        <v>73806</v>
      </c>
      <c r="BC36" s="14">
        <f>(Hindustan_Unilever[[#This Row],[CLOSE]]-BA35)/BA35</f>
        <v>2.9305923675308388E-3</v>
      </c>
    </row>
    <row r="37" spans="1:55" x14ac:dyDescent="0.3">
      <c r="A37" s="8">
        <v>45433</v>
      </c>
      <c r="B37" s="9" t="s">
        <v>133</v>
      </c>
      <c r="C37" s="9" t="s">
        <v>134</v>
      </c>
      <c r="D37" s="9" t="s">
        <v>133</v>
      </c>
      <c r="E37" s="9" t="s">
        <v>135</v>
      </c>
      <c r="F37" s="9">
        <v>30782.35</v>
      </c>
      <c r="G37" s="10">
        <f>(Nifty_50[[#This Row],[CLOSE]]-E36)/E36</f>
        <v>1.2021153675228545E-3</v>
      </c>
      <c r="I37" s="11">
        <v>45433</v>
      </c>
      <c r="J37" s="12">
        <v>1450.1</v>
      </c>
      <c r="K37" s="12">
        <v>1469.7</v>
      </c>
      <c r="L37" s="12">
        <v>1450.1</v>
      </c>
      <c r="M37" s="12">
        <v>1458.8</v>
      </c>
      <c r="N37" s="12">
        <v>21884989</v>
      </c>
      <c r="O37" s="10">
        <f>(HDFC_Bank[[#This Row],[CLOSE]]-M36)/M36</f>
        <v>-4.9452610756795471E-3</v>
      </c>
      <c r="Q37" s="8">
        <v>45433</v>
      </c>
      <c r="R37" s="9">
        <v>1430</v>
      </c>
      <c r="S37" s="9">
        <v>1444.7</v>
      </c>
      <c r="T37" s="9">
        <v>1428.4</v>
      </c>
      <c r="U37" s="9">
        <v>1434.15</v>
      </c>
      <c r="V37" s="9">
        <v>6752663</v>
      </c>
      <c r="W37" s="10">
        <f>(Infosys[[#This Row],[CLOSE]]-U36)/U36</f>
        <v>-6.5805423752294525E-3</v>
      </c>
      <c r="Y37" s="8">
        <v>45433</v>
      </c>
      <c r="Z37" s="9">
        <v>1530</v>
      </c>
      <c r="AA37" s="9">
        <v>1558.3</v>
      </c>
      <c r="AB37" s="9">
        <v>1524</v>
      </c>
      <c r="AC37" s="9">
        <v>1540.95</v>
      </c>
      <c r="AD37" s="9">
        <v>1791791</v>
      </c>
      <c r="AE37" s="10">
        <f>(Sun_Pharma[[#This Row],[CLOSE]]-AC36)/AC36</f>
        <v>5.9076963248253503E-3</v>
      </c>
      <c r="AG37" s="8">
        <v>45433</v>
      </c>
      <c r="AH37" s="9">
        <v>2851.2</v>
      </c>
      <c r="AI37" s="9">
        <v>2883.65</v>
      </c>
      <c r="AJ37" s="9">
        <v>2851.2</v>
      </c>
      <c r="AK37" s="9">
        <v>2872.25</v>
      </c>
      <c r="AL37" s="9">
        <v>5588064</v>
      </c>
      <c r="AM37" s="10">
        <f>(Reliance[[#This Row],[CLOSE]]-AK36)/AK36</f>
        <v>9.0603383687903015E-4</v>
      </c>
      <c r="AO37" s="8">
        <v>45433</v>
      </c>
      <c r="AP37" s="9">
        <v>954</v>
      </c>
      <c r="AQ37" s="9">
        <v>956.65</v>
      </c>
      <c r="AR37" s="9">
        <v>948.7</v>
      </c>
      <c r="AS37" s="9">
        <v>951.3</v>
      </c>
      <c r="AT37" s="9">
        <v>10055258</v>
      </c>
      <c r="AU37" s="10">
        <f>(Tata_Motors[[#This Row],[CLOSE]]-AS36)/AS36</f>
        <v>-2.7779233712459678E-3</v>
      </c>
      <c r="AW37" s="8">
        <v>45433</v>
      </c>
      <c r="AX37" s="9">
        <v>2307</v>
      </c>
      <c r="AY37" s="9">
        <v>2324.8000000000002</v>
      </c>
      <c r="AZ37" s="9">
        <v>2301.75</v>
      </c>
      <c r="BA37" s="9">
        <v>2310.6999999999998</v>
      </c>
      <c r="BB37" s="9">
        <v>1663959</v>
      </c>
      <c r="BC37" s="14">
        <f>(Hindustan_Unilever[[#This Row],[CLOSE]]-BA36)/BA36</f>
        <v>-7.0687321401715717E-3</v>
      </c>
    </row>
    <row r="38" spans="1:55" x14ac:dyDescent="0.3">
      <c r="A38" s="8">
        <v>45434</v>
      </c>
      <c r="B38" s="9" t="s">
        <v>136</v>
      </c>
      <c r="C38" s="9" t="s">
        <v>137</v>
      </c>
      <c r="D38" s="9" t="s">
        <v>138</v>
      </c>
      <c r="E38" s="9" t="s">
        <v>139</v>
      </c>
      <c r="F38" s="9">
        <v>28556.14</v>
      </c>
      <c r="G38" s="10">
        <f>(Nifty_50[[#This Row],[CLOSE]]-E37)/E37</f>
        <v>3.0516155807723809E-3</v>
      </c>
      <c r="I38" s="11">
        <v>45434</v>
      </c>
      <c r="J38" s="12">
        <v>1457.85</v>
      </c>
      <c r="K38" s="12">
        <v>1465.6</v>
      </c>
      <c r="L38" s="12">
        <v>1448.15</v>
      </c>
      <c r="M38" s="12">
        <v>1459.2</v>
      </c>
      <c r="N38" s="12">
        <v>19998139</v>
      </c>
      <c r="O38" s="10">
        <f>(HDFC_Bank[[#This Row],[CLOSE]]-M37)/M37</f>
        <v>2.7419797093507746E-4</v>
      </c>
      <c r="Q38" s="8">
        <v>45434</v>
      </c>
      <c r="R38" s="9">
        <v>1428.75</v>
      </c>
      <c r="S38" s="9">
        <v>1459.95</v>
      </c>
      <c r="T38" s="9">
        <v>1428</v>
      </c>
      <c r="U38" s="9">
        <v>1454.8</v>
      </c>
      <c r="V38" s="9">
        <v>7173285</v>
      </c>
      <c r="W38" s="10">
        <f>(Infosys[[#This Row],[CLOSE]]-U37)/U37</f>
        <v>1.4398772792246183E-2</v>
      </c>
      <c r="Y38" s="8">
        <v>45434</v>
      </c>
      <c r="Z38" s="9">
        <v>1547</v>
      </c>
      <c r="AA38" s="9">
        <v>1564</v>
      </c>
      <c r="AB38" s="9">
        <v>1505.4</v>
      </c>
      <c r="AC38" s="9">
        <v>1539.3</v>
      </c>
      <c r="AD38" s="9">
        <v>3948239</v>
      </c>
      <c r="AE38" s="10">
        <f>(Sun_Pharma[[#This Row],[CLOSE]]-AC37)/AC37</f>
        <v>-1.0707680327071553E-3</v>
      </c>
      <c r="AG38" s="8">
        <v>45434</v>
      </c>
      <c r="AH38" s="9">
        <v>2872.55</v>
      </c>
      <c r="AI38" s="9">
        <v>2937.55</v>
      </c>
      <c r="AJ38" s="9">
        <v>2872.55</v>
      </c>
      <c r="AK38" s="9">
        <v>2921.3</v>
      </c>
      <c r="AL38" s="9">
        <v>5140802</v>
      </c>
      <c r="AM38" s="10">
        <f>(Reliance[[#This Row],[CLOSE]]-AK37)/AK37</f>
        <v>1.7077204282357102E-2</v>
      </c>
      <c r="AO38" s="8">
        <v>45434</v>
      </c>
      <c r="AP38" s="9">
        <v>952</v>
      </c>
      <c r="AQ38" s="9">
        <v>954.9</v>
      </c>
      <c r="AR38" s="9">
        <v>942.55</v>
      </c>
      <c r="AS38" s="9">
        <v>947.5</v>
      </c>
      <c r="AT38" s="9">
        <v>9495279</v>
      </c>
      <c r="AU38" s="10">
        <f>(Tata_Motors[[#This Row],[CLOSE]]-AS37)/AS37</f>
        <v>-3.9945337958582515E-3</v>
      </c>
      <c r="AW38" s="8">
        <v>45434</v>
      </c>
      <c r="AX38" s="9">
        <v>2311</v>
      </c>
      <c r="AY38" s="9">
        <v>2374</v>
      </c>
      <c r="AZ38" s="9">
        <v>2310.6999999999998</v>
      </c>
      <c r="BA38" s="9">
        <v>2366.9</v>
      </c>
      <c r="BB38" s="9">
        <v>1914851</v>
      </c>
      <c r="BC38" s="14">
        <f>(Hindustan_Unilever[[#This Row],[CLOSE]]-BA37)/BA37</f>
        <v>2.4321634136841769E-2</v>
      </c>
    </row>
    <row r="39" spans="1:55" x14ac:dyDescent="0.3">
      <c r="A39" s="8">
        <v>45435</v>
      </c>
      <c r="B39" s="9" t="s">
        <v>140</v>
      </c>
      <c r="C39" s="9" t="s">
        <v>141</v>
      </c>
      <c r="D39" s="9" t="s">
        <v>142</v>
      </c>
      <c r="E39" s="9" t="s">
        <v>143</v>
      </c>
      <c r="F39" s="9">
        <v>39157.65</v>
      </c>
      <c r="G39" s="10">
        <f>(Nifty_50[[#This Row],[CLOSE]]-E38)/E38</f>
        <v>1.6366637460283842E-2</v>
      </c>
      <c r="I39" s="11">
        <v>45435</v>
      </c>
      <c r="J39" s="12">
        <v>1458.65</v>
      </c>
      <c r="K39" s="12">
        <v>1495.65</v>
      </c>
      <c r="L39" s="12">
        <v>1457.05</v>
      </c>
      <c r="M39" s="12">
        <v>1492.6</v>
      </c>
      <c r="N39" s="12">
        <v>20430960</v>
      </c>
      <c r="O39" s="10">
        <f>(HDFC_Bank[[#This Row],[CLOSE]]-M38)/M38</f>
        <v>2.2889254385964817E-2</v>
      </c>
      <c r="Q39" s="8">
        <v>45435</v>
      </c>
      <c r="R39" s="9">
        <v>1454.7</v>
      </c>
      <c r="S39" s="9">
        <v>1478.15</v>
      </c>
      <c r="T39" s="9">
        <v>1450</v>
      </c>
      <c r="U39" s="9">
        <v>1472.4</v>
      </c>
      <c r="V39" s="9">
        <v>8641428</v>
      </c>
      <c r="W39" s="10">
        <f>(Infosys[[#This Row],[CLOSE]]-U38)/U38</f>
        <v>1.2097882870497756E-2</v>
      </c>
      <c r="Y39" s="8">
        <v>45435</v>
      </c>
      <c r="Z39" s="9">
        <v>1510</v>
      </c>
      <c r="AA39" s="9">
        <v>1510</v>
      </c>
      <c r="AB39" s="9">
        <v>1467</v>
      </c>
      <c r="AC39" s="9">
        <v>1495.1</v>
      </c>
      <c r="AD39" s="9">
        <v>11618479</v>
      </c>
      <c r="AE39" s="10">
        <f>(Sun_Pharma[[#This Row],[CLOSE]]-AC38)/AC38</f>
        <v>-2.8714350678880042E-2</v>
      </c>
      <c r="AG39" s="8">
        <v>45435</v>
      </c>
      <c r="AH39" s="9">
        <v>2917.1</v>
      </c>
      <c r="AI39" s="9">
        <v>2984.45</v>
      </c>
      <c r="AJ39" s="9">
        <v>2910</v>
      </c>
      <c r="AK39" s="9">
        <v>2972.1</v>
      </c>
      <c r="AL39" s="9">
        <v>7304130</v>
      </c>
      <c r="AM39" s="10">
        <f>(Reliance[[#This Row],[CLOSE]]-AK38)/AK38</f>
        <v>1.738951836511133E-2</v>
      </c>
      <c r="AO39" s="8">
        <v>45435</v>
      </c>
      <c r="AP39" s="9">
        <v>950</v>
      </c>
      <c r="AQ39" s="9">
        <v>963.45</v>
      </c>
      <c r="AR39" s="9">
        <v>945.05</v>
      </c>
      <c r="AS39" s="9">
        <v>962.35</v>
      </c>
      <c r="AT39" s="9">
        <v>11211074</v>
      </c>
      <c r="AU39" s="10">
        <f>(Tata_Motors[[#This Row],[CLOSE]]-AS38)/AS38</f>
        <v>1.5672823218997385E-2</v>
      </c>
      <c r="AW39" s="8">
        <v>45435</v>
      </c>
      <c r="AX39" s="9">
        <v>2366.9</v>
      </c>
      <c r="AY39" s="9">
        <v>2386.8000000000002</v>
      </c>
      <c r="AZ39" s="9">
        <v>2355</v>
      </c>
      <c r="BA39" s="9">
        <v>2382.5</v>
      </c>
      <c r="BB39" s="9">
        <v>1614718</v>
      </c>
      <c r="BC39" s="14">
        <f>(Hindustan_Unilever[[#This Row],[CLOSE]]-BA38)/BA38</f>
        <v>6.5908994887827572E-3</v>
      </c>
    </row>
    <row r="40" spans="1:55" x14ac:dyDescent="0.3">
      <c r="A40" s="8">
        <v>45436</v>
      </c>
      <c r="B40" s="9" t="s">
        <v>144</v>
      </c>
      <c r="C40" s="9" t="s">
        <v>145</v>
      </c>
      <c r="D40" s="9" t="s">
        <v>146</v>
      </c>
      <c r="E40" s="9" t="s">
        <v>147</v>
      </c>
      <c r="F40" s="9">
        <v>27966.99</v>
      </c>
      <c r="G40" s="10">
        <f>(Nifty_50[[#This Row],[CLOSE]]-E39)/E39</f>
        <v>-4.5934172629776704E-4</v>
      </c>
      <c r="I40" s="11">
        <v>45436</v>
      </c>
      <c r="J40" s="12">
        <v>1487.5</v>
      </c>
      <c r="K40" s="12">
        <v>1519.9</v>
      </c>
      <c r="L40" s="12">
        <v>1486</v>
      </c>
      <c r="M40" s="12">
        <v>1517.2</v>
      </c>
      <c r="N40" s="12">
        <v>15530103</v>
      </c>
      <c r="O40" s="10">
        <f>(HDFC_Bank[[#This Row],[CLOSE]]-M39)/M39</f>
        <v>1.6481307785073118E-2</v>
      </c>
      <c r="Q40" s="8">
        <v>45436</v>
      </c>
      <c r="R40" s="9">
        <v>1468.25</v>
      </c>
      <c r="S40" s="9">
        <v>1475.5</v>
      </c>
      <c r="T40" s="9">
        <v>1460</v>
      </c>
      <c r="U40" s="9">
        <v>1465.1</v>
      </c>
      <c r="V40" s="9">
        <v>5277938</v>
      </c>
      <c r="W40" s="10">
        <f>(Infosys[[#This Row],[CLOSE]]-U39)/U39</f>
        <v>-4.9578918772074038E-3</v>
      </c>
      <c r="Y40" s="8">
        <v>45436</v>
      </c>
      <c r="Z40" s="9">
        <v>1504</v>
      </c>
      <c r="AA40" s="9">
        <v>1505.7</v>
      </c>
      <c r="AB40" s="9">
        <v>1477.1</v>
      </c>
      <c r="AC40" s="9">
        <v>1486.7</v>
      </c>
      <c r="AD40" s="9">
        <v>5307322</v>
      </c>
      <c r="AE40" s="10">
        <f>(Sun_Pharma[[#This Row],[CLOSE]]-AC39)/AC39</f>
        <v>-5.6183532874054341E-3</v>
      </c>
      <c r="AG40" s="8">
        <v>45436</v>
      </c>
      <c r="AH40" s="9">
        <v>2967.25</v>
      </c>
      <c r="AI40" s="9">
        <v>2977</v>
      </c>
      <c r="AJ40" s="9">
        <v>2952.2</v>
      </c>
      <c r="AK40" s="9">
        <v>2960.5</v>
      </c>
      <c r="AL40" s="9">
        <v>3547388</v>
      </c>
      <c r="AM40" s="10">
        <f>(Reliance[[#This Row],[CLOSE]]-AK39)/AK39</f>
        <v>-3.9029642340432384E-3</v>
      </c>
      <c r="AO40" s="8">
        <v>45436</v>
      </c>
      <c r="AP40" s="9">
        <v>962.5</v>
      </c>
      <c r="AQ40" s="9">
        <v>970.95</v>
      </c>
      <c r="AR40" s="9">
        <v>958</v>
      </c>
      <c r="AS40" s="9">
        <v>960.55</v>
      </c>
      <c r="AT40" s="9">
        <v>9590588</v>
      </c>
      <c r="AU40" s="10">
        <f>(Tata_Motors[[#This Row],[CLOSE]]-AS39)/AS39</f>
        <v>-1.870421364368544E-3</v>
      </c>
      <c r="AW40" s="8">
        <v>45436</v>
      </c>
      <c r="AX40" s="9">
        <v>2378.5</v>
      </c>
      <c r="AY40" s="9">
        <v>2383.25</v>
      </c>
      <c r="AZ40" s="9">
        <v>2364.6999999999998</v>
      </c>
      <c r="BA40" s="9">
        <v>2369.0500000000002</v>
      </c>
      <c r="BB40" s="9">
        <v>974100</v>
      </c>
      <c r="BC40" s="14">
        <f>(Hindustan_Unilever[[#This Row],[CLOSE]]-BA39)/BA39</f>
        <v>-5.6453305351520751E-3</v>
      </c>
    </row>
    <row r="41" spans="1:55" x14ac:dyDescent="0.3">
      <c r="A41" s="8">
        <v>45439</v>
      </c>
      <c r="B41" s="9" t="s">
        <v>148</v>
      </c>
      <c r="C41" s="9" t="s">
        <v>149</v>
      </c>
      <c r="D41" s="9" t="s">
        <v>150</v>
      </c>
      <c r="E41" s="9" t="s">
        <v>151</v>
      </c>
      <c r="F41" s="9">
        <v>27204.54</v>
      </c>
      <c r="G41" s="10">
        <f>(Nifty_50[[#This Row],[CLOSE]]-E40)/E40</f>
        <v>-1.0737418924863253E-3</v>
      </c>
      <c r="I41" s="11">
        <v>45439</v>
      </c>
      <c r="J41" s="12">
        <v>1523.35</v>
      </c>
      <c r="K41" s="12">
        <v>1545</v>
      </c>
      <c r="L41" s="12">
        <v>1519.05</v>
      </c>
      <c r="M41" s="12">
        <v>1527.7</v>
      </c>
      <c r="N41" s="12">
        <v>14692720</v>
      </c>
      <c r="O41" s="10">
        <f>(HDFC_Bank[[#This Row],[CLOSE]]-M40)/M40</f>
        <v>6.9206432902715531E-3</v>
      </c>
      <c r="Q41" s="8">
        <v>45439</v>
      </c>
      <c r="R41" s="9">
        <v>1471.85</v>
      </c>
      <c r="S41" s="9">
        <v>1479.6</v>
      </c>
      <c r="T41" s="9">
        <v>1460.25</v>
      </c>
      <c r="U41" s="9">
        <v>1471.35</v>
      </c>
      <c r="V41" s="9">
        <v>5821844</v>
      </c>
      <c r="W41" s="10">
        <f>(Infosys[[#This Row],[CLOSE]]-U40)/U40</f>
        <v>4.2659204149887381E-3</v>
      </c>
      <c r="Y41" s="8">
        <v>45439</v>
      </c>
      <c r="Z41" s="9">
        <v>1486.7</v>
      </c>
      <c r="AA41" s="9">
        <v>1501</v>
      </c>
      <c r="AB41" s="9">
        <v>1460.55</v>
      </c>
      <c r="AC41" s="9">
        <v>1466.05</v>
      </c>
      <c r="AD41" s="9">
        <v>3474806</v>
      </c>
      <c r="AE41" s="10">
        <f>(Sun_Pharma[[#This Row],[CLOSE]]-AC40)/AC40</f>
        <v>-1.3889823098136874E-2</v>
      </c>
      <c r="AG41" s="8">
        <v>45439</v>
      </c>
      <c r="AH41" s="9">
        <v>2960.45</v>
      </c>
      <c r="AI41" s="9">
        <v>2969.8</v>
      </c>
      <c r="AJ41" s="9">
        <v>2923.1</v>
      </c>
      <c r="AK41" s="9">
        <v>2932.5</v>
      </c>
      <c r="AL41" s="9">
        <v>3314505</v>
      </c>
      <c r="AM41" s="10">
        <f>(Reliance[[#This Row],[CLOSE]]-AK40)/AK40</f>
        <v>-9.4578618476608683E-3</v>
      </c>
      <c r="AO41" s="8">
        <v>45439</v>
      </c>
      <c r="AP41" s="9">
        <v>964.9</v>
      </c>
      <c r="AQ41" s="9">
        <v>966.45</v>
      </c>
      <c r="AR41" s="9">
        <v>952</v>
      </c>
      <c r="AS41" s="9">
        <v>958.5</v>
      </c>
      <c r="AT41" s="9">
        <v>6916555</v>
      </c>
      <c r="AU41" s="10">
        <f>(Tata_Motors[[#This Row],[CLOSE]]-AS40)/AS40</f>
        <v>-2.1341939513819736E-3</v>
      </c>
      <c r="AW41" s="8">
        <v>45439</v>
      </c>
      <c r="AX41" s="9">
        <v>2369.0500000000002</v>
      </c>
      <c r="AY41" s="9">
        <v>2399.9499999999998</v>
      </c>
      <c r="AZ41" s="9">
        <v>2362.5</v>
      </c>
      <c r="BA41" s="9">
        <v>2384.5</v>
      </c>
      <c r="BB41" s="9">
        <v>1116934</v>
      </c>
      <c r="BC41" s="14">
        <f>(Hindustan_Unilever[[#This Row],[CLOSE]]-BA40)/BA40</f>
        <v>6.5216014858275754E-3</v>
      </c>
    </row>
    <row r="42" spans="1:55" x14ac:dyDescent="0.3">
      <c r="A42" s="8">
        <v>45440</v>
      </c>
      <c r="B42" s="9" t="s">
        <v>152</v>
      </c>
      <c r="C42" s="9" t="s">
        <v>153</v>
      </c>
      <c r="D42" s="9" t="s">
        <v>154</v>
      </c>
      <c r="E42" s="9" t="s">
        <v>155</v>
      </c>
      <c r="F42" s="9">
        <v>23054.65</v>
      </c>
      <c r="G42" s="10">
        <f>(Nifty_50[[#This Row],[CLOSE]]-E41)/E41</f>
        <v>-1.9317604529825322E-3</v>
      </c>
      <c r="I42" s="11">
        <v>45440</v>
      </c>
      <c r="J42" s="12">
        <v>1530.1</v>
      </c>
      <c r="K42" s="12">
        <v>1536.05</v>
      </c>
      <c r="L42" s="12">
        <v>1524.8</v>
      </c>
      <c r="M42" s="12">
        <v>1530.5</v>
      </c>
      <c r="N42" s="12">
        <v>13954452</v>
      </c>
      <c r="O42" s="10">
        <f>(HDFC_Bank[[#This Row],[CLOSE]]-M41)/M41</f>
        <v>1.8328205799567679E-3</v>
      </c>
      <c r="Q42" s="8">
        <v>45440</v>
      </c>
      <c r="R42" s="9">
        <v>1475.5</v>
      </c>
      <c r="S42" s="9">
        <v>1476</v>
      </c>
      <c r="T42" s="9">
        <v>1460.3</v>
      </c>
      <c r="U42" s="9">
        <v>1467.05</v>
      </c>
      <c r="V42" s="9">
        <v>6186922</v>
      </c>
      <c r="W42" s="10">
        <f>(Infosys[[#This Row],[CLOSE]]-U41)/U41</f>
        <v>-2.9224861521731436E-3</v>
      </c>
      <c r="Y42" s="8">
        <v>45440</v>
      </c>
      <c r="Z42" s="9">
        <v>1468.95</v>
      </c>
      <c r="AA42" s="9">
        <v>1479.1</v>
      </c>
      <c r="AB42" s="9">
        <v>1455.95</v>
      </c>
      <c r="AC42" s="9">
        <v>1464.9</v>
      </c>
      <c r="AD42" s="9">
        <v>2616438</v>
      </c>
      <c r="AE42" s="10">
        <f>(Sun_Pharma[[#This Row],[CLOSE]]-AC41)/AC41</f>
        <v>-7.8442072234907647E-4</v>
      </c>
      <c r="AG42" s="8">
        <v>45440</v>
      </c>
      <c r="AH42" s="9">
        <v>2936</v>
      </c>
      <c r="AI42" s="9">
        <v>2957</v>
      </c>
      <c r="AJ42" s="9">
        <v>2905.5</v>
      </c>
      <c r="AK42" s="9">
        <v>2912.4</v>
      </c>
      <c r="AL42" s="9">
        <v>3910081</v>
      </c>
      <c r="AM42" s="10">
        <f>(Reliance[[#This Row],[CLOSE]]-AK41)/AK41</f>
        <v>-6.8542199488490739E-3</v>
      </c>
      <c r="AO42" s="8">
        <v>45440</v>
      </c>
      <c r="AP42" s="9">
        <v>959</v>
      </c>
      <c r="AQ42" s="9">
        <v>961.9</v>
      </c>
      <c r="AR42" s="9">
        <v>946</v>
      </c>
      <c r="AS42" s="9">
        <v>947.55</v>
      </c>
      <c r="AT42" s="9">
        <v>6618946</v>
      </c>
      <c r="AU42" s="10">
        <f>(Tata_Motors[[#This Row],[CLOSE]]-AS41)/AS41</f>
        <v>-1.142410015649457E-2</v>
      </c>
      <c r="AW42" s="8">
        <v>45440</v>
      </c>
      <c r="AX42" s="9">
        <v>2390</v>
      </c>
      <c r="AY42" s="9">
        <v>2409</v>
      </c>
      <c r="AZ42" s="9">
        <v>2378.5500000000002</v>
      </c>
      <c r="BA42" s="9">
        <v>2395.9499999999998</v>
      </c>
      <c r="BB42" s="9">
        <v>1631747</v>
      </c>
      <c r="BC42" s="14">
        <f>(Hindustan_Unilever[[#This Row],[CLOSE]]-BA41)/BA41</f>
        <v>4.8018452505765646E-3</v>
      </c>
    </row>
    <row r="43" spans="1:55" x14ac:dyDescent="0.3">
      <c r="A43" s="8">
        <v>45441</v>
      </c>
      <c r="B43" s="9" t="s">
        <v>156</v>
      </c>
      <c r="C43" s="9" t="s">
        <v>157</v>
      </c>
      <c r="D43" s="9" t="s">
        <v>158</v>
      </c>
      <c r="E43" s="9" t="s">
        <v>159</v>
      </c>
      <c r="F43" s="9">
        <v>27549.09</v>
      </c>
      <c r="G43" s="10">
        <f>(Nifty_50[[#This Row],[CLOSE]]-E42)/E42</f>
        <v>-8.0150645639774608E-3</v>
      </c>
      <c r="I43" s="11">
        <v>45441</v>
      </c>
      <c r="J43" s="12">
        <v>1518</v>
      </c>
      <c r="K43" s="12">
        <v>1523.85</v>
      </c>
      <c r="L43" s="12">
        <v>1501.25</v>
      </c>
      <c r="M43" s="12">
        <v>1508.3</v>
      </c>
      <c r="N43" s="12">
        <v>17573853</v>
      </c>
      <c r="O43" s="10">
        <f>(HDFC_Bank[[#This Row],[CLOSE]]-M42)/M42</f>
        <v>-1.4505063704671705E-2</v>
      </c>
      <c r="Q43" s="8">
        <v>45441</v>
      </c>
      <c r="R43" s="9">
        <v>1465.4</v>
      </c>
      <c r="S43" s="9">
        <v>1465.5</v>
      </c>
      <c r="T43" s="9">
        <v>1450</v>
      </c>
      <c r="U43" s="9">
        <v>1450.95</v>
      </c>
      <c r="V43" s="9">
        <v>7401634</v>
      </c>
      <c r="W43" s="10">
        <f>(Infosys[[#This Row],[CLOSE]]-U42)/U42</f>
        <v>-1.0974404417027307E-2</v>
      </c>
      <c r="Y43" s="8">
        <v>45441</v>
      </c>
      <c r="Z43" s="9">
        <v>1468.1</v>
      </c>
      <c r="AA43" s="9">
        <v>1495</v>
      </c>
      <c r="AB43" s="9">
        <v>1465.65</v>
      </c>
      <c r="AC43" s="9">
        <v>1478.95</v>
      </c>
      <c r="AD43" s="9">
        <v>2843365</v>
      </c>
      <c r="AE43" s="10">
        <f>(Sun_Pharma[[#This Row],[CLOSE]]-AC42)/AC42</f>
        <v>9.5910983684892853E-3</v>
      </c>
      <c r="AG43" s="8">
        <v>45441</v>
      </c>
      <c r="AH43" s="9">
        <v>2893</v>
      </c>
      <c r="AI43" s="9">
        <v>2916</v>
      </c>
      <c r="AJ43" s="9">
        <v>2876.9</v>
      </c>
      <c r="AK43" s="9">
        <v>2881.55</v>
      </c>
      <c r="AL43" s="9">
        <v>3691778</v>
      </c>
      <c r="AM43" s="10">
        <f>(Reliance[[#This Row],[CLOSE]]-AK42)/AK42</f>
        <v>-1.0592638373849715E-2</v>
      </c>
      <c r="AO43" s="8">
        <v>45441</v>
      </c>
      <c r="AP43" s="9">
        <v>946.95</v>
      </c>
      <c r="AQ43" s="9">
        <v>950.5</v>
      </c>
      <c r="AR43" s="9">
        <v>938.8</v>
      </c>
      <c r="AS43" s="9">
        <v>943.6</v>
      </c>
      <c r="AT43" s="9">
        <v>8184019</v>
      </c>
      <c r="AU43" s="10">
        <f>(Tata_Motors[[#This Row],[CLOSE]]-AS42)/AS42</f>
        <v>-4.1686454540656769E-3</v>
      </c>
      <c r="AW43" s="8">
        <v>45441</v>
      </c>
      <c r="AX43" s="9">
        <v>2381.1999999999998</v>
      </c>
      <c r="AY43" s="9">
        <v>2395</v>
      </c>
      <c r="AZ43" s="9">
        <v>2369.4</v>
      </c>
      <c r="BA43" s="9">
        <v>2373.4</v>
      </c>
      <c r="BB43" s="9">
        <v>1592495</v>
      </c>
      <c r="BC43" s="14">
        <f>(Hindustan_Unilever[[#This Row],[CLOSE]]-BA42)/BA42</f>
        <v>-9.4117156034139813E-3</v>
      </c>
    </row>
    <row r="44" spans="1:55" x14ac:dyDescent="0.3">
      <c r="A44" s="8">
        <v>45442</v>
      </c>
      <c r="B44" s="9" t="s">
        <v>160</v>
      </c>
      <c r="C44" s="9" t="s">
        <v>161</v>
      </c>
      <c r="D44" s="9" t="s">
        <v>162</v>
      </c>
      <c r="E44" s="9" t="s">
        <v>163</v>
      </c>
      <c r="F44" s="9">
        <v>32991.46</v>
      </c>
      <c r="G44" s="10">
        <f>(Nifty_50[[#This Row],[CLOSE]]-E43)/E43</f>
        <v>-9.5156509445180632E-3</v>
      </c>
      <c r="I44" s="11">
        <v>45442</v>
      </c>
      <c r="J44" s="12">
        <v>1499.2</v>
      </c>
      <c r="K44" s="12">
        <v>1523.6</v>
      </c>
      <c r="L44" s="12">
        <v>1497.65</v>
      </c>
      <c r="M44" s="12">
        <v>1514.85</v>
      </c>
      <c r="N44" s="12">
        <v>16877675</v>
      </c>
      <c r="O44" s="10">
        <f>(HDFC_Bank[[#This Row],[CLOSE]]-M43)/M43</f>
        <v>4.3426374063514914E-3</v>
      </c>
      <c r="Q44" s="8">
        <v>45442</v>
      </c>
      <c r="R44" s="9">
        <v>1442.8</v>
      </c>
      <c r="S44" s="9">
        <v>1449.85</v>
      </c>
      <c r="T44" s="9">
        <v>1421.55</v>
      </c>
      <c r="U44" s="9">
        <v>1427.45</v>
      </c>
      <c r="V44" s="9">
        <v>9663150</v>
      </c>
      <c r="W44" s="10">
        <f>(Infosys[[#This Row],[CLOSE]]-U43)/U43</f>
        <v>-1.6196285192460112E-2</v>
      </c>
      <c r="Y44" s="8">
        <v>45442</v>
      </c>
      <c r="Z44" s="9">
        <v>1476</v>
      </c>
      <c r="AA44" s="9">
        <v>1477.4</v>
      </c>
      <c r="AB44" s="9">
        <v>1449.5</v>
      </c>
      <c r="AC44" s="9">
        <v>1459.1</v>
      </c>
      <c r="AD44" s="9">
        <v>3133423</v>
      </c>
      <c r="AE44" s="10">
        <f>(Sun_Pharma[[#This Row],[CLOSE]]-AC43)/AC43</f>
        <v>-1.3421684303052933E-2</v>
      </c>
      <c r="AG44" s="8">
        <v>45442</v>
      </c>
      <c r="AH44" s="9">
        <v>2871</v>
      </c>
      <c r="AI44" s="9">
        <v>2880.8</v>
      </c>
      <c r="AJ44" s="9">
        <v>2840.2</v>
      </c>
      <c r="AK44" s="9">
        <v>2849.7</v>
      </c>
      <c r="AL44" s="9">
        <v>6603429</v>
      </c>
      <c r="AM44" s="10">
        <f>(Reliance[[#This Row],[CLOSE]]-AK43)/AK43</f>
        <v>-1.1053079072027332E-2</v>
      </c>
      <c r="AO44" s="8">
        <v>45442</v>
      </c>
      <c r="AP44" s="9">
        <v>943.5</v>
      </c>
      <c r="AQ44" s="9">
        <v>951.45</v>
      </c>
      <c r="AR44" s="9">
        <v>921</v>
      </c>
      <c r="AS44" s="9">
        <v>923.95</v>
      </c>
      <c r="AT44" s="9">
        <v>10170912</v>
      </c>
      <c r="AU44" s="10">
        <f>(Tata_Motors[[#This Row],[CLOSE]]-AS43)/AS43</f>
        <v>-2.0824501907587938E-2</v>
      </c>
      <c r="AW44" s="8">
        <v>45442</v>
      </c>
      <c r="AX44" s="9">
        <v>2368</v>
      </c>
      <c r="AY44" s="9">
        <v>2372.4499999999998</v>
      </c>
      <c r="AZ44" s="9">
        <v>2334.0500000000002</v>
      </c>
      <c r="BA44" s="9">
        <v>2351.4</v>
      </c>
      <c r="BB44" s="9">
        <v>1837380</v>
      </c>
      <c r="BC44" s="14">
        <f>(Hindustan_Unilever[[#This Row],[CLOSE]]-BA43)/BA43</f>
        <v>-9.2694025448723343E-3</v>
      </c>
    </row>
    <row r="45" spans="1:55" x14ac:dyDescent="0.3">
      <c r="A45" s="8">
        <v>45443</v>
      </c>
      <c r="B45" s="9" t="s">
        <v>164</v>
      </c>
      <c r="C45" s="9" t="s">
        <v>165</v>
      </c>
      <c r="D45" s="9" t="s">
        <v>166</v>
      </c>
      <c r="E45" s="9" t="s">
        <v>167</v>
      </c>
      <c r="F45" s="9">
        <v>67040.320000000007</v>
      </c>
      <c r="G45" s="10">
        <f>(Nifty_50[[#This Row],[CLOSE]]-E44)/E44</f>
        <v>1.869832115311469E-3</v>
      </c>
      <c r="I45" s="11">
        <v>45443</v>
      </c>
      <c r="J45" s="12">
        <v>1519</v>
      </c>
      <c r="K45" s="12">
        <v>1536</v>
      </c>
      <c r="L45" s="12">
        <v>1514</v>
      </c>
      <c r="M45" s="12">
        <v>1531.55</v>
      </c>
      <c r="N45" s="12">
        <v>37039794</v>
      </c>
      <c r="O45" s="10">
        <f>(HDFC_Bank[[#This Row],[CLOSE]]-M44)/M44</f>
        <v>1.1024193814569131E-2</v>
      </c>
      <c r="Q45" s="8">
        <v>45443</v>
      </c>
      <c r="R45" s="9">
        <v>1409.8</v>
      </c>
      <c r="S45" s="9">
        <v>1436.75</v>
      </c>
      <c r="T45" s="9">
        <v>1400</v>
      </c>
      <c r="U45" s="9">
        <v>1406.9</v>
      </c>
      <c r="V45" s="9">
        <v>37113815</v>
      </c>
      <c r="W45" s="10">
        <f>(Infosys[[#This Row],[CLOSE]]-U44)/U44</f>
        <v>-1.4396301096360611E-2</v>
      </c>
      <c r="Y45" s="8">
        <v>45443</v>
      </c>
      <c r="Z45" s="9">
        <v>1465</v>
      </c>
      <c r="AA45" s="9">
        <v>1479.4</v>
      </c>
      <c r="AB45" s="9">
        <v>1440</v>
      </c>
      <c r="AC45" s="9">
        <v>1459.8</v>
      </c>
      <c r="AD45" s="9">
        <v>5503924</v>
      </c>
      <c r="AE45" s="10">
        <f>(Sun_Pharma[[#This Row],[CLOSE]]-AC44)/AC44</f>
        <v>4.7974778973342849E-4</v>
      </c>
      <c r="AG45" s="8">
        <v>45443</v>
      </c>
      <c r="AH45" s="9">
        <v>2862.6</v>
      </c>
      <c r="AI45" s="9">
        <v>2884.5</v>
      </c>
      <c r="AJ45" s="9">
        <v>2844.5</v>
      </c>
      <c r="AK45" s="9">
        <v>2860.8</v>
      </c>
      <c r="AL45" s="9">
        <v>15534916</v>
      </c>
      <c r="AM45" s="10">
        <f>(Reliance[[#This Row],[CLOSE]]-AK44)/AK44</f>
        <v>3.8951468575640822E-3</v>
      </c>
      <c r="AO45" s="8">
        <v>45443</v>
      </c>
      <c r="AP45" s="9">
        <v>931.65</v>
      </c>
      <c r="AQ45" s="9">
        <v>937.25</v>
      </c>
      <c r="AR45" s="9">
        <v>920.1</v>
      </c>
      <c r="AS45" s="9">
        <v>923</v>
      </c>
      <c r="AT45" s="9">
        <v>14289102</v>
      </c>
      <c r="AU45" s="10">
        <f>(Tata_Motors[[#This Row],[CLOSE]]-AS44)/AS44</f>
        <v>-1.0281941663510422E-3</v>
      </c>
      <c r="AW45" s="8">
        <v>45443</v>
      </c>
      <c r="AX45" s="9">
        <v>2353</v>
      </c>
      <c r="AY45" s="9">
        <v>2377.4499999999998</v>
      </c>
      <c r="AZ45" s="9">
        <v>2317.6</v>
      </c>
      <c r="BA45" s="9">
        <v>2329.0500000000002</v>
      </c>
      <c r="BB45" s="9">
        <v>5529186</v>
      </c>
      <c r="BC45" s="14">
        <f>(Hindustan_Unilever[[#This Row],[CLOSE]]-BA44)/BA44</f>
        <v>-9.5049757591221858E-3</v>
      </c>
    </row>
    <row r="46" spans="1:55" x14ac:dyDescent="0.3">
      <c r="A46" s="8">
        <v>45446</v>
      </c>
      <c r="B46" s="9" t="s">
        <v>168</v>
      </c>
      <c r="C46" s="9" t="s">
        <v>169</v>
      </c>
      <c r="D46" s="9" t="s">
        <v>170</v>
      </c>
      <c r="E46" s="9" t="s">
        <v>171</v>
      </c>
      <c r="F46" s="9">
        <v>56418.25</v>
      </c>
      <c r="G46" s="10">
        <f>(Nifty_50[[#This Row],[CLOSE]]-E45)/E45</f>
        <v>3.2542264554585552E-2</v>
      </c>
      <c r="I46" s="11">
        <v>45446</v>
      </c>
      <c r="J46" s="12">
        <v>1599</v>
      </c>
      <c r="K46" s="12">
        <v>1599</v>
      </c>
      <c r="L46" s="12">
        <v>1550</v>
      </c>
      <c r="M46" s="12">
        <v>1572.2</v>
      </c>
      <c r="N46" s="12">
        <v>36318628</v>
      </c>
      <c r="O46" s="10">
        <f>(HDFC_Bank[[#This Row],[CLOSE]]-M45)/M45</f>
        <v>2.6541738761385585E-2</v>
      </c>
      <c r="Q46" s="8">
        <v>45446</v>
      </c>
      <c r="R46" s="9">
        <v>1440</v>
      </c>
      <c r="S46" s="9">
        <v>1440</v>
      </c>
      <c r="T46" s="9">
        <v>1404</v>
      </c>
      <c r="U46" s="9">
        <v>1405.9</v>
      </c>
      <c r="V46" s="9">
        <v>10589244</v>
      </c>
      <c r="W46" s="10">
        <f>(Infosys[[#This Row],[CLOSE]]-U45)/U45</f>
        <v>-7.1078257161134406E-4</v>
      </c>
      <c r="Y46" s="8">
        <v>45446</v>
      </c>
      <c r="Z46" s="9">
        <v>1496.5</v>
      </c>
      <c r="AA46" s="9">
        <v>1498</v>
      </c>
      <c r="AB46" s="9">
        <v>1451</v>
      </c>
      <c r="AC46" s="9">
        <v>1453.05</v>
      </c>
      <c r="AD46" s="9">
        <v>1855318</v>
      </c>
      <c r="AE46" s="10">
        <f>(Sun_Pharma[[#This Row],[CLOSE]]-AC45)/AC45</f>
        <v>-4.6239210850801482E-3</v>
      </c>
      <c r="AG46" s="8">
        <v>45446</v>
      </c>
      <c r="AH46" s="9">
        <v>2966</v>
      </c>
      <c r="AI46" s="9">
        <v>3029</v>
      </c>
      <c r="AJ46" s="9">
        <v>2918</v>
      </c>
      <c r="AK46" s="9">
        <v>3020.65</v>
      </c>
      <c r="AL46" s="9">
        <v>10763971</v>
      </c>
      <c r="AM46" s="10">
        <f>(Reliance[[#This Row],[CLOSE]]-AK45)/AK45</f>
        <v>5.5875978747203542E-2</v>
      </c>
      <c r="AO46" s="8">
        <v>45446</v>
      </c>
      <c r="AP46" s="9">
        <v>963</v>
      </c>
      <c r="AQ46" s="9">
        <v>963</v>
      </c>
      <c r="AR46" s="9">
        <v>934</v>
      </c>
      <c r="AS46" s="9">
        <v>950.45</v>
      </c>
      <c r="AT46" s="9">
        <v>12314329</v>
      </c>
      <c r="AU46" s="10">
        <f>(Tata_Motors[[#This Row],[CLOSE]]-AS45)/AS45</f>
        <v>2.9739978331527677E-2</v>
      </c>
      <c r="AW46" s="8">
        <v>45446</v>
      </c>
      <c r="AX46" s="9">
        <v>2381</v>
      </c>
      <c r="AY46" s="9">
        <v>2387.4499999999998</v>
      </c>
      <c r="AZ46" s="9">
        <v>2344.3000000000002</v>
      </c>
      <c r="BA46" s="9">
        <v>2355.9</v>
      </c>
      <c r="BB46" s="9">
        <v>1207445</v>
      </c>
      <c r="BC46" s="14">
        <f>(Hindustan_Unilever[[#This Row],[CLOSE]]-BA45)/BA45</f>
        <v>1.1528305532298536E-2</v>
      </c>
    </row>
    <row r="47" spans="1:55" x14ac:dyDescent="0.3">
      <c r="A47" s="8">
        <v>45447</v>
      </c>
      <c r="B47" s="9" t="s">
        <v>172</v>
      </c>
      <c r="C47" s="9" t="s">
        <v>172</v>
      </c>
      <c r="D47" s="9" t="s">
        <v>173</v>
      </c>
      <c r="E47" s="9" t="s">
        <v>174</v>
      </c>
      <c r="F47" s="9">
        <v>93786.44</v>
      </c>
      <c r="G47" s="10">
        <f>(Nifty_50[[#This Row],[CLOSE]]-E46)/E46</f>
        <v>-5.9293583620975046E-2</v>
      </c>
      <c r="I47" s="11">
        <v>45447</v>
      </c>
      <c r="J47" s="12">
        <v>1557</v>
      </c>
      <c r="K47" s="12">
        <v>1559</v>
      </c>
      <c r="L47" s="12">
        <v>1454</v>
      </c>
      <c r="M47" s="12">
        <v>1483.15</v>
      </c>
      <c r="N47" s="12">
        <v>44765620</v>
      </c>
      <c r="O47" s="10">
        <f>(HDFC_Bank[[#This Row],[CLOSE]]-M46)/M46</f>
        <v>-5.6640376542424598E-2</v>
      </c>
      <c r="Q47" s="8">
        <v>45447</v>
      </c>
      <c r="R47" s="9">
        <v>1409</v>
      </c>
      <c r="S47" s="9">
        <v>1415</v>
      </c>
      <c r="T47" s="9">
        <v>1358.35</v>
      </c>
      <c r="U47" s="9">
        <v>1393.65</v>
      </c>
      <c r="V47" s="9">
        <v>13736134</v>
      </c>
      <c r="W47" s="10">
        <f>(Infosys[[#This Row],[CLOSE]]-U46)/U46</f>
        <v>-8.7132797496265735E-3</v>
      </c>
      <c r="Y47" s="8">
        <v>45447</v>
      </c>
      <c r="Z47" s="9">
        <v>1461.6</v>
      </c>
      <c r="AA47" s="9">
        <v>1476.3</v>
      </c>
      <c r="AB47" s="9">
        <v>1377.2</v>
      </c>
      <c r="AC47" s="9">
        <v>1429.85</v>
      </c>
      <c r="AD47" s="9">
        <v>5055952</v>
      </c>
      <c r="AE47" s="10">
        <f>(Sun_Pharma[[#This Row],[CLOSE]]-AC46)/AC46</f>
        <v>-1.5966415470906058E-2</v>
      </c>
      <c r="AG47" s="8">
        <v>45447</v>
      </c>
      <c r="AH47" s="9">
        <v>2996.1</v>
      </c>
      <c r="AI47" s="9">
        <v>2996.1</v>
      </c>
      <c r="AJ47" s="9">
        <v>2718.6</v>
      </c>
      <c r="AK47" s="9">
        <v>2794.55</v>
      </c>
      <c r="AL47" s="9">
        <v>18354549</v>
      </c>
      <c r="AM47" s="10">
        <f>(Reliance[[#This Row],[CLOSE]]-AK46)/AK46</f>
        <v>-7.485143925976194E-2</v>
      </c>
      <c r="AO47" s="8">
        <v>45447</v>
      </c>
      <c r="AP47" s="9">
        <v>948</v>
      </c>
      <c r="AQ47" s="9">
        <v>948</v>
      </c>
      <c r="AR47" s="9">
        <v>855.4</v>
      </c>
      <c r="AS47" s="9">
        <v>903.9</v>
      </c>
      <c r="AT47" s="9">
        <v>26554598</v>
      </c>
      <c r="AU47" s="10">
        <f>(Tata_Motors[[#This Row],[CLOSE]]-AS46)/AS46</f>
        <v>-4.8976800462938674E-2</v>
      </c>
      <c r="AW47" s="8">
        <v>45447</v>
      </c>
      <c r="AX47" s="9">
        <v>2374</v>
      </c>
      <c r="AY47" s="9">
        <v>2510.0500000000002</v>
      </c>
      <c r="AZ47" s="9">
        <v>2342.1</v>
      </c>
      <c r="BA47" s="9">
        <v>2496.3000000000002</v>
      </c>
      <c r="BB47" s="9">
        <v>7826048</v>
      </c>
      <c r="BC47" s="14">
        <f>(Hindustan_Unilever[[#This Row],[CLOSE]]-BA46)/BA46</f>
        <v>5.959505921303964E-2</v>
      </c>
    </row>
    <row r="48" spans="1:55" x14ac:dyDescent="0.3">
      <c r="A48" s="8">
        <v>45448</v>
      </c>
      <c r="B48" s="9" t="s">
        <v>175</v>
      </c>
      <c r="C48" s="9" t="s">
        <v>176</v>
      </c>
      <c r="D48" s="9" t="s">
        <v>177</v>
      </c>
      <c r="E48" s="9" t="s">
        <v>178</v>
      </c>
      <c r="F48" s="9">
        <v>64326.85</v>
      </c>
      <c r="G48" s="10">
        <f>(Nifty_50[[#This Row],[CLOSE]]-E47)/E47</f>
        <v>3.3624254609426696E-2</v>
      </c>
      <c r="I48" s="11">
        <v>45448</v>
      </c>
      <c r="J48" s="12">
        <v>1494.05</v>
      </c>
      <c r="K48" s="12">
        <v>1559.6</v>
      </c>
      <c r="L48" s="12">
        <v>1482.35</v>
      </c>
      <c r="M48" s="12">
        <v>1551.8</v>
      </c>
      <c r="N48" s="12">
        <v>40815825</v>
      </c>
      <c r="O48" s="10">
        <f>(HDFC_Bank[[#This Row],[CLOSE]]-M47)/M47</f>
        <v>4.6286619694568897E-2</v>
      </c>
      <c r="Q48" s="8">
        <v>45448</v>
      </c>
      <c r="R48" s="9">
        <v>1400.15</v>
      </c>
      <c r="S48" s="9">
        <v>1438</v>
      </c>
      <c r="T48" s="9">
        <v>1400.15</v>
      </c>
      <c r="U48" s="9">
        <v>1430.1</v>
      </c>
      <c r="V48" s="9">
        <v>9233424</v>
      </c>
      <c r="W48" s="10">
        <f>(Infosys[[#This Row],[CLOSE]]-U47)/U47</f>
        <v>2.6154342912495833E-2</v>
      </c>
      <c r="Y48" s="8">
        <v>45448</v>
      </c>
      <c r="Z48" s="9">
        <v>1449.7</v>
      </c>
      <c r="AA48" s="9">
        <v>1490</v>
      </c>
      <c r="AB48" s="9">
        <v>1432</v>
      </c>
      <c r="AC48" s="9">
        <v>1487.3</v>
      </c>
      <c r="AD48" s="9">
        <v>2487724</v>
      </c>
      <c r="AE48" s="10">
        <f>(Sun_Pharma[[#This Row],[CLOSE]]-AC47)/AC47</f>
        <v>4.0179039759415357E-2</v>
      </c>
      <c r="AG48" s="8">
        <v>45448</v>
      </c>
      <c r="AH48" s="9">
        <v>2844</v>
      </c>
      <c r="AI48" s="9">
        <v>2862.3</v>
      </c>
      <c r="AJ48" s="9">
        <v>2768.2</v>
      </c>
      <c r="AK48" s="9">
        <v>2841.5</v>
      </c>
      <c r="AL48" s="9">
        <v>8732445</v>
      </c>
      <c r="AM48" s="10">
        <f>(Reliance[[#This Row],[CLOSE]]-AK47)/AK47</f>
        <v>1.6800558229410751E-2</v>
      </c>
      <c r="AO48" s="8">
        <v>45448</v>
      </c>
      <c r="AP48" s="9">
        <v>924.95</v>
      </c>
      <c r="AQ48" s="9">
        <v>933.75</v>
      </c>
      <c r="AR48" s="9">
        <v>890</v>
      </c>
      <c r="AS48" s="9">
        <v>929.95</v>
      </c>
      <c r="AT48" s="9">
        <v>13752553</v>
      </c>
      <c r="AU48" s="10">
        <f>(Tata_Motors[[#This Row],[CLOSE]]-AS47)/AS47</f>
        <v>2.8819559685806028E-2</v>
      </c>
      <c r="AW48" s="8">
        <v>45448</v>
      </c>
      <c r="AX48" s="9">
        <v>2533.5500000000002</v>
      </c>
      <c r="AY48" s="9">
        <v>2723.95</v>
      </c>
      <c r="AZ48" s="9">
        <v>2525</v>
      </c>
      <c r="BA48" s="9">
        <v>2602.75</v>
      </c>
      <c r="BB48" s="9">
        <v>11061076</v>
      </c>
      <c r="BC48" s="14">
        <f>(Hindustan_Unilever[[#This Row],[CLOSE]]-BA47)/BA47</f>
        <v>4.264311180547202E-2</v>
      </c>
    </row>
    <row r="49" spans="1:55" x14ac:dyDescent="0.3">
      <c r="A49" s="8">
        <v>45449</v>
      </c>
      <c r="B49" s="9" t="s">
        <v>179</v>
      </c>
      <c r="C49" s="9" t="s">
        <v>180</v>
      </c>
      <c r="D49" s="9" t="s">
        <v>181</v>
      </c>
      <c r="E49" s="9" t="s">
        <v>182</v>
      </c>
      <c r="F49" s="9">
        <v>49047.39</v>
      </c>
      <c r="G49" s="10">
        <f>(Nifty_50[[#This Row],[CLOSE]]-E48)/E48</f>
        <v>8.8880145532674298E-3</v>
      </c>
      <c r="I49" s="11">
        <v>45449</v>
      </c>
      <c r="J49" s="12">
        <v>1564.9</v>
      </c>
      <c r="K49" s="12">
        <v>1565.45</v>
      </c>
      <c r="L49" s="12">
        <v>1546.6</v>
      </c>
      <c r="M49" s="12">
        <v>1559.7</v>
      </c>
      <c r="N49" s="12">
        <v>23211435</v>
      </c>
      <c r="O49" s="10">
        <f>(HDFC_Bank[[#This Row],[CLOSE]]-M48)/M48</f>
        <v>5.0908622245135274E-3</v>
      </c>
      <c r="Q49" s="8">
        <v>45449</v>
      </c>
      <c r="R49" s="9">
        <v>1444.95</v>
      </c>
      <c r="S49" s="9">
        <v>1474.3</v>
      </c>
      <c r="T49" s="9">
        <v>1437.5</v>
      </c>
      <c r="U49" s="9">
        <v>1472.25</v>
      </c>
      <c r="V49" s="9">
        <v>12660930</v>
      </c>
      <c r="W49" s="10">
        <f>(Infosys[[#This Row],[CLOSE]]-U48)/U48</f>
        <v>2.9473463394168304E-2</v>
      </c>
      <c r="Y49" s="8">
        <v>45449</v>
      </c>
      <c r="Z49" s="9">
        <v>1494</v>
      </c>
      <c r="AA49" s="9">
        <v>1494</v>
      </c>
      <c r="AB49" s="9">
        <v>1455.05</v>
      </c>
      <c r="AC49" s="9">
        <v>1472.7</v>
      </c>
      <c r="AD49" s="9">
        <v>3004955</v>
      </c>
      <c r="AE49" s="10">
        <f>(Sun_Pharma[[#This Row],[CLOSE]]-AC48)/AC48</f>
        <v>-9.8164459086935458E-3</v>
      </c>
      <c r="AG49" s="8">
        <v>45449</v>
      </c>
      <c r="AH49" s="9">
        <v>2870</v>
      </c>
      <c r="AI49" s="9">
        <v>2887.4</v>
      </c>
      <c r="AJ49" s="9">
        <v>2842.7</v>
      </c>
      <c r="AK49" s="9">
        <v>2863.2</v>
      </c>
      <c r="AL49" s="9">
        <v>8927861</v>
      </c>
      <c r="AM49" s="10">
        <f>(Reliance[[#This Row],[CLOSE]]-AK48)/AK48</f>
        <v>7.6368115431989505E-3</v>
      </c>
      <c r="AO49" s="8">
        <v>45449</v>
      </c>
      <c r="AP49" s="9">
        <v>940</v>
      </c>
      <c r="AQ49" s="9">
        <v>946</v>
      </c>
      <c r="AR49" s="9">
        <v>931.2</v>
      </c>
      <c r="AS49" s="9">
        <v>938.25</v>
      </c>
      <c r="AT49" s="9">
        <v>11792640</v>
      </c>
      <c r="AU49" s="10">
        <f>(Tata_Motors[[#This Row],[CLOSE]]-AS48)/AS48</f>
        <v>8.925211032851179E-3</v>
      </c>
      <c r="AW49" s="8">
        <v>45449</v>
      </c>
      <c r="AX49" s="9">
        <v>2600</v>
      </c>
      <c r="AY49" s="9">
        <v>2600</v>
      </c>
      <c r="AZ49" s="9">
        <v>2518</v>
      </c>
      <c r="BA49" s="9">
        <v>2549.6</v>
      </c>
      <c r="BB49" s="9">
        <v>4102547</v>
      </c>
      <c r="BC49" s="14">
        <f>(Hindustan_Unilever[[#This Row],[CLOSE]]-BA48)/BA48</f>
        <v>-2.0420708865622934E-2</v>
      </c>
    </row>
    <row r="50" spans="1:55" x14ac:dyDescent="0.3">
      <c r="A50" s="8">
        <v>45450</v>
      </c>
      <c r="B50" s="9" t="s">
        <v>183</v>
      </c>
      <c r="C50" s="9" t="s">
        <v>184</v>
      </c>
      <c r="D50" s="9" t="s">
        <v>185</v>
      </c>
      <c r="E50" s="9" t="s">
        <v>186</v>
      </c>
      <c r="F50" s="9">
        <v>47621.54</v>
      </c>
      <c r="G50" s="10">
        <f>(Nifty_50[[#This Row],[CLOSE]]-E49)/E49</f>
        <v>2.0539931818380992E-2</v>
      </c>
      <c r="I50" s="11">
        <v>45450</v>
      </c>
      <c r="J50" s="12">
        <v>1561.05</v>
      </c>
      <c r="K50" s="12">
        <v>1584.35</v>
      </c>
      <c r="L50" s="12">
        <v>1552.05</v>
      </c>
      <c r="M50" s="12">
        <v>1573.35</v>
      </c>
      <c r="N50" s="12">
        <v>18356108</v>
      </c>
      <c r="O50" s="10">
        <f>(HDFC_Bank[[#This Row],[CLOSE]]-M49)/M49</f>
        <v>8.7516830159645211E-3</v>
      </c>
      <c r="Q50" s="8">
        <v>45450</v>
      </c>
      <c r="R50" s="9">
        <v>1481</v>
      </c>
      <c r="S50" s="9">
        <v>1539.7</v>
      </c>
      <c r="T50" s="9">
        <v>1477.25</v>
      </c>
      <c r="U50" s="9">
        <v>1533.6</v>
      </c>
      <c r="V50" s="9">
        <v>24075302</v>
      </c>
      <c r="W50" s="10">
        <f>(Infosys[[#This Row],[CLOSE]]-U49)/U49</f>
        <v>4.1670911869587303E-2</v>
      </c>
      <c r="Y50" s="8">
        <v>45450</v>
      </c>
      <c r="Z50" s="9">
        <v>1479.9</v>
      </c>
      <c r="AA50" s="9">
        <v>1510.1</v>
      </c>
      <c r="AB50" s="9">
        <v>1472.15</v>
      </c>
      <c r="AC50" s="9">
        <v>1506.85</v>
      </c>
      <c r="AD50" s="9">
        <v>3404664</v>
      </c>
      <c r="AE50" s="10">
        <f>(Sun_Pharma[[#This Row],[CLOSE]]-AC49)/AC49</f>
        <v>2.3188701025327538E-2</v>
      </c>
      <c r="AG50" s="8">
        <v>45450</v>
      </c>
      <c r="AH50" s="9">
        <v>2857</v>
      </c>
      <c r="AI50" s="9">
        <v>2944</v>
      </c>
      <c r="AJ50" s="9">
        <v>2853</v>
      </c>
      <c r="AK50" s="9">
        <v>2939.9</v>
      </c>
      <c r="AL50" s="9">
        <v>9279348</v>
      </c>
      <c r="AM50" s="10">
        <f>(Reliance[[#This Row],[CLOSE]]-AK49)/AK49</f>
        <v>2.6788208996926612E-2</v>
      </c>
      <c r="AO50" s="8">
        <v>45450</v>
      </c>
      <c r="AP50" s="9">
        <v>940</v>
      </c>
      <c r="AQ50" s="9">
        <v>973</v>
      </c>
      <c r="AR50" s="9">
        <v>935.25</v>
      </c>
      <c r="AS50" s="9">
        <v>970.5</v>
      </c>
      <c r="AT50" s="9">
        <v>15577866</v>
      </c>
      <c r="AU50" s="10">
        <f>(Tata_Motors[[#This Row],[CLOSE]]-AS49)/AS49</f>
        <v>3.4372501998401278E-2</v>
      </c>
      <c r="AW50" s="8">
        <v>45450</v>
      </c>
      <c r="AX50" s="9">
        <v>2555.3000000000002</v>
      </c>
      <c r="AY50" s="9">
        <v>2596.5</v>
      </c>
      <c r="AZ50" s="9">
        <v>2525</v>
      </c>
      <c r="BA50" s="9">
        <v>2577.8000000000002</v>
      </c>
      <c r="BB50" s="9">
        <v>3974253</v>
      </c>
      <c r="BC50" s="14">
        <f>(Hindustan_Unilever[[#This Row],[CLOSE]]-BA49)/BA49</f>
        <v>1.1060558518983478E-2</v>
      </c>
    </row>
    <row r="51" spans="1:55" x14ac:dyDescent="0.3">
      <c r="A51" s="8">
        <v>45453</v>
      </c>
      <c r="B51" s="9" t="s">
        <v>187</v>
      </c>
      <c r="C51" s="9" t="s">
        <v>188</v>
      </c>
      <c r="D51" s="9" t="s">
        <v>189</v>
      </c>
      <c r="E51" s="9" t="s">
        <v>190</v>
      </c>
      <c r="F51" s="9">
        <v>29060.400000000001</v>
      </c>
      <c r="G51" s="10">
        <f>(Nifty_50[[#This Row],[CLOSE]]-E50)/E50</f>
        <v>-1.3288879633665187E-3</v>
      </c>
      <c r="I51" s="11">
        <v>45453</v>
      </c>
      <c r="J51" s="12">
        <v>1574</v>
      </c>
      <c r="K51" s="12">
        <v>1580.65</v>
      </c>
      <c r="L51" s="12">
        <v>1557.6</v>
      </c>
      <c r="M51" s="12">
        <v>1561.3</v>
      </c>
      <c r="N51" s="12">
        <v>11227029</v>
      </c>
      <c r="O51" s="10">
        <f>(HDFC_Bank[[#This Row],[CLOSE]]-M50)/M50</f>
        <v>-7.6588171735468618E-3</v>
      </c>
      <c r="Q51" s="8">
        <v>45453</v>
      </c>
      <c r="R51" s="9">
        <v>1525.3</v>
      </c>
      <c r="S51" s="9">
        <v>1529.8</v>
      </c>
      <c r="T51" s="9">
        <v>1497.3</v>
      </c>
      <c r="U51" s="9">
        <v>1499.75</v>
      </c>
      <c r="V51" s="9">
        <v>6810606</v>
      </c>
      <c r="W51" s="10">
        <f>(Infosys[[#This Row],[CLOSE]]-U50)/U50</f>
        <v>-2.2072248304642612E-2</v>
      </c>
      <c r="Y51" s="8">
        <v>45453</v>
      </c>
      <c r="Z51" s="9">
        <v>1519</v>
      </c>
      <c r="AA51" s="9">
        <v>1521.7</v>
      </c>
      <c r="AB51" s="9">
        <v>1505.1</v>
      </c>
      <c r="AC51" s="9">
        <v>1513.1</v>
      </c>
      <c r="AD51" s="9">
        <v>1433942</v>
      </c>
      <c r="AE51" s="10">
        <f>(Sun_Pharma[[#This Row],[CLOSE]]-AC50)/AC50</f>
        <v>4.1477253873975512E-3</v>
      </c>
      <c r="AG51" s="8">
        <v>45453</v>
      </c>
      <c r="AH51" s="9">
        <v>2939.9</v>
      </c>
      <c r="AI51" s="9">
        <v>2986.7</v>
      </c>
      <c r="AJ51" s="9">
        <v>2936.15</v>
      </c>
      <c r="AK51" s="9">
        <v>2942.8</v>
      </c>
      <c r="AL51" s="9">
        <v>4625880</v>
      </c>
      <c r="AM51" s="10">
        <f>(Reliance[[#This Row],[CLOSE]]-AK50)/AK50</f>
        <v>9.8642810979968402E-4</v>
      </c>
      <c r="AO51" s="8">
        <v>45453</v>
      </c>
      <c r="AP51" s="9">
        <v>977</v>
      </c>
      <c r="AQ51" s="9">
        <v>984.9</v>
      </c>
      <c r="AR51" s="9">
        <v>969.1</v>
      </c>
      <c r="AS51" s="9">
        <v>975.15</v>
      </c>
      <c r="AT51" s="9">
        <v>9258931</v>
      </c>
      <c r="AU51" s="10">
        <f>(Tata_Motors[[#This Row],[CLOSE]]-AS50)/AS50</f>
        <v>4.7913446676970404E-3</v>
      </c>
      <c r="AW51" s="8">
        <v>45453</v>
      </c>
      <c r="AX51" s="9">
        <v>2579</v>
      </c>
      <c r="AY51" s="9">
        <v>2593.65</v>
      </c>
      <c r="AZ51" s="9">
        <v>2546</v>
      </c>
      <c r="BA51" s="9">
        <v>2565.35</v>
      </c>
      <c r="BB51" s="9">
        <v>1449122</v>
      </c>
      <c r="BC51" s="14">
        <f>(Hindustan_Unilever[[#This Row],[CLOSE]]-BA50)/BA50</f>
        <v>-4.8296997439678298E-3</v>
      </c>
    </row>
    <row r="52" spans="1:55" x14ac:dyDescent="0.3">
      <c r="A52" s="8">
        <v>45454</v>
      </c>
      <c r="B52" s="9" t="s">
        <v>191</v>
      </c>
      <c r="C52" s="9" t="s">
        <v>192</v>
      </c>
      <c r="D52" s="9" t="s">
        <v>193</v>
      </c>
      <c r="E52" s="9" t="s">
        <v>194</v>
      </c>
      <c r="F52" s="9">
        <v>29190.91</v>
      </c>
      <c r="G52" s="10">
        <f>(Nifty_50[[#This Row],[CLOSE]]-E51)/E51</f>
        <v>2.4291463162954088E-4</v>
      </c>
      <c r="I52" s="11">
        <v>45454</v>
      </c>
      <c r="J52" s="12">
        <v>1556</v>
      </c>
      <c r="K52" s="12">
        <v>1571</v>
      </c>
      <c r="L52" s="12">
        <v>1552.2</v>
      </c>
      <c r="M52" s="12">
        <v>1564.8</v>
      </c>
      <c r="N52" s="12">
        <v>14772663</v>
      </c>
      <c r="O52" s="10">
        <f>(HDFC_Bank[[#This Row],[CLOSE]]-M51)/M51</f>
        <v>2.2417216422212258E-3</v>
      </c>
      <c r="Q52" s="8">
        <v>45454</v>
      </c>
      <c r="R52" s="9">
        <v>1500.05</v>
      </c>
      <c r="S52" s="9">
        <v>1506.45</v>
      </c>
      <c r="T52" s="9">
        <v>1493.95</v>
      </c>
      <c r="U52" s="9">
        <v>1495.75</v>
      </c>
      <c r="V52" s="9">
        <v>4853054</v>
      </c>
      <c r="W52" s="10">
        <f>(Infosys[[#This Row],[CLOSE]]-U51)/U51</f>
        <v>-2.6671111851975329E-3</v>
      </c>
      <c r="Y52" s="8">
        <v>45454</v>
      </c>
      <c r="Z52" s="9">
        <v>1524</v>
      </c>
      <c r="AA52" s="9">
        <v>1525</v>
      </c>
      <c r="AB52" s="9">
        <v>1497.35</v>
      </c>
      <c r="AC52" s="9">
        <v>1499.75</v>
      </c>
      <c r="AD52" s="9">
        <v>1441589</v>
      </c>
      <c r="AE52" s="10">
        <f>(Sun_Pharma[[#This Row],[CLOSE]]-AC51)/AC51</f>
        <v>-8.8229462692485036E-3</v>
      </c>
      <c r="AG52" s="8">
        <v>45454</v>
      </c>
      <c r="AH52" s="9">
        <v>2938</v>
      </c>
      <c r="AI52" s="9">
        <v>2947.35</v>
      </c>
      <c r="AJ52" s="9">
        <v>2909.35</v>
      </c>
      <c r="AK52" s="9">
        <v>2913.35</v>
      </c>
      <c r="AL52" s="9">
        <v>5887451</v>
      </c>
      <c r="AM52" s="10">
        <f>(Reliance[[#This Row],[CLOSE]]-AK51)/AK51</f>
        <v>-1.000747587331802E-2</v>
      </c>
      <c r="AO52" s="8">
        <v>45454</v>
      </c>
      <c r="AP52" s="9">
        <v>973.8</v>
      </c>
      <c r="AQ52" s="9">
        <v>992.55</v>
      </c>
      <c r="AR52" s="9">
        <v>966.65</v>
      </c>
      <c r="AS52" s="9">
        <v>987.1</v>
      </c>
      <c r="AT52" s="9">
        <v>14828702</v>
      </c>
      <c r="AU52" s="10">
        <f>(Tata_Motors[[#This Row],[CLOSE]]-AS51)/AS51</f>
        <v>1.2254524944880323E-2</v>
      </c>
      <c r="AW52" s="8">
        <v>45454</v>
      </c>
      <c r="AX52" s="9">
        <v>2566</v>
      </c>
      <c r="AY52" s="9">
        <v>2576.6999999999998</v>
      </c>
      <c r="AZ52" s="9">
        <v>2551.3000000000002</v>
      </c>
      <c r="BA52" s="9">
        <v>2556.35</v>
      </c>
      <c r="BB52" s="9">
        <v>1402423</v>
      </c>
      <c r="BC52" s="14">
        <f>(Hindustan_Unilever[[#This Row],[CLOSE]]-BA51)/BA51</f>
        <v>-3.508293215350732E-3</v>
      </c>
    </row>
    <row r="53" spans="1:55" x14ac:dyDescent="0.3">
      <c r="A53" s="8">
        <v>45455</v>
      </c>
      <c r="B53" s="9" t="s">
        <v>195</v>
      </c>
      <c r="C53" s="9" t="s">
        <v>196</v>
      </c>
      <c r="D53" s="9" t="s">
        <v>197</v>
      </c>
      <c r="E53" s="9" t="s">
        <v>198</v>
      </c>
      <c r="F53" s="9">
        <v>31795.48</v>
      </c>
      <c r="G53" s="10">
        <f>(Nifty_50[[#This Row],[CLOSE]]-E52)/E52</f>
        <v>2.4973296625597063E-3</v>
      </c>
      <c r="I53" s="11">
        <v>45455</v>
      </c>
      <c r="J53" s="12">
        <v>1575</v>
      </c>
      <c r="K53" s="12">
        <v>1588.3</v>
      </c>
      <c r="L53" s="12">
        <v>1566.4</v>
      </c>
      <c r="M53" s="12">
        <v>1574.15</v>
      </c>
      <c r="N53" s="12">
        <v>19640218</v>
      </c>
      <c r="O53" s="10">
        <f>(HDFC_Bank[[#This Row],[CLOSE]]-M52)/M52</f>
        <v>5.9752044989775923E-3</v>
      </c>
      <c r="Q53" s="8">
        <v>45455</v>
      </c>
      <c r="R53" s="9">
        <v>1507</v>
      </c>
      <c r="S53" s="9">
        <v>1508.75</v>
      </c>
      <c r="T53" s="9">
        <v>1482.75</v>
      </c>
      <c r="U53" s="9">
        <v>1485.2</v>
      </c>
      <c r="V53" s="9">
        <v>9564320</v>
      </c>
      <c r="W53" s="10">
        <f>(Infosys[[#This Row],[CLOSE]]-U52)/U52</f>
        <v>-7.0533177335784418E-3</v>
      </c>
      <c r="Y53" s="8">
        <v>45455</v>
      </c>
      <c r="Z53" s="9">
        <v>1500</v>
      </c>
      <c r="AA53" s="9">
        <v>1514.55</v>
      </c>
      <c r="AB53" s="9">
        <v>1495.85</v>
      </c>
      <c r="AC53" s="9">
        <v>1506.85</v>
      </c>
      <c r="AD53" s="9">
        <v>994784</v>
      </c>
      <c r="AE53" s="10">
        <f>(Sun_Pharma[[#This Row],[CLOSE]]-AC52)/AC52</f>
        <v>4.7341223537255605E-3</v>
      </c>
      <c r="AG53" s="8">
        <v>45455</v>
      </c>
      <c r="AH53" s="9">
        <v>2915</v>
      </c>
      <c r="AI53" s="9">
        <v>2952</v>
      </c>
      <c r="AJ53" s="9">
        <v>2910.35</v>
      </c>
      <c r="AK53" s="9">
        <v>2926.65</v>
      </c>
      <c r="AL53" s="9">
        <v>5040871</v>
      </c>
      <c r="AM53" s="10">
        <f>(Reliance[[#This Row],[CLOSE]]-AK52)/AK52</f>
        <v>4.5651912746495207E-3</v>
      </c>
      <c r="AO53" s="8">
        <v>45455</v>
      </c>
      <c r="AP53" s="9">
        <v>994.5</v>
      </c>
      <c r="AQ53" s="9">
        <v>1010.25</v>
      </c>
      <c r="AR53" s="9">
        <v>987</v>
      </c>
      <c r="AS53" s="9">
        <v>988.7</v>
      </c>
      <c r="AT53" s="9">
        <v>17527993</v>
      </c>
      <c r="AU53" s="10">
        <f>(Tata_Motors[[#This Row],[CLOSE]]-AS52)/AS52</f>
        <v>1.6209097355891224E-3</v>
      </c>
      <c r="AW53" s="8">
        <v>45455</v>
      </c>
      <c r="AX53" s="9">
        <v>2568</v>
      </c>
      <c r="AY53" s="9">
        <v>2568</v>
      </c>
      <c r="AZ53" s="9">
        <v>2517</v>
      </c>
      <c r="BA53" s="9">
        <v>2528.6999999999998</v>
      </c>
      <c r="BB53" s="9">
        <v>1754677</v>
      </c>
      <c r="BC53" s="14">
        <f>(Hindustan_Unilever[[#This Row],[CLOSE]]-BA52)/BA52</f>
        <v>-1.081620278913298E-2</v>
      </c>
    </row>
    <row r="54" spans="1:55" x14ac:dyDescent="0.3">
      <c r="A54" s="8">
        <v>45456</v>
      </c>
      <c r="B54" s="9" t="s">
        <v>199</v>
      </c>
      <c r="C54" s="9" t="s">
        <v>200</v>
      </c>
      <c r="D54" s="9" t="s">
        <v>201</v>
      </c>
      <c r="E54" s="9" t="s">
        <v>202</v>
      </c>
      <c r="F54" s="9">
        <v>30151.67</v>
      </c>
      <c r="G54" s="10">
        <f>(Nifty_50[[#This Row],[CLOSE]]-E53)/E53</f>
        <v>3.2564491198583683E-3</v>
      </c>
      <c r="I54" s="11">
        <v>45456</v>
      </c>
      <c r="J54" s="12">
        <v>1581.75</v>
      </c>
      <c r="K54" s="12">
        <v>1585.7</v>
      </c>
      <c r="L54" s="12">
        <v>1574</v>
      </c>
      <c r="M54" s="12">
        <v>1580.75</v>
      </c>
      <c r="N54" s="12">
        <v>12060096</v>
      </c>
      <c r="O54" s="10">
        <f>(HDFC_Bank[[#This Row],[CLOSE]]-M53)/M53</f>
        <v>4.1927389384746744E-3</v>
      </c>
      <c r="Q54" s="8">
        <v>45456</v>
      </c>
      <c r="R54" s="9">
        <v>1495</v>
      </c>
      <c r="S54" s="9">
        <v>1505</v>
      </c>
      <c r="T54" s="9">
        <v>1489.35</v>
      </c>
      <c r="U54" s="9">
        <v>1493.95</v>
      </c>
      <c r="V54" s="9">
        <v>7307565</v>
      </c>
      <c r="W54" s="10">
        <f>(Infosys[[#This Row],[CLOSE]]-U53)/U53</f>
        <v>5.8914624293024504E-3</v>
      </c>
      <c r="Y54" s="8">
        <v>45456</v>
      </c>
      <c r="Z54" s="9">
        <v>1514.6</v>
      </c>
      <c r="AA54" s="9">
        <v>1514.6</v>
      </c>
      <c r="AB54" s="9">
        <v>1498</v>
      </c>
      <c r="AC54" s="9">
        <v>1510.8</v>
      </c>
      <c r="AD54" s="9">
        <v>1412477</v>
      </c>
      <c r="AE54" s="10">
        <f>(Sun_Pharma[[#This Row],[CLOSE]]-AC53)/AC53</f>
        <v>2.6213624448352827E-3</v>
      </c>
      <c r="AG54" s="8">
        <v>45456</v>
      </c>
      <c r="AH54" s="9">
        <v>2944</v>
      </c>
      <c r="AI54" s="9">
        <v>2944.5</v>
      </c>
      <c r="AJ54" s="9">
        <v>2920.2</v>
      </c>
      <c r="AK54" s="9">
        <v>2930.5</v>
      </c>
      <c r="AL54" s="9">
        <v>4590580</v>
      </c>
      <c r="AM54" s="10">
        <f>(Reliance[[#This Row],[CLOSE]]-AK53)/AK53</f>
        <v>1.315497240872639E-3</v>
      </c>
      <c r="AO54" s="8">
        <v>45456</v>
      </c>
      <c r="AP54" s="9">
        <v>1002</v>
      </c>
      <c r="AQ54" s="9">
        <v>1002</v>
      </c>
      <c r="AR54" s="9">
        <v>980.75</v>
      </c>
      <c r="AS54" s="9">
        <v>985.85</v>
      </c>
      <c r="AT54" s="9">
        <v>12157226</v>
      </c>
      <c r="AU54" s="10">
        <f>(Tata_Motors[[#This Row],[CLOSE]]-AS53)/AS53</f>
        <v>-2.8825730757560662E-3</v>
      </c>
      <c r="AW54" s="8">
        <v>45456</v>
      </c>
      <c r="AX54" s="9">
        <v>2487.9499999999998</v>
      </c>
      <c r="AY54" s="9">
        <v>2505.8000000000002</v>
      </c>
      <c r="AZ54" s="9">
        <v>2446.4499999999998</v>
      </c>
      <c r="BA54" s="9">
        <v>2487.4</v>
      </c>
      <c r="BB54" s="9">
        <v>3123098</v>
      </c>
      <c r="BC54" s="14">
        <f>(Hindustan_Unilever[[#This Row],[CLOSE]]-BA53)/BA53</f>
        <v>-1.6332502867085749E-2</v>
      </c>
    </row>
    <row r="55" spans="1:55" x14ac:dyDescent="0.3">
      <c r="A55" s="8">
        <v>45457</v>
      </c>
      <c r="B55" s="9" t="s">
        <v>203</v>
      </c>
      <c r="C55" s="9" t="s">
        <v>204</v>
      </c>
      <c r="D55" s="9" t="s">
        <v>205</v>
      </c>
      <c r="E55" s="9" t="s">
        <v>206</v>
      </c>
      <c r="F55" s="9">
        <v>25746.34</v>
      </c>
      <c r="G55" s="10">
        <f>(Nifty_50[[#This Row],[CLOSE]]-E54)/E54</f>
        <v>2.8505613511745033E-3</v>
      </c>
      <c r="I55" s="11">
        <v>45457</v>
      </c>
      <c r="J55" s="12">
        <v>1584</v>
      </c>
      <c r="K55" s="12">
        <v>1599</v>
      </c>
      <c r="L55" s="12">
        <v>1577.7</v>
      </c>
      <c r="M55" s="12">
        <v>1596.9</v>
      </c>
      <c r="N55" s="12">
        <v>12770277</v>
      </c>
      <c r="O55" s="10">
        <f>(HDFC_Bank[[#This Row],[CLOSE]]-M54)/M54</f>
        <v>1.0216669302546317E-2</v>
      </c>
      <c r="Q55" s="8">
        <v>45457</v>
      </c>
      <c r="R55" s="9">
        <v>1503.7</v>
      </c>
      <c r="S55" s="9">
        <v>1503.7</v>
      </c>
      <c r="T55" s="9">
        <v>1486.05</v>
      </c>
      <c r="U55" s="9">
        <v>1488.9</v>
      </c>
      <c r="V55" s="9">
        <v>4237727</v>
      </c>
      <c r="W55" s="10">
        <f>(Infosys[[#This Row],[CLOSE]]-U54)/U54</f>
        <v>-3.3803005455336219E-3</v>
      </c>
      <c r="Y55" s="8">
        <v>45457</v>
      </c>
      <c r="Z55" s="9">
        <v>1513.85</v>
      </c>
      <c r="AA55" s="9">
        <v>1518</v>
      </c>
      <c r="AB55" s="9">
        <v>1505.55</v>
      </c>
      <c r="AC55" s="9">
        <v>1516</v>
      </c>
      <c r="AD55" s="9">
        <v>937490</v>
      </c>
      <c r="AE55" s="10">
        <f>(Sun_Pharma[[#This Row],[CLOSE]]-AC54)/AC54</f>
        <v>3.4418850939899694E-3</v>
      </c>
      <c r="AG55" s="8">
        <v>45457</v>
      </c>
      <c r="AH55" s="9">
        <v>2940</v>
      </c>
      <c r="AI55" s="9">
        <v>2959.35</v>
      </c>
      <c r="AJ55" s="9">
        <v>2914.45</v>
      </c>
      <c r="AK55" s="9">
        <v>2955.1</v>
      </c>
      <c r="AL55" s="9">
        <v>4078999</v>
      </c>
      <c r="AM55" s="10">
        <f>(Reliance[[#This Row],[CLOSE]]-AK54)/AK54</f>
        <v>8.3944719331171848E-3</v>
      </c>
      <c r="AO55" s="8">
        <v>45457</v>
      </c>
      <c r="AP55" s="9">
        <v>990</v>
      </c>
      <c r="AQ55" s="9">
        <v>997.25</v>
      </c>
      <c r="AR55" s="9">
        <v>981.4</v>
      </c>
      <c r="AS55" s="9">
        <v>993.4</v>
      </c>
      <c r="AT55" s="9">
        <v>11591421</v>
      </c>
      <c r="AU55" s="10">
        <f>(Tata_Motors[[#This Row],[CLOSE]]-AS54)/AS54</f>
        <v>7.658365877161794E-3</v>
      </c>
      <c r="AW55" s="8">
        <v>45457</v>
      </c>
      <c r="AX55" s="9">
        <v>2473</v>
      </c>
      <c r="AY55" s="9">
        <v>2510.4</v>
      </c>
      <c r="AZ55" s="9">
        <v>2470.4</v>
      </c>
      <c r="BA55" s="9">
        <v>2479.75</v>
      </c>
      <c r="BB55" s="9">
        <v>1729552</v>
      </c>
      <c r="BC55" s="14">
        <f>(Hindustan_Unilever[[#This Row],[CLOSE]]-BA54)/BA54</f>
        <v>-3.0755005226341123E-3</v>
      </c>
    </row>
    <row r="56" spans="1:55" x14ac:dyDescent="0.3">
      <c r="A56" s="8">
        <v>45461</v>
      </c>
      <c r="B56" s="9" t="s">
        <v>207</v>
      </c>
      <c r="C56" s="9" t="s">
        <v>208</v>
      </c>
      <c r="D56" s="9" t="s">
        <v>209</v>
      </c>
      <c r="E56" s="9" t="s">
        <v>210</v>
      </c>
      <c r="F56" s="9">
        <v>29389.75</v>
      </c>
      <c r="G56" s="10">
        <f>(Nifty_50[[#This Row],[CLOSE]]-E55)/E55</f>
        <v>3.9334174280650364E-3</v>
      </c>
      <c r="I56" s="11">
        <v>45461</v>
      </c>
      <c r="J56" s="12">
        <v>1596.9</v>
      </c>
      <c r="K56" s="12">
        <v>1610.5</v>
      </c>
      <c r="L56" s="12">
        <v>1589.45</v>
      </c>
      <c r="M56" s="12">
        <v>1607.8</v>
      </c>
      <c r="N56" s="12">
        <v>16207857</v>
      </c>
      <c r="O56" s="10">
        <f>(HDFC_Bank[[#This Row],[CLOSE]]-M55)/M55</f>
        <v>6.8257248418810588E-3</v>
      </c>
      <c r="Q56" s="8">
        <v>45461</v>
      </c>
      <c r="R56" s="9">
        <v>1497</v>
      </c>
      <c r="S56" s="9">
        <v>1507</v>
      </c>
      <c r="T56" s="9">
        <v>1495.4</v>
      </c>
      <c r="U56" s="9">
        <v>1498.2</v>
      </c>
      <c r="V56" s="9">
        <v>5420939</v>
      </c>
      <c r="W56" s="10">
        <f>(Infosys[[#This Row],[CLOSE]]-U55)/U55</f>
        <v>6.2462220431190501E-3</v>
      </c>
      <c r="Y56" s="8">
        <v>45461</v>
      </c>
      <c r="Z56" s="9">
        <v>1522.6</v>
      </c>
      <c r="AA56" s="9">
        <v>1522.85</v>
      </c>
      <c r="AB56" s="9">
        <v>1510.2</v>
      </c>
      <c r="AC56" s="9">
        <v>1520.95</v>
      </c>
      <c r="AD56" s="9">
        <v>1478241</v>
      </c>
      <c r="AE56" s="10">
        <f>(Sun_Pharma[[#This Row],[CLOSE]]-AC55)/AC55</f>
        <v>3.2651715039578137E-3</v>
      </c>
      <c r="AG56" s="8">
        <v>45461</v>
      </c>
      <c r="AH56" s="9">
        <v>2974.7</v>
      </c>
      <c r="AI56" s="9">
        <v>2974.8</v>
      </c>
      <c r="AJ56" s="9">
        <v>2942.7</v>
      </c>
      <c r="AK56" s="9">
        <v>2962.05</v>
      </c>
      <c r="AL56" s="9">
        <v>3598383</v>
      </c>
      <c r="AM56" s="10">
        <f>(Reliance[[#This Row],[CLOSE]]-AK55)/AK55</f>
        <v>2.351866265101104E-3</v>
      </c>
      <c r="AO56" s="8">
        <v>45461</v>
      </c>
      <c r="AP56" s="9">
        <v>1000</v>
      </c>
      <c r="AQ56" s="9">
        <v>1003.55</v>
      </c>
      <c r="AR56" s="9">
        <v>984</v>
      </c>
      <c r="AS56" s="9">
        <v>985.9</v>
      </c>
      <c r="AT56" s="9">
        <v>9845075</v>
      </c>
      <c r="AU56" s="10">
        <f>(Tata_Motors[[#This Row],[CLOSE]]-AS55)/AS55</f>
        <v>-7.5498288705456015E-3</v>
      </c>
      <c r="AW56" s="8">
        <v>45461</v>
      </c>
      <c r="AX56" s="9">
        <v>2479.9</v>
      </c>
      <c r="AY56" s="9">
        <v>2498</v>
      </c>
      <c r="AZ56" s="9">
        <v>2473.15</v>
      </c>
      <c r="BA56" s="9">
        <v>2486.25</v>
      </c>
      <c r="BB56" s="9">
        <v>1820933</v>
      </c>
      <c r="BC56" s="14">
        <f>(Hindustan_Unilever[[#This Row],[CLOSE]]-BA55)/BA55</f>
        <v>2.6212319790301442E-3</v>
      </c>
    </row>
    <row r="57" spans="1:55" x14ac:dyDescent="0.3">
      <c r="A57" s="8">
        <v>45462</v>
      </c>
      <c r="B57" s="9" t="s">
        <v>211</v>
      </c>
      <c r="C57" s="9" t="s">
        <v>212</v>
      </c>
      <c r="D57" s="9" t="s">
        <v>213</v>
      </c>
      <c r="E57" s="9" t="s">
        <v>214</v>
      </c>
      <c r="F57" s="9">
        <v>39430.39</v>
      </c>
      <c r="G57" s="10">
        <f>(Nifty_50[[#This Row],[CLOSE]]-E56)/E56</f>
        <v>-1.7785965642099445E-3</v>
      </c>
      <c r="I57" s="11">
        <v>45462</v>
      </c>
      <c r="J57" s="12">
        <v>1613.4</v>
      </c>
      <c r="K57" s="12">
        <v>1669.9</v>
      </c>
      <c r="L57" s="12">
        <v>1604</v>
      </c>
      <c r="M57" s="12">
        <v>1657.85</v>
      </c>
      <c r="N57" s="12">
        <v>45065598</v>
      </c>
      <c r="O57" s="10">
        <f>(HDFC_Bank[[#This Row],[CLOSE]]-M56)/M56</f>
        <v>3.1129493718124117E-2</v>
      </c>
      <c r="Q57" s="8">
        <v>45462</v>
      </c>
      <c r="R57" s="9">
        <v>1505</v>
      </c>
      <c r="S57" s="9">
        <v>1515.65</v>
      </c>
      <c r="T57" s="9">
        <v>1496.7</v>
      </c>
      <c r="U57" s="9">
        <v>1511.35</v>
      </c>
      <c r="V57" s="9">
        <v>5493456</v>
      </c>
      <c r="W57" s="10">
        <f>(Infosys[[#This Row],[CLOSE]]-U56)/U56</f>
        <v>8.7771993058335749E-3</v>
      </c>
      <c r="Y57" s="8">
        <v>45462</v>
      </c>
      <c r="Z57" s="9">
        <v>1524.95</v>
      </c>
      <c r="AA57" s="9">
        <v>1529.85</v>
      </c>
      <c r="AB57" s="9">
        <v>1500</v>
      </c>
      <c r="AC57" s="9">
        <v>1504</v>
      </c>
      <c r="AD57" s="9">
        <v>1537367</v>
      </c>
      <c r="AE57" s="10">
        <f>(Sun_Pharma[[#This Row],[CLOSE]]-AC56)/AC56</f>
        <v>-1.1144350570367235E-2</v>
      </c>
      <c r="AG57" s="8">
        <v>45462</v>
      </c>
      <c r="AH57" s="9">
        <v>2975</v>
      </c>
      <c r="AI57" s="9">
        <v>2975</v>
      </c>
      <c r="AJ57" s="9">
        <v>2912</v>
      </c>
      <c r="AK57" s="9">
        <v>2917.3</v>
      </c>
      <c r="AL57" s="9">
        <v>4362937</v>
      </c>
      <c r="AM57" s="10">
        <f>(Reliance[[#This Row],[CLOSE]]-AK56)/AK56</f>
        <v>-1.510778008473861E-2</v>
      </c>
      <c r="AO57" s="8">
        <v>45462</v>
      </c>
      <c r="AP57" s="9">
        <v>990</v>
      </c>
      <c r="AQ57" s="9">
        <v>994.9</v>
      </c>
      <c r="AR57" s="9">
        <v>975.15</v>
      </c>
      <c r="AS57" s="9">
        <v>977.35</v>
      </c>
      <c r="AT57" s="9">
        <v>7605719</v>
      </c>
      <c r="AU57" s="10">
        <f>(Tata_Motors[[#This Row],[CLOSE]]-AS56)/AS56</f>
        <v>-8.6722791358149458E-3</v>
      </c>
      <c r="AW57" s="8">
        <v>45462</v>
      </c>
      <c r="AX57" s="9">
        <v>2495</v>
      </c>
      <c r="AY57" s="9">
        <v>2495</v>
      </c>
      <c r="AZ57" s="9">
        <v>2451.5</v>
      </c>
      <c r="BA57" s="9">
        <v>2457</v>
      </c>
      <c r="BB57" s="9">
        <v>986976</v>
      </c>
      <c r="BC57" s="14">
        <f>(Hindustan_Unilever[[#This Row],[CLOSE]]-BA56)/BA56</f>
        <v>-1.1764705882352941E-2</v>
      </c>
    </row>
    <row r="58" spans="1:55" x14ac:dyDescent="0.3">
      <c r="A58" s="8">
        <v>45463</v>
      </c>
      <c r="B58" s="9" t="s">
        <v>215</v>
      </c>
      <c r="C58" s="9" t="s">
        <v>216</v>
      </c>
      <c r="D58" s="9" t="s">
        <v>217</v>
      </c>
      <c r="E58" s="9" t="s">
        <v>218</v>
      </c>
      <c r="F58" s="9">
        <v>33390.07</v>
      </c>
      <c r="G58" s="10">
        <f>(Nifty_50[[#This Row],[CLOSE]]-E57)/E57</f>
        <v>2.1687361796223848E-3</v>
      </c>
      <c r="I58" s="11">
        <v>45463</v>
      </c>
      <c r="J58" s="12">
        <v>1669.8</v>
      </c>
      <c r="K58" s="12">
        <v>1681.45</v>
      </c>
      <c r="L58" s="12">
        <v>1652</v>
      </c>
      <c r="M58" s="12">
        <v>1669.35</v>
      </c>
      <c r="N58" s="12">
        <v>20704371</v>
      </c>
      <c r="O58" s="10">
        <f>(HDFC_Bank[[#This Row],[CLOSE]]-M57)/M57</f>
        <v>6.9366951171698291E-3</v>
      </c>
      <c r="Q58" s="8">
        <v>45463</v>
      </c>
      <c r="R58" s="9">
        <v>1516.3</v>
      </c>
      <c r="S58" s="9">
        <v>1517.5</v>
      </c>
      <c r="T58" s="9">
        <v>1499.1</v>
      </c>
      <c r="U58" s="9">
        <v>1515.4</v>
      </c>
      <c r="V58" s="9">
        <v>7927010</v>
      </c>
      <c r="W58" s="10">
        <f>(Infosys[[#This Row],[CLOSE]]-U57)/U57</f>
        <v>2.6797234260761455E-3</v>
      </c>
      <c r="Y58" s="8">
        <v>45463</v>
      </c>
      <c r="Z58" s="9">
        <v>1487.95</v>
      </c>
      <c r="AA58" s="9">
        <v>1487.95</v>
      </c>
      <c r="AB58" s="9">
        <v>1467</v>
      </c>
      <c r="AC58" s="9">
        <v>1471</v>
      </c>
      <c r="AD58" s="9">
        <v>4168375</v>
      </c>
      <c r="AE58" s="10">
        <f>(Sun_Pharma[[#This Row],[CLOSE]]-AC57)/AC57</f>
        <v>-2.1941489361702128E-2</v>
      </c>
      <c r="AG58" s="8">
        <v>45463</v>
      </c>
      <c r="AH58" s="9">
        <v>2918</v>
      </c>
      <c r="AI58" s="9">
        <v>2965.7</v>
      </c>
      <c r="AJ58" s="9">
        <v>2900.2</v>
      </c>
      <c r="AK58" s="9">
        <v>2947.4</v>
      </c>
      <c r="AL58" s="9">
        <v>8056888</v>
      </c>
      <c r="AM58" s="10">
        <f>(Reliance[[#This Row],[CLOSE]]-AK57)/AK57</f>
        <v>1.0317759572207146E-2</v>
      </c>
      <c r="AO58" s="8">
        <v>45463</v>
      </c>
      <c r="AP58" s="9">
        <v>980</v>
      </c>
      <c r="AQ58" s="9">
        <v>988.4</v>
      </c>
      <c r="AR58" s="9">
        <v>976.35</v>
      </c>
      <c r="AS58" s="9">
        <v>978.25</v>
      </c>
      <c r="AT58" s="9">
        <v>7299571</v>
      </c>
      <c r="AU58" s="10">
        <f>(Tata_Motors[[#This Row],[CLOSE]]-AS57)/AS57</f>
        <v>9.2085742057602417E-4</v>
      </c>
      <c r="AW58" s="8">
        <v>45463</v>
      </c>
      <c r="AX58" s="9">
        <v>2457</v>
      </c>
      <c r="AY58" s="9">
        <v>2490</v>
      </c>
      <c r="AZ58" s="9">
        <v>2446.65</v>
      </c>
      <c r="BA58" s="9">
        <v>2482.1999999999998</v>
      </c>
      <c r="BB58" s="9">
        <v>2163310</v>
      </c>
      <c r="BC58" s="14">
        <f>(Hindustan_Unilever[[#This Row],[CLOSE]]-BA57)/BA57</f>
        <v>1.0256410256410182E-2</v>
      </c>
    </row>
    <row r="59" spans="1:55" x14ac:dyDescent="0.3">
      <c r="A59" s="8">
        <v>45464</v>
      </c>
      <c r="B59" s="9" t="s">
        <v>219</v>
      </c>
      <c r="C59" s="9" t="s">
        <v>220</v>
      </c>
      <c r="D59" s="9" t="s">
        <v>221</v>
      </c>
      <c r="E59" s="9" t="s">
        <v>222</v>
      </c>
      <c r="F59" s="9">
        <v>70062.97</v>
      </c>
      <c r="G59" s="10">
        <f>(Nifty_50[[#This Row],[CLOSE]]-E58)/E58</f>
        <v>-2.7962829380065962E-3</v>
      </c>
      <c r="I59" s="11">
        <v>45464</v>
      </c>
      <c r="J59" s="12">
        <v>1672.85</v>
      </c>
      <c r="K59" s="12">
        <v>1672.85</v>
      </c>
      <c r="L59" s="12">
        <v>1643.15</v>
      </c>
      <c r="M59" s="12">
        <v>1665.75</v>
      </c>
      <c r="N59" s="12">
        <v>25815388</v>
      </c>
      <c r="O59" s="10">
        <f>(HDFC_Bank[[#This Row],[CLOSE]]-M58)/M58</f>
        <v>-2.1565279899361483E-3</v>
      </c>
      <c r="Q59" s="8">
        <v>45464</v>
      </c>
      <c r="R59" s="9">
        <v>1545</v>
      </c>
      <c r="S59" s="9">
        <v>1557.75</v>
      </c>
      <c r="T59" s="9">
        <v>1523.7</v>
      </c>
      <c r="U59" s="9">
        <v>1532.7</v>
      </c>
      <c r="V59" s="9">
        <v>17301941</v>
      </c>
      <c r="W59" s="10">
        <f>(Infosys[[#This Row],[CLOSE]]-U58)/U58</f>
        <v>1.1416127755048142E-2</v>
      </c>
      <c r="Y59" s="8">
        <v>45464</v>
      </c>
      <c r="Z59" s="9">
        <v>1480.1</v>
      </c>
      <c r="AA59" s="9">
        <v>1488</v>
      </c>
      <c r="AB59" s="9">
        <v>1460.9</v>
      </c>
      <c r="AC59" s="9">
        <v>1467.25</v>
      </c>
      <c r="AD59" s="9">
        <v>4426556</v>
      </c>
      <c r="AE59" s="10">
        <f>(Sun_Pharma[[#This Row],[CLOSE]]-AC58)/AC58</f>
        <v>-2.5492861998640381E-3</v>
      </c>
      <c r="AG59" s="8">
        <v>45464</v>
      </c>
      <c r="AH59" s="9">
        <v>2947.25</v>
      </c>
      <c r="AI59" s="9">
        <v>2949.4</v>
      </c>
      <c r="AJ59" s="9">
        <v>2881.15</v>
      </c>
      <c r="AK59" s="9">
        <v>2908.4</v>
      </c>
      <c r="AL59" s="9">
        <v>15585180</v>
      </c>
      <c r="AM59" s="10">
        <f>(Reliance[[#This Row],[CLOSE]]-AK58)/AK58</f>
        <v>-1.3232001085702653E-2</v>
      </c>
      <c r="AO59" s="8">
        <v>45464</v>
      </c>
      <c r="AP59" s="9">
        <v>979</v>
      </c>
      <c r="AQ59" s="9">
        <v>980.9</v>
      </c>
      <c r="AR59" s="9">
        <v>958.1</v>
      </c>
      <c r="AS59" s="9">
        <v>961.8</v>
      </c>
      <c r="AT59" s="9">
        <v>14303735</v>
      </c>
      <c r="AU59" s="10">
        <f>(Tata_Motors[[#This Row],[CLOSE]]-AS58)/AS58</f>
        <v>-1.6815742397137793E-2</v>
      </c>
      <c r="AW59" s="8">
        <v>45464</v>
      </c>
      <c r="AX59" s="9">
        <v>2475</v>
      </c>
      <c r="AY59" s="9">
        <v>2478</v>
      </c>
      <c r="AZ59" s="9">
        <v>2426.5500000000002</v>
      </c>
      <c r="BA59" s="9">
        <v>2441.3000000000002</v>
      </c>
      <c r="BB59" s="9">
        <v>3646215</v>
      </c>
      <c r="BC59" s="14">
        <f>(Hindustan_Unilever[[#This Row],[CLOSE]]-BA58)/BA58</f>
        <v>-1.6477318507775215E-2</v>
      </c>
    </row>
    <row r="60" spans="1:55" x14ac:dyDescent="0.3">
      <c r="A60" s="8">
        <v>45467</v>
      </c>
      <c r="B60" s="9" t="s">
        <v>223</v>
      </c>
      <c r="C60" s="9" t="s">
        <v>224</v>
      </c>
      <c r="D60" s="9" t="s">
        <v>225</v>
      </c>
      <c r="E60" s="9" t="s">
        <v>226</v>
      </c>
      <c r="F60" s="9">
        <v>24862.37</v>
      </c>
      <c r="G60" s="10">
        <f>(Nifty_50[[#This Row],[CLOSE]]-E59)/E59</f>
        <v>1.5637565901170584E-3</v>
      </c>
      <c r="I60" s="11">
        <v>45467</v>
      </c>
      <c r="J60" s="12">
        <v>1647</v>
      </c>
      <c r="K60" s="12">
        <v>1675.1</v>
      </c>
      <c r="L60" s="12">
        <v>1645.75</v>
      </c>
      <c r="M60" s="12">
        <v>1672.4</v>
      </c>
      <c r="N60" s="12">
        <v>14272497</v>
      </c>
      <c r="O60" s="10">
        <f>(HDFC_Bank[[#This Row],[CLOSE]]-M59)/M59</f>
        <v>3.9921957076392558E-3</v>
      </c>
      <c r="Q60" s="8">
        <v>45467</v>
      </c>
      <c r="R60" s="9">
        <v>1524.55</v>
      </c>
      <c r="S60" s="9">
        <v>1529.1</v>
      </c>
      <c r="T60" s="9">
        <v>1515.4</v>
      </c>
      <c r="U60" s="9">
        <v>1527.15</v>
      </c>
      <c r="V60" s="9">
        <v>5564989</v>
      </c>
      <c r="W60" s="10">
        <f>(Infosys[[#This Row],[CLOSE]]-U59)/U59</f>
        <v>-3.62106087296924E-3</v>
      </c>
      <c r="Y60" s="8">
        <v>45467</v>
      </c>
      <c r="Z60" s="9">
        <v>1475.05</v>
      </c>
      <c r="AA60" s="9">
        <v>1502.9</v>
      </c>
      <c r="AB60" s="9">
        <v>1475.05</v>
      </c>
      <c r="AC60" s="9">
        <v>1494.5</v>
      </c>
      <c r="AD60" s="9">
        <v>3726155</v>
      </c>
      <c r="AE60" s="10">
        <f>(Sun_Pharma[[#This Row],[CLOSE]]-AC59)/AC59</f>
        <v>1.8572158800477082E-2</v>
      </c>
      <c r="AG60" s="8">
        <v>45467</v>
      </c>
      <c r="AH60" s="9">
        <v>2891.05</v>
      </c>
      <c r="AI60" s="9">
        <v>2899</v>
      </c>
      <c r="AJ60" s="9">
        <v>2875</v>
      </c>
      <c r="AK60" s="9">
        <v>2882.95</v>
      </c>
      <c r="AL60" s="9">
        <v>4439193</v>
      </c>
      <c r="AM60" s="10">
        <f>(Reliance[[#This Row],[CLOSE]]-AK59)/AK59</f>
        <v>-8.7505157474901223E-3</v>
      </c>
      <c r="AO60" s="8">
        <v>45467</v>
      </c>
      <c r="AP60" s="9">
        <v>960.9</v>
      </c>
      <c r="AQ60" s="9">
        <v>963.5</v>
      </c>
      <c r="AR60" s="9">
        <v>950.05</v>
      </c>
      <c r="AS60" s="9">
        <v>958.05</v>
      </c>
      <c r="AT60" s="9">
        <v>6655577</v>
      </c>
      <c r="AU60" s="10">
        <f>(Tata_Motors[[#This Row],[CLOSE]]-AS59)/AS59</f>
        <v>-3.8989394884591392E-3</v>
      </c>
      <c r="AW60" s="8">
        <v>45467</v>
      </c>
      <c r="AX60" s="9">
        <v>2435</v>
      </c>
      <c r="AY60" s="9">
        <v>2467.85</v>
      </c>
      <c r="AZ60" s="9">
        <v>2427.0500000000002</v>
      </c>
      <c r="BA60" s="9">
        <v>2442.1999999999998</v>
      </c>
      <c r="BB60" s="9">
        <v>1945519</v>
      </c>
      <c r="BC60" s="14">
        <f>(Hindustan_Unilever[[#This Row],[CLOSE]]-BA59)/BA59</f>
        <v>3.6865604391088196E-4</v>
      </c>
    </row>
    <row r="61" spans="1:55" x14ac:dyDescent="0.3">
      <c r="A61" s="8">
        <v>45468</v>
      </c>
      <c r="B61" s="9" t="s">
        <v>227</v>
      </c>
      <c r="C61" s="9" t="s">
        <v>228</v>
      </c>
      <c r="D61" s="9" t="s">
        <v>229</v>
      </c>
      <c r="E61" s="9" t="s">
        <v>230</v>
      </c>
      <c r="F61" s="9">
        <v>34263.360000000001</v>
      </c>
      <c r="G61" s="10">
        <f>(Nifty_50[[#This Row],[CLOSE]]-E60)/E60</f>
        <v>7.7938299377386102E-3</v>
      </c>
      <c r="I61" s="11">
        <v>45468</v>
      </c>
      <c r="J61" s="12">
        <v>1671.1</v>
      </c>
      <c r="K61" s="12">
        <v>1716.95</v>
      </c>
      <c r="L61" s="12">
        <v>1671.1</v>
      </c>
      <c r="M61" s="12">
        <v>1711.35</v>
      </c>
      <c r="N61" s="12">
        <v>37260774</v>
      </c>
      <c r="O61" s="10">
        <f>(HDFC_Bank[[#This Row],[CLOSE]]-M60)/M60</f>
        <v>2.3289882803157028E-2</v>
      </c>
      <c r="Q61" s="8">
        <v>45468</v>
      </c>
      <c r="R61" s="9">
        <v>1526</v>
      </c>
      <c r="S61" s="9">
        <v>1543.9</v>
      </c>
      <c r="T61" s="9">
        <v>1520.35</v>
      </c>
      <c r="U61" s="9">
        <v>1541.95</v>
      </c>
      <c r="V61" s="9">
        <v>4551525</v>
      </c>
      <c r="W61" s="10">
        <f>(Infosys[[#This Row],[CLOSE]]-U60)/U60</f>
        <v>9.691254952034805E-3</v>
      </c>
      <c r="Y61" s="8">
        <v>45468</v>
      </c>
      <c r="Z61" s="9">
        <v>1498.05</v>
      </c>
      <c r="AA61" s="9">
        <v>1508</v>
      </c>
      <c r="AB61" s="9">
        <v>1492.3</v>
      </c>
      <c r="AC61" s="9">
        <v>1505.2</v>
      </c>
      <c r="AD61" s="9">
        <v>1833311</v>
      </c>
      <c r="AE61" s="10">
        <f>(Sun_Pharma[[#This Row],[CLOSE]]-AC60)/AC60</f>
        <v>7.1595851455336541E-3</v>
      </c>
      <c r="AG61" s="8">
        <v>45468</v>
      </c>
      <c r="AH61" s="9">
        <v>2886</v>
      </c>
      <c r="AI61" s="9">
        <v>2911.85</v>
      </c>
      <c r="AJ61" s="9">
        <v>2882</v>
      </c>
      <c r="AK61" s="9">
        <v>2908.3</v>
      </c>
      <c r="AL61" s="9">
        <v>3522693</v>
      </c>
      <c r="AM61" s="10">
        <f>(Reliance[[#This Row],[CLOSE]]-AK60)/AK60</f>
        <v>8.7930765361870188E-3</v>
      </c>
      <c r="AO61" s="8">
        <v>45468</v>
      </c>
      <c r="AP61" s="9">
        <v>960</v>
      </c>
      <c r="AQ61" s="9">
        <v>962.85</v>
      </c>
      <c r="AR61" s="9">
        <v>949.3</v>
      </c>
      <c r="AS61" s="9">
        <v>955</v>
      </c>
      <c r="AT61" s="9">
        <v>7304128</v>
      </c>
      <c r="AU61" s="10">
        <f>(Tata_Motors[[#This Row],[CLOSE]]-AS60)/AS60</f>
        <v>-3.183549919106471E-3</v>
      </c>
      <c r="AW61" s="8">
        <v>45468</v>
      </c>
      <c r="AX61" s="9">
        <v>2439.35</v>
      </c>
      <c r="AY61" s="9">
        <v>2446.6999999999998</v>
      </c>
      <c r="AZ61" s="9">
        <v>2427.9</v>
      </c>
      <c r="BA61" s="9">
        <v>2432.1999999999998</v>
      </c>
      <c r="BB61" s="9">
        <v>833789</v>
      </c>
      <c r="BC61" s="14">
        <f>(Hindustan_Unilever[[#This Row],[CLOSE]]-BA60)/BA60</f>
        <v>-4.0946687412988288E-3</v>
      </c>
    </row>
    <row r="62" spans="1:55" x14ac:dyDescent="0.3">
      <c r="A62" s="8">
        <v>45469</v>
      </c>
      <c r="B62" s="9" t="s">
        <v>231</v>
      </c>
      <c r="C62" s="9" t="s">
        <v>232</v>
      </c>
      <c r="D62" s="9" t="s">
        <v>233</v>
      </c>
      <c r="E62" s="9" t="s">
        <v>234</v>
      </c>
      <c r="F62" s="9">
        <v>33979.620000000003</v>
      </c>
      <c r="G62" s="10">
        <f>(Nifty_50[[#This Row],[CLOSE]]-E61)/E61</f>
        <v>6.2180403266262809E-3</v>
      </c>
      <c r="I62" s="11">
        <v>45469</v>
      </c>
      <c r="J62" s="12">
        <v>1707.95</v>
      </c>
      <c r="K62" s="12">
        <v>1710.9</v>
      </c>
      <c r="L62" s="12">
        <v>1691.1</v>
      </c>
      <c r="M62" s="12">
        <v>1701.5</v>
      </c>
      <c r="N62" s="12">
        <v>23798333</v>
      </c>
      <c r="O62" s="10">
        <f>(HDFC_Bank[[#This Row],[CLOSE]]-M61)/M61</f>
        <v>-5.7556899523767257E-3</v>
      </c>
      <c r="Q62" s="8">
        <v>45469</v>
      </c>
      <c r="R62" s="9">
        <v>1541</v>
      </c>
      <c r="S62" s="9">
        <v>1548.85</v>
      </c>
      <c r="T62" s="9">
        <v>1535</v>
      </c>
      <c r="U62" s="9">
        <v>1540.7</v>
      </c>
      <c r="V62" s="9">
        <v>4851004</v>
      </c>
      <c r="W62" s="10">
        <f>(Infosys[[#This Row],[CLOSE]]-U61)/U61</f>
        <v>-8.1066182431336936E-4</v>
      </c>
      <c r="Y62" s="8">
        <v>45469</v>
      </c>
      <c r="Z62" s="9">
        <v>1502</v>
      </c>
      <c r="AA62" s="9">
        <v>1528.9</v>
      </c>
      <c r="AB62" s="9">
        <v>1495.25</v>
      </c>
      <c r="AC62" s="9">
        <v>1521.15</v>
      </c>
      <c r="AD62" s="9">
        <v>2563493</v>
      </c>
      <c r="AE62" s="10">
        <f>(Sun_Pharma[[#This Row],[CLOSE]]-AC61)/AC61</f>
        <v>1.0596598458676618E-2</v>
      </c>
      <c r="AG62" s="8">
        <v>45469</v>
      </c>
      <c r="AH62" s="9">
        <v>2892.1</v>
      </c>
      <c r="AI62" s="9">
        <v>3037.95</v>
      </c>
      <c r="AJ62" s="9">
        <v>2890.25</v>
      </c>
      <c r="AK62" s="9">
        <v>3028.05</v>
      </c>
      <c r="AL62" s="9">
        <v>11007441</v>
      </c>
      <c r="AM62" s="10">
        <f>(Reliance[[#This Row],[CLOSE]]-AK61)/AK61</f>
        <v>4.1175257023003127E-2</v>
      </c>
      <c r="AO62" s="8">
        <v>45469</v>
      </c>
      <c r="AP62" s="9">
        <v>956</v>
      </c>
      <c r="AQ62" s="9">
        <v>962.5</v>
      </c>
      <c r="AR62" s="9">
        <v>950.1</v>
      </c>
      <c r="AS62" s="9">
        <v>951.85</v>
      </c>
      <c r="AT62" s="9">
        <v>6908988</v>
      </c>
      <c r="AU62" s="10">
        <f>(Tata_Motors[[#This Row],[CLOSE]]-AS61)/AS61</f>
        <v>-3.2984293193717039E-3</v>
      </c>
      <c r="AW62" s="8">
        <v>45469</v>
      </c>
      <c r="AX62" s="9">
        <v>2437</v>
      </c>
      <c r="AY62" s="9">
        <v>2467</v>
      </c>
      <c r="AZ62" s="9">
        <v>2432.4</v>
      </c>
      <c r="BA62" s="9">
        <v>2445.6</v>
      </c>
      <c r="BB62" s="9">
        <v>1738656</v>
      </c>
      <c r="BC62" s="14">
        <f>(Hindustan_Unilever[[#This Row],[CLOSE]]-BA61)/BA61</f>
        <v>5.509415344132922E-3</v>
      </c>
    </row>
    <row r="63" spans="1:55" x14ac:dyDescent="0.3">
      <c r="A63" s="8">
        <v>45470</v>
      </c>
      <c r="B63" s="9" t="s">
        <v>235</v>
      </c>
      <c r="C63" s="9" t="s">
        <v>236</v>
      </c>
      <c r="D63" s="9" t="s">
        <v>237</v>
      </c>
      <c r="E63" s="9" t="s">
        <v>238</v>
      </c>
      <c r="F63" s="9">
        <v>61216.71</v>
      </c>
      <c r="G63" s="10">
        <f>(Nifty_50[[#This Row],[CLOSE]]-E62)/E62</f>
        <v>7.3610738704920535E-3</v>
      </c>
      <c r="I63" s="11">
        <v>45470</v>
      </c>
      <c r="J63" s="12">
        <v>1696.1</v>
      </c>
      <c r="K63" s="12">
        <v>1713</v>
      </c>
      <c r="L63" s="12">
        <v>1686.6</v>
      </c>
      <c r="M63" s="12">
        <v>1696.15</v>
      </c>
      <c r="N63" s="12">
        <v>27537325</v>
      </c>
      <c r="O63" s="10">
        <f>(HDFC_Bank[[#This Row],[CLOSE]]-M62)/M62</f>
        <v>-3.1442844548926884E-3</v>
      </c>
      <c r="Q63" s="8">
        <v>45470</v>
      </c>
      <c r="R63" s="9">
        <v>1538.45</v>
      </c>
      <c r="S63" s="9">
        <v>1578.4</v>
      </c>
      <c r="T63" s="9">
        <v>1532.05</v>
      </c>
      <c r="U63" s="9">
        <v>1573.35</v>
      </c>
      <c r="V63" s="9">
        <v>14757754</v>
      </c>
      <c r="W63" s="10">
        <f>(Infosys[[#This Row],[CLOSE]]-U62)/U62</f>
        <v>2.1191666125786889E-2</v>
      </c>
      <c r="Y63" s="8">
        <v>45470</v>
      </c>
      <c r="Z63" s="9">
        <v>1525</v>
      </c>
      <c r="AA63" s="9">
        <v>1528.05</v>
      </c>
      <c r="AB63" s="9">
        <v>1505</v>
      </c>
      <c r="AC63" s="9">
        <v>1516.25</v>
      </c>
      <c r="AD63" s="9">
        <v>3881458</v>
      </c>
      <c r="AE63" s="10">
        <f>(Sun_Pharma[[#This Row],[CLOSE]]-AC62)/AC62</f>
        <v>-3.2212470827992575E-3</v>
      </c>
      <c r="AG63" s="8">
        <v>45470</v>
      </c>
      <c r="AH63" s="9">
        <v>3027.5</v>
      </c>
      <c r="AI63" s="9">
        <v>3075</v>
      </c>
      <c r="AJ63" s="9">
        <v>3012</v>
      </c>
      <c r="AK63" s="9">
        <v>3061.1</v>
      </c>
      <c r="AL63" s="9">
        <v>14191515</v>
      </c>
      <c r="AM63" s="10">
        <f>(Reliance[[#This Row],[CLOSE]]-AK62)/AK62</f>
        <v>1.0914615016264503E-2</v>
      </c>
      <c r="AO63" s="8">
        <v>45470</v>
      </c>
      <c r="AP63" s="9">
        <v>952.5</v>
      </c>
      <c r="AQ63" s="9">
        <v>974.85</v>
      </c>
      <c r="AR63" s="9">
        <v>948.05</v>
      </c>
      <c r="AS63" s="9">
        <v>972.1</v>
      </c>
      <c r="AT63" s="9">
        <v>19385412</v>
      </c>
      <c r="AU63" s="10">
        <f>(Tata_Motors[[#This Row],[CLOSE]]-AS62)/AS62</f>
        <v>2.1274360455954194E-2</v>
      </c>
      <c r="AW63" s="8">
        <v>45470</v>
      </c>
      <c r="AX63" s="9">
        <v>2449.9499999999998</v>
      </c>
      <c r="AY63" s="9">
        <v>2483.1999999999998</v>
      </c>
      <c r="AZ63" s="9">
        <v>2436</v>
      </c>
      <c r="BA63" s="9">
        <v>2462.15</v>
      </c>
      <c r="BB63" s="9">
        <v>3402726</v>
      </c>
      <c r="BC63" s="14">
        <f>(Hindustan_Unilever[[#This Row],[CLOSE]]-BA62)/BA62</f>
        <v>6.7672554792280763E-3</v>
      </c>
    </row>
    <row r="64" spans="1:55" x14ac:dyDescent="0.3">
      <c r="A64" s="8">
        <v>45471</v>
      </c>
      <c r="B64" s="9" t="s">
        <v>239</v>
      </c>
      <c r="C64" s="9" t="s">
        <v>240</v>
      </c>
      <c r="D64" s="9" t="s">
        <v>241</v>
      </c>
      <c r="E64" s="9" t="s">
        <v>242</v>
      </c>
      <c r="F64" s="9">
        <v>41242.870000000003</v>
      </c>
      <c r="G64" s="10">
        <f>(Nifty_50[[#This Row],[CLOSE]]-E63)/E63</f>
        <v>-1.409885836677887E-3</v>
      </c>
      <c r="I64" s="11">
        <v>45471</v>
      </c>
      <c r="J64" s="12">
        <v>1697.6</v>
      </c>
      <c r="K64" s="12">
        <v>1706.6</v>
      </c>
      <c r="L64" s="12">
        <v>1679</v>
      </c>
      <c r="M64" s="12">
        <v>1683.8</v>
      </c>
      <c r="N64" s="12">
        <v>13238023</v>
      </c>
      <c r="O64" s="10">
        <f>(HDFC_Bank[[#This Row],[CLOSE]]-M63)/M63</f>
        <v>-7.2811956489698057E-3</v>
      </c>
      <c r="Q64" s="8">
        <v>45471</v>
      </c>
      <c r="R64" s="9">
        <v>1572.55</v>
      </c>
      <c r="S64" s="9">
        <v>1588.5</v>
      </c>
      <c r="T64" s="9">
        <v>1564.25</v>
      </c>
      <c r="U64" s="9">
        <v>1566.75</v>
      </c>
      <c r="V64" s="9">
        <v>8197544</v>
      </c>
      <c r="W64" s="10">
        <f>(Infosys[[#This Row],[CLOSE]]-U63)/U63</f>
        <v>-4.1948708170463722E-3</v>
      </c>
      <c r="Y64" s="8">
        <v>45471</v>
      </c>
      <c r="Z64" s="9">
        <v>1520</v>
      </c>
      <c r="AA64" s="9">
        <v>1538.95</v>
      </c>
      <c r="AB64" s="9">
        <v>1515.6</v>
      </c>
      <c r="AC64" s="9">
        <v>1520.85</v>
      </c>
      <c r="AD64" s="9">
        <v>2634599</v>
      </c>
      <c r="AE64" s="10">
        <f>(Sun_Pharma[[#This Row],[CLOSE]]-AC63)/AC63</f>
        <v>3.033800494641325E-3</v>
      </c>
      <c r="AG64" s="8">
        <v>45471</v>
      </c>
      <c r="AH64" s="9">
        <v>3062.05</v>
      </c>
      <c r="AI64" s="9">
        <v>3162</v>
      </c>
      <c r="AJ64" s="9">
        <v>3062.05</v>
      </c>
      <c r="AK64" s="9">
        <v>3130.8</v>
      </c>
      <c r="AL64" s="9">
        <v>14478668</v>
      </c>
      <c r="AM64" s="10">
        <f>(Reliance[[#This Row],[CLOSE]]-AK63)/AK63</f>
        <v>2.276959263010038E-2</v>
      </c>
      <c r="AO64" s="8">
        <v>45471</v>
      </c>
      <c r="AP64" s="9">
        <v>975</v>
      </c>
      <c r="AQ64" s="9">
        <v>998.5</v>
      </c>
      <c r="AR64" s="9">
        <v>972.55</v>
      </c>
      <c r="AS64" s="9">
        <v>989.75</v>
      </c>
      <c r="AT64" s="9">
        <v>23025267</v>
      </c>
      <c r="AU64" s="10">
        <f>(Tata_Motors[[#This Row],[CLOSE]]-AS63)/AS63</f>
        <v>1.8156568254294802E-2</v>
      </c>
      <c r="AW64" s="8">
        <v>45471</v>
      </c>
      <c r="AX64" s="9">
        <v>2463</v>
      </c>
      <c r="AY64" s="9">
        <v>2490.5</v>
      </c>
      <c r="AZ64" s="9">
        <v>2462.85</v>
      </c>
      <c r="BA64" s="9">
        <v>2473.0500000000002</v>
      </c>
      <c r="BB64" s="9">
        <v>2129791</v>
      </c>
      <c r="BC64" s="14">
        <f>(Hindustan_Unilever[[#This Row],[CLOSE]]-BA63)/BA63</f>
        <v>4.4270251609366167E-3</v>
      </c>
    </row>
    <row r="65" spans="1:55" x14ac:dyDescent="0.3">
      <c r="A65" s="8">
        <v>45474</v>
      </c>
      <c r="B65" s="9" t="s">
        <v>243</v>
      </c>
      <c r="C65" s="9" t="s">
        <v>244</v>
      </c>
      <c r="D65" s="9" t="s">
        <v>245</v>
      </c>
      <c r="E65" s="9" t="s">
        <v>246</v>
      </c>
      <c r="F65" s="9">
        <v>28204.06</v>
      </c>
      <c r="G65" s="10">
        <f>(Nifty_50[[#This Row],[CLOSE]]-E64)/E64</f>
        <v>5.4705005289331461E-3</v>
      </c>
      <c r="I65" s="11">
        <v>45474</v>
      </c>
      <c r="J65" s="12">
        <v>1680</v>
      </c>
      <c r="K65" s="12">
        <v>1707.3</v>
      </c>
      <c r="L65" s="12">
        <v>1680</v>
      </c>
      <c r="M65" s="12">
        <v>1705.2</v>
      </c>
      <c r="N65" s="12">
        <v>10593512</v>
      </c>
      <c r="O65" s="10">
        <f>(HDFC_Bank[[#This Row],[CLOSE]]-M64)/M64</f>
        <v>1.2709347903551545E-2</v>
      </c>
      <c r="Q65" s="8">
        <v>45474</v>
      </c>
      <c r="R65" s="9">
        <v>1559.5</v>
      </c>
      <c r="S65" s="9">
        <v>1599.9</v>
      </c>
      <c r="T65" s="9">
        <v>1559.5</v>
      </c>
      <c r="U65" s="9">
        <v>1590.8</v>
      </c>
      <c r="V65" s="9">
        <v>6801771</v>
      </c>
      <c r="W65" s="10">
        <f>(Infosys[[#This Row],[CLOSE]]-U64)/U64</f>
        <v>1.5350247327269797E-2</v>
      </c>
      <c r="Y65" s="8">
        <v>45474</v>
      </c>
      <c r="Z65" s="9">
        <v>1520.85</v>
      </c>
      <c r="AA65" s="9">
        <v>1530</v>
      </c>
      <c r="AB65" s="9">
        <v>1503.85</v>
      </c>
      <c r="AC65" s="9">
        <v>1520.1</v>
      </c>
      <c r="AD65" s="9">
        <v>1451094</v>
      </c>
      <c r="AE65" s="10">
        <f>(Sun_Pharma[[#This Row],[CLOSE]]-AC64)/AC64</f>
        <v>-4.9314528059966466E-4</v>
      </c>
      <c r="AG65" s="8">
        <v>45474</v>
      </c>
      <c r="AH65" s="9">
        <v>3125.05</v>
      </c>
      <c r="AI65" s="9">
        <v>3158.8</v>
      </c>
      <c r="AJ65" s="9">
        <v>3111.35</v>
      </c>
      <c r="AK65" s="9">
        <v>3120.3</v>
      </c>
      <c r="AL65" s="9">
        <v>3862153</v>
      </c>
      <c r="AM65" s="10">
        <f>(Reliance[[#This Row],[CLOSE]]-AK64)/AK64</f>
        <v>-3.3537753928708316E-3</v>
      </c>
      <c r="AO65" s="8">
        <v>45474</v>
      </c>
      <c r="AP65" s="9">
        <v>989.75</v>
      </c>
      <c r="AQ65" s="9">
        <v>1005.5</v>
      </c>
      <c r="AR65" s="9">
        <v>985.2</v>
      </c>
      <c r="AS65" s="9">
        <v>1002.05</v>
      </c>
      <c r="AT65" s="9">
        <v>14006105</v>
      </c>
      <c r="AU65" s="10">
        <f>(Tata_Motors[[#This Row],[CLOSE]]-AS64)/AS64</f>
        <v>1.242738065167967E-2</v>
      </c>
      <c r="AW65" s="8">
        <v>45474</v>
      </c>
      <c r="AX65" s="9">
        <v>2461.0500000000002</v>
      </c>
      <c r="AY65" s="9">
        <v>2523</v>
      </c>
      <c r="AZ65" s="9">
        <v>2450.1</v>
      </c>
      <c r="BA65" s="9">
        <v>2505.1</v>
      </c>
      <c r="BB65" s="9">
        <v>3312865</v>
      </c>
      <c r="BC65" s="14">
        <f>(Hindustan_Unilever[[#This Row],[CLOSE]]-BA64)/BA64</f>
        <v>1.2959705626655233E-2</v>
      </c>
    </row>
    <row r="66" spans="1:55" x14ac:dyDescent="0.3">
      <c r="A66" s="8">
        <v>45475</v>
      </c>
      <c r="B66" s="9" t="s">
        <v>247</v>
      </c>
      <c r="C66" s="9" t="s">
        <v>248</v>
      </c>
      <c r="D66" s="9" t="s">
        <v>249</v>
      </c>
      <c r="E66" s="9" t="s">
        <v>250</v>
      </c>
      <c r="F66" s="9">
        <v>34838.65</v>
      </c>
      <c r="G66" s="10">
        <f>(Nifty_50[[#This Row],[CLOSE]]-E65)/E65</f>
        <v>-7.4973231242721412E-4</v>
      </c>
      <c r="I66" s="11">
        <v>45475</v>
      </c>
      <c r="J66" s="12">
        <v>1715</v>
      </c>
      <c r="K66" s="12">
        <v>1734.9</v>
      </c>
      <c r="L66" s="12">
        <v>1702.75</v>
      </c>
      <c r="M66" s="12">
        <v>1730.6</v>
      </c>
      <c r="N66" s="12">
        <v>22960845</v>
      </c>
      <c r="O66" s="10">
        <f>(HDFC_Bank[[#This Row],[CLOSE]]-M65)/M65</f>
        <v>1.4895613417780826E-2</v>
      </c>
      <c r="Q66" s="8">
        <v>45475</v>
      </c>
      <c r="R66" s="9">
        <v>1596.2</v>
      </c>
      <c r="S66" s="9">
        <v>1633.8</v>
      </c>
      <c r="T66" s="9">
        <v>1586.5</v>
      </c>
      <c r="U66" s="9">
        <v>1621.05</v>
      </c>
      <c r="V66" s="9">
        <v>10493173</v>
      </c>
      <c r="W66" s="10">
        <f>(Infosys[[#This Row],[CLOSE]]-U65)/U65</f>
        <v>1.9015589640432488E-2</v>
      </c>
      <c r="Y66" s="8">
        <v>45475</v>
      </c>
      <c r="Z66" s="9">
        <v>1514</v>
      </c>
      <c r="AA66" s="9">
        <v>1534.9</v>
      </c>
      <c r="AB66" s="9">
        <v>1508.25</v>
      </c>
      <c r="AC66" s="9">
        <v>1524.05</v>
      </c>
      <c r="AD66" s="9">
        <v>1336816</v>
      </c>
      <c r="AE66" s="10">
        <f>(Sun_Pharma[[#This Row],[CLOSE]]-AC65)/AC65</f>
        <v>2.5985132557068916E-3</v>
      </c>
      <c r="AG66" s="8">
        <v>45475</v>
      </c>
      <c r="AH66" s="9">
        <v>3139</v>
      </c>
      <c r="AI66" s="9">
        <v>3147</v>
      </c>
      <c r="AJ66" s="9">
        <v>3114</v>
      </c>
      <c r="AK66" s="9">
        <v>3130.35</v>
      </c>
      <c r="AL66" s="9">
        <v>3874623</v>
      </c>
      <c r="AM66" s="10">
        <f>(Reliance[[#This Row],[CLOSE]]-AK65)/AK65</f>
        <v>3.2208441496009124E-3</v>
      </c>
      <c r="AO66" s="8">
        <v>45475</v>
      </c>
      <c r="AP66" s="9">
        <v>1004.05</v>
      </c>
      <c r="AQ66" s="9">
        <v>1005</v>
      </c>
      <c r="AR66" s="9">
        <v>979.1</v>
      </c>
      <c r="AS66" s="9">
        <v>981.3</v>
      </c>
      <c r="AT66" s="9">
        <v>12284132</v>
      </c>
      <c r="AU66" s="10">
        <f>(Tata_Motors[[#This Row],[CLOSE]]-AS65)/AS65</f>
        <v>-2.0707549523476872E-2</v>
      </c>
      <c r="AW66" s="8">
        <v>45475</v>
      </c>
      <c r="AX66" s="9">
        <v>2515</v>
      </c>
      <c r="AY66" s="9">
        <v>2515</v>
      </c>
      <c r="AZ66" s="9">
        <v>2479.35</v>
      </c>
      <c r="BA66" s="9">
        <v>2485.15</v>
      </c>
      <c r="BB66" s="9">
        <v>1305210</v>
      </c>
      <c r="BC66" s="14">
        <f>(Hindustan_Unilever[[#This Row],[CLOSE]]-BA65)/BA65</f>
        <v>-7.963753941958333E-3</v>
      </c>
    </row>
    <row r="67" spans="1:55" x14ac:dyDescent="0.3">
      <c r="A67" s="8">
        <v>45476</v>
      </c>
      <c r="B67" s="9" t="s">
        <v>251</v>
      </c>
      <c r="C67" s="9" t="s">
        <v>252</v>
      </c>
      <c r="D67" s="9" t="s">
        <v>253</v>
      </c>
      <c r="E67" s="9" t="s">
        <v>254</v>
      </c>
      <c r="F67" s="9">
        <v>36661.17</v>
      </c>
      <c r="G67" s="10">
        <f>(Nifty_50[[#This Row],[CLOSE]]-E66)/E66</f>
        <v>6.7422903060664636E-3</v>
      </c>
      <c r="I67" s="11">
        <v>45476</v>
      </c>
      <c r="J67" s="12">
        <v>1791</v>
      </c>
      <c r="K67" s="12">
        <v>1794</v>
      </c>
      <c r="L67" s="12">
        <v>1764.65</v>
      </c>
      <c r="M67" s="12">
        <v>1768.65</v>
      </c>
      <c r="N67" s="12">
        <v>61608901</v>
      </c>
      <c r="O67" s="10">
        <f>(HDFC_Bank[[#This Row],[CLOSE]]-M66)/M66</f>
        <v>2.1986594244770705E-2</v>
      </c>
      <c r="Q67" s="8">
        <v>45476</v>
      </c>
      <c r="R67" s="9">
        <v>1625</v>
      </c>
      <c r="S67" s="9">
        <v>1636</v>
      </c>
      <c r="T67" s="9">
        <v>1606</v>
      </c>
      <c r="U67" s="9">
        <v>1627.4</v>
      </c>
      <c r="V67" s="9">
        <v>7269965</v>
      </c>
      <c r="W67" s="10">
        <f>(Infosys[[#This Row],[CLOSE]]-U66)/U66</f>
        <v>3.9172141513217585E-3</v>
      </c>
      <c r="Y67" s="8">
        <v>45476</v>
      </c>
      <c r="Z67" s="9">
        <v>1519.35</v>
      </c>
      <c r="AA67" s="9">
        <v>1536.25</v>
      </c>
      <c r="AB67" s="9">
        <v>1498.3</v>
      </c>
      <c r="AC67" s="9">
        <v>1533.95</v>
      </c>
      <c r="AD67" s="9">
        <v>1061099</v>
      </c>
      <c r="AE67" s="10">
        <f>(Sun_Pharma[[#This Row],[CLOSE]]-AC66)/AC66</f>
        <v>6.4958498736918677E-3</v>
      </c>
      <c r="AG67" s="8">
        <v>45476</v>
      </c>
      <c r="AH67" s="9">
        <v>3132.65</v>
      </c>
      <c r="AI67" s="9">
        <v>3150</v>
      </c>
      <c r="AJ67" s="9">
        <v>3085.55</v>
      </c>
      <c r="AK67" s="9">
        <v>3104.85</v>
      </c>
      <c r="AL67" s="9">
        <v>4524810</v>
      </c>
      <c r="AM67" s="10">
        <f>(Reliance[[#This Row],[CLOSE]]-AK66)/AK66</f>
        <v>-8.146053955627966E-3</v>
      </c>
      <c r="AO67" s="8">
        <v>45476</v>
      </c>
      <c r="AP67" s="9">
        <v>984.95</v>
      </c>
      <c r="AQ67" s="9">
        <v>987.35</v>
      </c>
      <c r="AR67" s="9">
        <v>973.5</v>
      </c>
      <c r="AS67" s="9">
        <v>975.65</v>
      </c>
      <c r="AT67" s="9">
        <v>7346258</v>
      </c>
      <c r="AU67" s="10">
        <f>(Tata_Motors[[#This Row],[CLOSE]]-AS66)/AS66</f>
        <v>-5.7576683990624451E-3</v>
      </c>
      <c r="AW67" s="8">
        <v>45476</v>
      </c>
      <c r="AX67" s="9">
        <v>2486.65</v>
      </c>
      <c r="AY67" s="9">
        <v>2519.85</v>
      </c>
      <c r="AZ67" s="9">
        <v>2474.3000000000002</v>
      </c>
      <c r="BA67" s="9">
        <v>2510.35</v>
      </c>
      <c r="BB67" s="9">
        <v>1406405</v>
      </c>
      <c r="BC67" s="14">
        <f>(Hindustan_Unilever[[#This Row],[CLOSE]]-BA66)/BA66</f>
        <v>1.0140232983924437E-2</v>
      </c>
    </row>
    <row r="68" spans="1:55" x14ac:dyDescent="0.3">
      <c r="A68" s="8">
        <v>45477</v>
      </c>
      <c r="B68" s="9" t="s">
        <v>255</v>
      </c>
      <c r="C68" s="9" t="s">
        <v>256</v>
      </c>
      <c r="D68" s="9" t="s">
        <v>257</v>
      </c>
      <c r="E68" s="9" t="s">
        <v>258</v>
      </c>
      <c r="F68" s="9">
        <v>28466.6</v>
      </c>
      <c r="G68" s="10">
        <f>(Nifty_50[[#This Row],[CLOSE]]-E67)/E67</f>
        <v>6.4439091676451749E-4</v>
      </c>
      <c r="I68" s="11">
        <v>45477</v>
      </c>
      <c r="J68" s="12">
        <v>1759.75</v>
      </c>
      <c r="K68" s="12">
        <v>1759.75</v>
      </c>
      <c r="L68" s="12">
        <v>1724.85</v>
      </c>
      <c r="M68" s="12">
        <v>1727.15</v>
      </c>
      <c r="N68" s="12">
        <v>22924329</v>
      </c>
      <c r="O68" s="10">
        <f>(HDFC_Bank[[#This Row],[CLOSE]]-M67)/M67</f>
        <v>-2.3464224125745625E-2</v>
      </c>
      <c r="Q68" s="8">
        <v>45477</v>
      </c>
      <c r="R68" s="9">
        <v>1628.2</v>
      </c>
      <c r="S68" s="9">
        <v>1660</v>
      </c>
      <c r="T68" s="9">
        <v>1628</v>
      </c>
      <c r="U68" s="9">
        <v>1650.65</v>
      </c>
      <c r="V68" s="9">
        <v>8008311</v>
      </c>
      <c r="W68" s="10">
        <f>(Infosys[[#This Row],[CLOSE]]-U67)/U67</f>
        <v>1.4286592110114292E-2</v>
      </c>
      <c r="Y68" s="8">
        <v>45477</v>
      </c>
      <c r="Z68" s="9">
        <v>1535</v>
      </c>
      <c r="AA68" s="9">
        <v>1571</v>
      </c>
      <c r="AB68" s="9">
        <v>1526</v>
      </c>
      <c r="AC68" s="9">
        <v>1557.9</v>
      </c>
      <c r="AD68" s="9">
        <v>2630823</v>
      </c>
      <c r="AE68" s="10">
        <f>(Sun_Pharma[[#This Row],[CLOSE]]-AC67)/AC67</f>
        <v>1.5613285961080898E-2</v>
      </c>
      <c r="AG68" s="8">
        <v>45477</v>
      </c>
      <c r="AH68" s="9">
        <v>3114</v>
      </c>
      <c r="AI68" s="9">
        <v>3135</v>
      </c>
      <c r="AJ68" s="9">
        <v>3101.6</v>
      </c>
      <c r="AK68" s="9">
        <v>3108.05</v>
      </c>
      <c r="AL68" s="9">
        <v>3418588</v>
      </c>
      <c r="AM68" s="10">
        <f>(Reliance[[#This Row],[CLOSE]]-AK67)/AK67</f>
        <v>1.0306456028472465E-3</v>
      </c>
      <c r="AO68" s="8">
        <v>45477</v>
      </c>
      <c r="AP68" s="9">
        <v>984</v>
      </c>
      <c r="AQ68" s="9">
        <v>1004</v>
      </c>
      <c r="AR68" s="9">
        <v>979.6</v>
      </c>
      <c r="AS68" s="9">
        <v>998.2</v>
      </c>
      <c r="AT68" s="9">
        <v>12139832</v>
      </c>
      <c r="AU68" s="10">
        <f>(Tata_Motors[[#This Row],[CLOSE]]-AS67)/AS67</f>
        <v>2.3112796597140439E-2</v>
      </c>
      <c r="AW68" s="8">
        <v>45477</v>
      </c>
      <c r="AX68" s="9">
        <v>2515.0500000000002</v>
      </c>
      <c r="AY68" s="9">
        <v>2536.85</v>
      </c>
      <c r="AZ68" s="9">
        <v>2492.9</v>
      </c>
      <c r="BA68" s="9">
        <v>2495.9499999999998</v>
      </c>
      <c r="BB68" s="9">
        <v>1977010</v>
      </c>
      <c r="BC68" s="14">
        <f>(Hindustan_Unilever[[#This Row],[CLOSE]]-BA67)/BA67</f>
        <v>-5.7362519170633943E-3</v>
      </c>
    </row>
    <row r="69" spans="1:55" x14ac:dyDescent="0.3">
      <c r="A69" s="8">
        <v>45478</v>
      </c>
      <c r="B69" s="9" t="s">
        <v>259</v>
      </c>
      <c r="C69" s="9" t="s">
        <v>260</v>
      </c>
      <c r="D69" s="9" t="s">
        <v>261</v>
      </c>
      <c r="E69" s="9" t="s">
        <v>262</v>
      </c>
      <c r="F69" s="9">
        <v>32052.48</v>
      </c>
      <c r="G69" s="10">
        <f>(Nifty_50[[#This Row],[CLOSE]]-E68)/E68</f>
        <v>8.9292511156408331E-4</v>
      </c>
      <c r="I69" s="11">
        <v>45478</v>
      </c>
      <c r="J69" s="12">
        <v>1685</v>
      </c>
      <c r="K69" s="12">
        <v>1685</v>
      </c>
      <c r="L69" s="12">
        <v>1642.2</v>
      </c>
      <c r="M69" s="12">
        <v>1648.1</v>
      </c>
      <c r="N69" s="12">
        <v>41121274</v>
      </c>
      <c r="O69" s="10">
        <f>(HDFC_Bank[[#This Row],[CLOSE]]-M68)/M68</f>
        <v>-4.5769041484526637E-2</v>
      </c>
      <c r="Q69" s="8">
        <v>45478</v>
      </c>
      <c r="R69" s="9">
        <v>1651.45</v>
      </c>
      <c r="S69" s="9">
        <v>1665.85</v>
      </c>
      <c r="T69" s="9">
        <v>1633.35</v>
      </c>
      <c r="U69" s="9">
        <v>1647.45</v>
      </c>
      <c r="V69" s="9">
        <v>7065022</v>
      </c>
      <c r="W69" s="10">
        <f>(Infosys[[#This Row],[CLOSE]]-U68)/U68</f>
        <v>-1.9386302365734984E-3</v>
      </c>
      <c r="Y69" s="8">
        <v>45478</v>
      </c>
      <c r="Z69" s="9">
        <v>1562</v>
      </c>
      <c r="AA69" s="9">
        <v>1574.75</v>
      </c>
      <c r="AB69" s="9">
        <v>1557</v>
      </c>
      <c r="AC69" s="9">
        <v>1568.4</v>
      </c>
      <c r="AD69" s="9">
        <v>2481046</v>
      </c>
      <c r="AE69" s="10">
        <f>(Sun_Pharma[[#This Row],[CLOSE]]-AC68)/AC68</f>
        <v>6.7398420951280567E-3</v>
      </c>
      <c r="AG69" s="8">
        <v>45478</v>
      </c>
      <c r="AH69" s="9">
        <v>3107.65</v>
      </c>
      <c r="AI69" s="9">
        <v>3197</v>
      </c>
      <c r="AJ69" s="9">
        <v>3096</v>
      </c>
      <c r="AK69" s="9">
        <v>3177.25</v>
      </c>
      <c r="AL69" s="9">
        <v>6134855</v>
      </c>
      <c r="AM69" s="10">
        <f>(Reliance[[#This Row],[CLOSE]]-AK68)/AK68</f>
        <v>2.2264764080371879E-2</v>
      </c>
      <c r="AO69" s="8">
        <v>45478</v>
      </c>
      <c r="AP69" s="9">
        <v>1005</v>
      </c>
      <c r="AQ69" s="9">
        <v>1006.6</v>
      </c>
      <c r="AR69" s="9">
        <v>989.95</v>
      </c>
      <c r="AS69" s="9">
        <v>993.65</v>
      </c>
      <c r="AT69" s="9">
        <v>9050375</v>
      </c>
      <c r="AU69" s="10">
        <f>(Tata_Motors[[#This Row],[CLOSE]]-AS68)/AS68</f>
        <v>-4.5582047685835186E-3</v>
      </c>
      <c r="AW69" s="8">
        <v>45478</v>
      </c>
      <c r="AX69" s="9">
        <v>2495.9499999999998</v>
      </c>
      <c r="AY69" s="9">
        <v>2554</v>
      </c>
      <c r="AZ69" s="9">
        <v>2495.9499999999998</v>
      </c>
      <c r="BA69" s="9">
        <v>2547</v>
      </c>
      <c r="BB69" s="9">
        <v>1754286</v>
      </c>
      <c r="BC69" s="14">
        <f>(Hindustan_Unilever[[#This Row],[CLOSE]]-BA68)/BA68</f>
        <v>2.0453134077205146E-2</v>
      </c>
    </row>
    <row r="70" spans="1:55" x14ac:dyDescent="0.3">
      <c r="A70" s="8">
        <v>45481</v>
      </c>
      <c r="B70" s="9" t="s">
        <v>263</v>
      </c>
      <c r="C70" s="9" t="s">
        <v>264</v>
      </c>
      <c r="D70" s="9" t="s">
        <v>265</v>
      </c>
      <c r="E70" s="9" t="s">
        <v>266</v>
      </c>
      <c r="F70" s="9">
        <v>26356.03</v>
      </c>
      <c r="G70" s="10">
        <f>(Nifty_50[[#This Row],[CLOSE]]-E69)/E69</f>
        <v>-1.3566931221822501E-4</v>
      </c>
      <c r="I70" s="11">
        <v>45481</v>
      </c>
      <c r="J70" s="12">
        <v>1645.3</v>
      </c>
      <c r="K70" s="12">
        <v>1654.95</v>
      </c>
      <c r="L70" s="12">
        <v>1627.15</v>
      </c>
      <c r="M70" s="12">
        <v>1635.35</v>
      </c>
      <c r="N70" s="12">
        <v>19543900</v>
      </c>
      <c r="O70" s="10">
        <f>(HDFC_Bank[[#This Row],[CLOSE]]-M69)/M69</f>
        <v>-7.7361810569746984E-3</v>
      </c>
      <c r="Q70" s="8">
        <v>45481</v>
      </c>
      <c r="R70" s="9">
        <v>1643.1</v>
      </c>
      <c r="S70" s="9">
        <v>1666</v>
      </c>
      <c r="T70" s="9">
        <v>1640</v>
      </c>
      <c r="U70" s="9">
        <v>1661.65</v>
      </c>
      <c r="V70" s="9">
        <v>5880533</v>
      </c>
      <c r="W70" s="10">
        <f>(Infosys[[#This Row],[CLOSE]]-U69)/U69</f>
        <v>8.6193814683298703E-3</v>
      </c>
      <c r="Y70" s="8">
        <v>45481</v>
      </c>
      <c r="Z70" s="9">
        <v>1570.6</v>
      </c>
      <c r="AA70" s="9">
        <v>1574.8</v>
      </c>
      <c r="AB70" s="9">
        <v>1550.95</v>
      </c>
      <c r="AC70" s="9">
        <v>1556.4</v>
      </c>
      <c r="AD70" s="9">
        <v>1120204</v>
      </c>
      <c r="AE70" s="10">
        <f>(Sun_Pharma[[#This Row],[CLOSE]]-AC69)/AC69</f>
        <v>-7.6511094108645747E-3</v>
      </c>
      <c r="AG70" s="8">
        <v>45481</v>
      </c>
      <c r="AH70" s="9">
        <v>3178</v>
      </c>
      <c r="AI70" s="9">
        <v>3217.6</v>
      </c>
      <c r="AJ70" s="9">
        <v>3165.05</v>
      </c>
      <c r="AK70" s="9">
        <v>3201.8</v>
      </c>
      <c r="AL70" s="9">
        <v>4750403</v>
      </c>
      <c r="AM70" s="10">
        <f>(Reliance[[#This Row],[CLOSE]]-AK69)/AK69</f>
        <v>7.7268077740184696E-3</v>
      </c>
      <c r="AO70" s="8">
        <v>45481</v>
      </c>
      <c r="AP70" s="9">
        <v>1005</v>
      </c>
      <c r="AQ70" s="9">
        <v>1016.6</v>
      </c>
      <c r="AR70" s="9">
        <v>996.2</v>
      </c>
      <c r="AS70" s="9">
        <v>1002.6</v>
      </c>
      <c r="AT70" s="9">
        <v>13312085</v>
      </c>
      <c r="AU70" s="10">
        <f>(Tata_Motors[[#This Row],[CLOSE]]-AS69)/AS69</f>
        <v>9.0071956926483631E-3</v>
      </c>
      <c r="AW70" s="8">
        <v>45481</v>
      </c>
      <c r="AX70" s="9">
        <v>2560</v>
      </c>
      <c r="AY70" s="9">
        <v>2595</v>
      </c>
      <c r="AZ70" s="9">
        <v>2536.25</v>
      </c>
      <c r="BA70" s="9">
        <v>2587.15</v>
      </c>
      <c r="BB70" s="9">
        <v>2818809</v>
      </c>
      <c r="BC70" s="14">
        <f>(Hindustan_Unilever[[#This Row],[CLOSE]]-BA69)/BA69</f>
        <v>1.576364350215944E-2</v>
      </c>
    </row>
    <row r="71" spans="1:55" x14ac:dyDescent="0.3">
      <c r="A71" s="8">
        <v>45482</v>
      </c>
      <c r="B71" s="9" t="s">
        <v>267</v>
      </c>
      <c r="C71" s="9" t="s">
        <v>268</v>
      </c>
      <c r="D71" s="9" t="s">
        <v>269</v>
      </c>
      <c r="E71" s="9" t="s">
        <v>270</v>
      </c>
      <c r="F71" s="9">
        <v>29361.08</v>
      </c>
      <c r="G71" s="10">
        <f>(Nifty_50[[#This Row],[CLOSE]]-E70)/E70</f>
        <v>4.6318853808816601E-3</v>
      </c>
      <c r="I71" s="11">
        <v>45482</v>
      </c>
      <c r="J71" s="12">
        <v>1625</v>
      </c>
      <c r="K71" s="12">
        <v>1646.7</v>
      </c>
      <c r="L71" s="12">
        <v>1620.35</v>
      </c>
      <c r="M71" s="12">
        <v>1636.5</v>
      </c>
      <c r="N71" s="12">
        <v>24275439</v>
      </c>
      <c r="O71" s="10">
        <f>(HDFC_Bank[[#This Row],[CLOSE]]-M70)/M70</f>
        <v>7.0321337939896109E-4</v>
      </c>
      <c r="Q71" s="8">
        <v>45482</v>
      </c>
      <c r="R71" s="9">
        <v>1659.9</v>
      </c>
      <c r="S71" s="9">
        <v>1666.75</v>
      </c>
      <c r="T71" s="9">
        <v>1651</v>
      </c>
      <c r="U71" s="9">
        <v>1657.15</v>
      </c>
      <c r="V71" s="9">
        <v>5191182</v>
      </c>
      <c r="W71" s="10">
        <f>(Infosys[[#This Row],[CLOSE]]-U70)/U70</f>
        <v>-2.7081515361237324E-3</v>
      </c>
      <c r="Y71" s="8">
        <v>45482</v>
      </c>
      <c r="Z71" s="9">
        <v>1564.8</v>
      </c>
      <c r="AA71" s="9">
        <v>1589.9</v>
      </c>
      <c r="AB71" s="9">
        <v>1549.8</v>
      </c>
      <c r="AC71" s="9">
        <v>1585.4</v>
      </c>
      <c r="AD71" s="9">
        <v>1492840</v>
      </c>
      <c r="AE71" s="10">
        <f>(Sun_Pharma[[#This Row],[CLOSE]]-AC70)/AC70</f>
        <v>1.8632742225648931E-2</v>
      </c>
      <c r="AG71" s="8">
        <v>45482</v>
      </c>
      <c r="AH71" s="9">
        <v>3195.2</v>
      </c>
      <c r="AI71" s="9">
        <v>3201</v>
      </c>
      <c r="AJ71" s="9">
        <v>3161</v>
      </c>
      <c r="AK71" s="9">
        <v>3180.55</v>
      </c>
      <c r="AL71" s="9">
        <v>3480001</v>
      </c>
      <c r="AM71" s="10">
        <f>(Reliance[[#This Row],[CLOSE]]-AK70)/AK70</f>
        <v>-6.6368917483915291E-3</v>
      </c>
      <c r="AO71" s="8">
        <v>45482</v>
      </c>
      <c r="AP71" s="9">
        <v>1000.95</v>
      </c>
      <c r="AQ71" s="9">
        <v>1017</v>
      </c>
      <c r="AR71" s="9">
        <v>998.1</v>
      </c>
      <c r="AS71" s="9">
        <v>1014.95</v>
      </c>
      <c r="AT71" s="9">
        <v>10948094</v>
      </c>
      <c r="AU71" s="10">
        <f>(Tata_Motors[[#This Row],[CLOSE]]-AS70)/AS70</f>
        <v>1.2317973269499325E-2</v>
      </c>
      <c r="AW71" s="8">
        <v>45482</v>
      </c>
      <c r="AX71" s="9">
        <v>2587.15</v>
      </c>
      <c r="AY71" s="9">
        <v>2614</v>
      </c>
      <c r="AZ71" s="9">
        <v>2568</v>
      </c>
      <c r="BA71" s="9">
        <v>2590.15</v>
      </c>
      <c r="BB71" s="9">
        <v>1479529</v>
      </c>
      <c r="BC71" s="14">
        <f>(Hindustan_Unilever[[#This Row],[CLOSE]]-BA70)/BA70</f>
        <v>1.1595771408692962E-3</v>
      </c>
    </row>
    <row r="72" spans="1:55" x14ac:dyDescent="0.3">
      <c r="A72" s="8">
        <v>45483</v>
      </c>
      <c r="B72" s="9" t="s">
        <v>271</v>
      </c>
      <c r="C72" s="9" t="s">
        <v>272</v>
      </c>
      <c r="D72" s="9" t="s">
        <v>273</v>
      </c>
      <c r="E72" s="9" t="s">
        <v>274</v>
      </c>
      <c r="F72" s="9">
        <v>35358.54</v>
      </c>
      <c r="G72" s="10">
        <f>(Nifty_50[[#This Row],[CLOSE]]-E71)/E71</f>
        <v>-4.4509110554491428E-3</v>
      </c>
      <c r="I72" s="11">
        <v>45483</v>
      </c>
      <c r="J72" s="12">
        <v>1629.95</v>
      </c>
      <c r="K72" s="12">
        <v>1640</v>
      </c>
      <c r="L72" s="12">
        <v>1620.75</v>
      </c>
      <c r="M72" s="12">
        <v>1626.1</v>
      </c>
      <c r="N72" s="12">
        <v>22753591</v>
      </c>
      <c r="O72" s="10">
        <f>(HDFC_Bank[[#This Row],[CLOSE]]-M71)/M71</f>
        <v>-6.3550259700581061E-3</v>
      </c>
      <c r="Q72" s="8">
        <v>45483</v>
      </c>
      <c r="R72" s="9">
        <v>1657</v>
      </c>
      <c r="S72" s="9">
        <v>1674</v>
      </c>
      <c r="T72" s="9">
        <v>1637.55</v>
      </c>
      <c r="U72" s="9">
        <v>1648.25</v>
      </c>
      <c r="V72" s="9">
        <v>9852770</v>
      </c>
      <c r="W72" s="10">
        <f>(Infosys[[#This Row],[CLOSE]]-U71)/U71</f>
        <v>-5.3706665057478746E-3</v>
      </c>
      <c r="Y72" s="8">
        <v>45483</v>
      </c>
      <c r="Z72" s="9">
        <v>1592.8</v>
      </c>
      <c r="AA72" s="9">
        <v>1601.15</v>
      </c>
      <c r="AB72" s="9">
        <v>1567.6</v>
      </c>
      <c r="AC72" s="9">
        <v>1598.55</v>
      </c>
      <c r="AD72" s="9">
        <v>1899956</v>
      </c>
      <c r="AE72" s="10">
        <f>(Sun_Pharma[[#This Row],[CLOSE]]-AC71)/AC71</f>
        <v>8.2944367352086931E-3</v>
      </c>
      <c r="AG72" s="8">
        <v>45483</v>
      </c>
      <c r="AH72" s="9">
        <v>3190</v>
      </c>
      <c r="AI72" s="9">
        <v>3195</v>
      </c>
      <c r="AJ72" s="9">
        <v>3126.3</v>
      </c>
      <c r="AK72" s="9">
        <v>3168.45</v>
      </c>
      <c r="AL72" s="9">
        <v>3567289</v>
      </c>
      <c r="AM72" s="10">
        <f>(Reliance[[#This Row],[CLOSE]]-AK71)/AK71</f>
        <v>-3.8043734574210006E-3</v>
      </c>
      <c r="AO72" s="8">
        <v>45483</v>
      </c>
      <c r="AP72" s="9">
        <v>1015</v>
      </c>
      <c r="AQ72" s="9">
        <v>1019.85</v>
      </c>
      <c r="AR72" s="9">
        <v>986.05</v>
      </c>
      <c r="AS72" s="9">
        <v>1005.5</v>
      </c>
      <c r="AT72" s="9">
        <v>13412206</v>
      </c>
      <c r="AU72" s="10">
        <f>(Tata_Motors[[#This Row],[CLOSE]]-AS71)/AS71</f>
        <v>-9.3108034878565896E-3</v>
      </c>
      <c r="AW72" s="8">
        <v>45483</v>
      </c>
      <c r="AX72" s="9">
        <v>2581</v>
      </c>
      <c r="AY72" s="9">
        <v>2626</v>
      </c>
      <c r="AZ72" s="9">
        <v>2573</v>
      </c>
      <c r="BA72" s="9">
        <v>2610.4499999999998</v>
      </c>
      <c r="BB72" s="9">
        <v>1764036</v>
      </c>
      <c r="BC72" s="14">
        <f>(Hindustan_Unilever[[#This Row],[CLOSE]]-BA71)/BA71</f>
        <v>7.8373839352932177E-3</v>
      </c>
    </row>
    <row r="73" spans="1:55" x14ac:dyDescent="0.3">
      <c r="A73" s="8">
        <v>45484</v>
      </c>
      <c r="B73" s="9" t="s">
        <v>275</v>
      </c>
      <c r="C73" s="9" t="s">
        <v>276</v>
      </c>
      <c r="D73" s="9" t="s">
        <v>277</v>
      </c>
      <c r="E73" s="9" t="s">
        <v>278</v>
      </c>
      <c r="F73" s="9">
        <v>32115.439999999999</v>
      </c>
      <c r="G73" s="10">
        <f>(Nifty_50[[#This Row],[CLOSE]]-E72)/E72</f>
        <v>-3.4944263899080964E-4</v>
      </c>
      <c r="I73" s="11">
        <v>45484</v>
      </c>
      <c r="J73" s="12">
        <v>1623.95</v>
      </c>
      <c r="K73" s="12">
        <v>1625.85</v>
      </c>
      <c r="L73" s="12">
        <v>1601</v>
      </c>
      <c r="M73" s="12">
        <v>1621.9</v>
      </c>
      <c r="N73" s="12">
        <v>22088537</v>
      </c>
      <c r="O73" s="10">
        <f>(HDFC_Bank[[#This Row],[CLOSE]]-M72)/M72</f>
        <v>-2.5828669823502971E-3</v>
      </c>
      <c r="Q73" s="8">
        <v>45484</v>
      </c>
      <c r="R73" s="9">
        <v>1656</v>
      </c>
      <c r="S73" s="9">
        <v>1665</v>
      </c>
      <c r="T73" s="9">
        <v>1642.05</v>
      </c>
      <c r="U73" s="9">
        <v>1652.7</v>
      </c>
      <c r="V73" s="9">
        <v>8857679</v>
      </c>
      <c r="W73" s="10">
        <f>(Infosys[[#This Row],[CLOSE]]-U72)/U72</f>
        <v>2.6998331563780043E-3</v>
      </c>
      <c r="Y73" s="8">
        <v>45484</v>
      </c>
      <c r="Z73" s="9">
        <v>1601</v>
      </c>
      <c r="AA73" s="9">
        <v>1602.5</v>
      </c>
      <c r="AB73" s="9">
        <v>1572.3</v>
      </c>
      <c r="AC73" s="9">
        <v>1581.75</v>
      </c>
      <c r="AD73" s="9">
        <v>1707500</v>
      </c>
      <c r="AE73" s="10">
        <f>(Sun_Pharma[[#This Row],[CLOSE]]-AC72)/AC72</f>
        <v>-1.0509524256357296E-2</v>
      </c>
      <c r="AG73" s="8">
        <v>45484</v>
      </c>
      <c r="AH73" s="9">
        <v>3175</v>
      </c>
      <c r="AI73" s="9">
        <v>3208.5</v>
      </c>
      <c r="AJ73" s="9">
        <v>3141</v>
      </c>
      <c r="AK73" s="9">
        <v>3161.3</v>
      </c>
      <c r="AL73" s="9">
        <v>5970473</v>
      </c>
      <c r="AM73" s="10">
        <f>(Reliance[[#This Row],[CLOSE]]-AK72)/AK72</f>
        <v>-2.2566239012765349E-3</v>
      </c>
      <c r="AO73" s="8">
        <v>45484</v>
      </c>
      <c r="AP73" s="9">
        <v>1008</v>
      </c>
      <c r="AQ73" s="9">
        <v>1025.5</v>
      </c>
      <c r="AR73" s="9">
        <v>1007.05</v>
      </c>
      <c r="AS73" s="9">
        <v>1020.8</v>
      </c>
      <c r="AT73" s="9">
        <v>11983571</v>
      </c>
      <c r="AU73" s="10">
        <f>(Tata_Motors[[#This Row],[CLOSE]]-AS72)/AS72</f>
        <v>1.5216310293386329E-2</v>
      </c>
      <c r="AW73" s="8">
        <v>45484</v>
      </c>
      <c r="AX73" s="9">
        <v>2617</v>
      </c>
      <c r="AY73" s="9">
        <v>2617.0500000000002</v>
      </c>
      <c r="AZ73" s="9">
        <v>2590.0500000000002</v>
      </c>
      <c r="BA73" s="9">
        <v>2608.85</v>
      </c>
      <c r="BB73" s="9">
        <v>1432671</v>
      </c>
      <c r="BC73" s="14">
        <f>(Hindustan_Unilever[[#This Row],[CLOSE]]-BA72)/BA72</f>
        <v>-6.129211438640499E-4</v>
      </c>
    </row>
    <row r="74" spans="1:55" x14ac:dyDescent="0.3">
      <c r="A74" s="8">
        <v>45485</v>
      </c>
      <c r="B74" s="9" t="s">
        <v>279</v>
      </c>
      <c r="C74" s="9" t="s">
        <v>280</v>
      </c>
      <c r="D74" s="9" t="s">
        <v>281</v>
      </c>
      <c r="E74" s="9" t="s">
        <v>282</v>
      </c>
      <c r="F74" s="9">
        <v>39565.33</v>
      </c>
      <c r="G74" s="10">
        <f>(Nifty_50[[#This Row],[CLOSE]]-E73)/E73</f>
        <v>7.6575252046496524E-3</v>
      </c>
      <c r="I74" s="11">
        <v>45485</v>
      </c>
      <c r="J74" s="12">
        <v>1622</v>
      </c>
      <c r="K74" s="12">
        <v>1638.4</v>
      </c>
      <c r="L74" s="12">
        <v>1611.15</v>
      </c>
      <c r="M74" s="12">
        <v>1622.7</v>
      </c>
      <c r="N74" s="12">
        <v>28024980</v>
      </c>
      <c r="O74" s="10">
        <f>(HDFC_Bank[[#This Row],[CLOSE]]-M73)/M73</f>
        <v>4.9324865898018038E-4</v>
      </c>
      <c r="Q74" s="8">
        <v>45485</v>
      </c>
      <c r="R74" s="9">
        <v>1680</v>
      </c>
      <c r="S74" s="9">
        <v>1719.75</v>
      </c>
      <c r="T74" s="9">
        <v>1666.65</v>
      </c>
      <c r="U74" s="9">
        <v>1711.75</v>
      </c>
      <c r="V74" s="9">
        <v>17078316</v>
      </c>
      <c r="W74" s="10">
        <f>(Infosys[[#This Row],[CLOSE]]-U73)/U73</f>
        <v>3.5729412476553493E-2</v>
      </c>
      <c r="Y74" s="8">
        <v>45485</v>
      </c>
      <c r="Z74" s="9">
        <v>1582</v>
      </c>
      <c r="AA74" s="9">
        <v>1587.35</v>
      </c>
      <c r="AB74" s="9">
        <v>1550</v>
      </c>
      <c r="AC74" s="9">
        <v>1577.3</v>
      </c>
      <c r="AD74" s="9">
        <v>1426598</v>
      </c>
      <c r="AE74" s="10">
        <f>(Sun_Pharma[[#This Row],[CLOSE]]-AC73)/AC73</f>
        <v>-2.8133396554449472E-3</v>
      </c>
      <c r="AG74" s="8">
        <v>45485</v>
      </c>
      <c r="AH74" s="9">
        <v>3169</v>
      </c>
      <c r="AI74" s="9">
        <v>3210.3</v>
      </c>
      <c r="AJ74" s="9">
        <v>3149</v>
      </c>
      <c r="AK74" s="9">
        <v>3193.45</v>
      </c>
      <c r="AL74" s="9">
        <v>6462392</v>
      </c>
      <c r="AM74" s="10">
        <f>(Reliance[[#This Row],[CLOSE]]-AK73)/AK73</f>
        <v>1.0169866826938169E-2</v>
      </c>
      <c r="AO74" s="8">
        <v>45485</v>
      </c>
      <c r="AP74" s="9">
        <v>1023.85</v>
      </c>
      <c r="AQ74" s="9">
        <v>1025.9000000000001</v>
      </c>
      <c r="AR74" s="9">
        <v>1015</v>
      </c>
      <c r="AS74" s="9">
        <v>1016.75</v>
      </c>
      <c r="AT74" s="9">
        <v>7339644</v>
      </c>
      <c r="AU74" s="10">
        <f>(Tata_Motors[[#This Row],[CLOSE]]-AS73)/AS73</f>
        <v>-3.9674764890281688E-3</v>
      </c>
      <c r="AW74" s="8">
        <v>45485</v>
      </c>
      <c r="AX74" s="9">
        <v>2601</v>
      </c>
      <c r="AY74" s="9">
        <v>2639.5</v>
      </c>
      <c r="AZ74" s="9">
        <v>2601</v>
      </c>
      <c r="BA74" s="9">
        <v>2622.25</v>
      </c>
      <c r="BB74" s="9">
        <v>1912642</v>
      </c>
      <c r="BC74" s="14">
        <f>(Hindustan_Unilever[[#This Row],[CLOSE]]-BA73)/BA73</f>
        <v>5.1363627652030938E-3</v>
      </c>
    </row>
    <row r="75" spans="1:55" x14ac:dyDescent="0.3">
      <c r="A75" s="8">
        <v>45488</v>
      </c>
      <c r="B75" s="9" t="s">
        <v>283</v>
      </c>
      <c r="C75" s="9" t="s">
        <v>284</v>
      </c>
      <c r="D75" s="9" t="s">
        <v>285</v>
      </c>
      <c r="E75" s="9" t="s">
        <v>286</v>
      </c>
      <c r="F75" s="9">
        <v>31593.040000000001</v>
      </c>
      <c r="G75" s="10">
        <f>(Nifty_50[[#This Row],[CLOSE]]-E74)/E74</f>
        <v>3.4507175900890031E-3</v>
      </c>
      <c r="I75" s="11">
        <v>45488</v>
      </c>
      <c r="J75" s="12">
        <v>1623.5</v>
      </c>
      <c r="K75" s="12">
        <v>1629.8</v>
      </c>
      <c r="L75" s="12">
        <v>1615.2</v>
      </c>
      <c r="M75" s="12">
        <v>1622.1</v>
      </c>
      <c r="N75" s="12">
        <v>16687847</v>
      </c>
      <c r="O75" s="10">
        <f>(HDFC_Bank[[#This Row],[CLOSE]]-M74)/M74</f>
        <v>-3.6975411351459689E-4</v>
      </c>
      <c r="Q75" s="8">
        <v>45488</v>
      </c>
      <c r="R75" s="9">
        <v>1726.2</v>
      </c>
      <c r="S75" s="9">
        <v>1728</v>
      </c>
      <c r="T75" s="9">
        <v>1702.65</v>
      </c>
      <c r="U75" s="9">
        <v>1707.05</v>
      </c>
      <c r="V75" s="9">
        <v>6942230</v>
      </c>
      <c r="W75" s="10">
        <f>(Infosys[[#This Row],[CLOSE]]-U74)/U74</f>
        <v>-2.7457280560829827E-3</v>
      </c>
      <c r="Y75" s="8">
        <v>45488</v>
      </c>
      <c r="Z75" s="9">
        <v>1579.95</v>
      </c>
      <c r="AA75" s="9">
        <v>1594.7</v>
      </c>
      <c r="AB75" s="9">
        <v>1577.3</v>
      </c>
      <c r="AC75" s="9">
        <v>1586.2</v>
      </c>
      <c r="AD75" s="9">
        <v>832804</v>
      </c>
      <c r="AE75" s="10">
        <f>(Sun_Pharma[[#This Row],[CLOSE]]-AC74)/AC74</f>
        <v>5.6425537310594628E-3</v>
      </c>
      <c r="AG75" s="8">
        <v>45488</v>
      </c>
      <c r="AH75" s="9">
        <v>3208.9</v>
      </c>
      <c r="AI75" s="9">
        <v>3211.7</v>
      </c>
      <c r="AJ75" s="9">
        <v>3171</v>
      </c>
      <c r="AK75" s="9">
        <v>3194.45</v>
      </c>
      <c r="AL75" s="9">
        <v>2664844</v>
      </c>
      <c r="AM75" s="10">
        <f>(Reliance[[#This Row],[CLOSE]]-AK74)/AK74</f>
        <v>3.1314096040332555E-4</v>
      </c>
      <c r="AO75" s="8">
        <v>45488</v>
      </c>
      <c r="AP75" s="9">
        <v>1021.35</v>
      </c>
      <c r="AQ75" s="9">
        <v>1029.8</v>
      </c>
      <c r="AR75" s="9">
        <v>1017.3</v>
      </c>
      <c r="AS75" s="9">
        <v>1024.45</v>
      </c>
      <c r="AT75" s="9">
        <v>5847333</v>
      </c>
      <c r="AU75" s="10">
        <f>(Tata_Motors[[#This Row],[CLOSE]]-AS74)/AS74</f>
        <v>7.573149741824485E-3</v>
      </c>
      <c r="AW75" s="8">
        <v>45488</v>
      </c>
      <c r="AX75" s="9">
        <v>2628</v>
      </c>
      <c r="AY75" s="9">
        <v>2629.25</v>
      </c>
      <c r="AZ75" s="9">
        <v>2613.65</v>
      </c>
      <c r="BA75" s="9">
        <v>2620.3000000000002</v>
      </c>
      <c r="BB75" s="9">
        <v>920101</v>
      </c>
      <c r="BC75" s="14">
        <f>(Hindustan_Unilever[[#This Row],[CLOSE]]-BA74)/BA74</f>
        <v>-7.4363619029452492E-4</v>
      </c>
    </row>
    <row r="76" spans="1:55" x14ac:dyDescent="0.3">
      <c r="A76" s="8">
        <v>45489</v>
      </c>
      <c r="B76" s="9" t="s">
        <v>287</v>
      </c>
      <c r="C76" s="9" t="s">
        <v>288</v>
      </c>
      <c r="D76" s="9" t="s">
        <v>289</v>
      </c>
      <c r="E76" s="9" t="s">
        <v>290</v>
      </c>
      <c r="F76" s="9">
        <v>28668.71</v>
      </c>
      <c r="G76" s="10">
        <f>(Nifty_50[[#This Row],[CLOSE]]-E75)/E75</f>
        <v>1.0696840161550461E-3</v>
      </c>
      <c r="I76" s="11">
        <v>45489</v>
      </c>
      <c r="J76" s="12">
        <v>1620.75</v>
      </c>
      <c r="K76" s="12">
        <v>1627</v>
      </c>
      <c r="L76" s="12">
        <v>1616.8</v>
      </c>
      <c r="M76" s="12">
        <v>1619.75</v>
      </c>
      <c r="N76" s="12">
        <v>14475162</v>
      </c>
      <c r="O76" s="10">
        <f>(HDFC_Bank[[#This Row],[CLOSE]]-M75)/M75</f>
        <v>-1.4487392885764805E-3</v>
      </c>
      <c r="Q76" s="8">
        <v>45489</v>
      </c>
      <c r="R76" s="9">
        <v>1718.6</v>
      </c>
      <c r="S76" s="9">
        <v>1737.9</v>
      </c>
      <c r="T76" s="9">
        <v>1700</v>
      </c>
      <c r="U76" s="9">
        <v>1726.05</v>
      </c>
      <c r="V76" s="9">
        <v>6886281</v>
      </c>
      <c r="W76" s="10">
        <f>(Infosys[[#This Row],[CLOSE]]-U75)/U75</f>
        <v>1.1130312527459652E-2</v>
      </c>
      <c r="Y76" s="8">
        <v>45489</v>
      </c>
      <c r="Z76" s="9">
        <v>1589</v>
      </c>
      <c r="AA76" s="9">
        <v>1595</v>
      </c>
      <c r="AB76" s="9">
        <v>1574.95</v>
      </c>
      <c r="AC76" s="9">
        <v>1579.3</v>
      </c>
      <c r="AD76" s="9">
        <v>688481</v>
      </c>
      <c r="AE76" s="10">
        <f>(Sun_Pharma[[#This Row],[CLOSE]]-AC75)/AC75</f>
        <v>-4.3500189131257666E-3</v>
      </c>
      <c r="AG76" s="8">
        <v>45489</v>
      </c>
      <c r="AH76" s="9">
        <v>3187</v>
      </c>
      <c r="AI76" s="9">
        <v>3200</v>
      </c>
      <c r="AJ76" s="9">
        <v>3138.25</v>
      </c>
      <c r="AK76" s="9">
        <v>3152.5</v>
      </c>
      <c r="AL76" s="9">
        <v>4693419</v>
      </c>
      <c r="AM76" s="10">
        <f>(Reliance[[#This Row],[CLOSE]]-AK75)/AK75</f>
        <v>-1.3132151074519814E-2</v>
      </c>
      <c r="AO76" s="8">
        <v>45489</v>
      </c>
      <c r="AP76" s="9">
        <v>1025.5</v>
      </c>
      <c r="AQ76" s="9">
        <v>1029.5999999999999</v>
      </c>
      <c r="AR76" s="9">
        <v>1019.2</v>
      </c>
      <c r="AS76" s="9">
        <v>1021.15</v>
      </c>
      <c r="AT76" s="9">
        <v>4824555</v>
      </c>
      <c r="AU76" s="10">
        <f>(Tata_Motors[[#This Row],[CLOSE]]-AS75)/AS75</f>
        <v>-3.2212406657231374E-3</v>
      </c>
      <c r="AW76" s="8">
        <v>45489</v>
      </c>
      <c r="AX76" s="9">
        <v>2625.95</v>
      </c>
      <c r="AY76" s="9">
        <v>2725</v>
      </c>
      <c r="AZ76" s="9">
        <v>2624.55</v>
      </c>
      <c r="BA76" s="9">
        <v>2688.45</v>
      </c>
      <c r="BB76" s="9">
        <v>3298003</v>
      </c>
      <c r="BC76" s="14">
        <f>(Hindustan_Unilever[[#This Row],[CLOSE]]-BA75)/BA75</f>
        <v>2.600847231233051E-2</v>
      </c>
    </row>
    <row r="77" spans="1:55" x14ac:dyDescent="0.3">
      <c r="A77" s="8">
        <v>45491</v>
      </c>
      <c r="B77" s="9" t="s">
        <v>291</v>
      </c>
      <c r="C77" s="9" t="s">
        <v>292</v>
      </c>
      <c r="D77" s="9" t="s">
        <v>293</v>
      </c>
      <c r="E77" s="9" t="s">
        <v>294</v>
      </c>
      <c r="F77" s="9">
        <v>40477.17</v>
      </c>
      <c r="G77" s="10">
        <f>(Nifty_50[[#This Row],[CLOSE]]-E76)/E76</f>
        <v>7.6321456141063074E-3</v>
      </c>
      <c r="I77" s="11">
        <v>45491</v>
      </c>
      <c r="J77" s="12">
        <v>1608</v>
      </c>
      <c r="K77" s="12">
        <v>1623.95</v>
      </c>
      <c r="L77" s="12">
        <v>1599.15</v>
      </c>
      <c r="M77" s="12">
        <v>1614.8</v>
      </c>
      <c r="N77" s="12">
        <v>16858532</v>
      </c>
      <c r="O77" s="10">
        <f>(HDFC_Bank[[#This Row],[CLOSE]]-M76)/M76</f>
        <v>-3.0560271646859366E-3</v>
      </c>
      <c r="Q77" s="8">
        <v>45491</v>
      </c>
      <c r="R77" s="9">
        <v>1719</v>
      </c>
      <c r="S77" s="9">
        <v>1765.4</v>
      </c>
      <c r="T77" s="9">
        <v>1719</v>
      </c>
      <c r="U77" s="9">
        <v>1758.05</v>
      </c>
      <c r="V77" s="9">
        <v>11248896</v>
      </c>
      <c r="W77" s="10">
        <f>(Infosys[[#This Row],[CLOSE]]-U76)/U76</f>
        <v>1.8539439761304715E-2</v>
      </c>
      <c r="Y77" s="8">
        <v>45491</v>
      </c>
      <c r="Z77" s="9">
        <v>1575</v>
      </c>
      <c r="AA77" s="9">
        <v>1596.6</v>
      </c>
      <c r="AB77" s="9">
        <v>1570.25</v>
      </c>
      <c r="AC77" s="9">
        <v>1594.25</v>
      </c>
      <c r="AD77" s="9">
        <v>1665636</v>
      </c>
      <c r="AE77" s="10">
        <f>(Sun_Pharma[[#This Row],[CLOSE]]-AC76)/AC76</f>
        <v>9.4662192110428964E-3</v>
      </c>
      <c r="AG77" s="8">
        <v>45491</v>
      </c>
      <c r="AH77" s="9">
        <v>3152</v>
      </c>
      <c r="AI77" s="9">
        <v>3187.8</v>
      </c>
      <c r="AJ77" s="9">
        <v>3115.65</v>
      </c>
      <c r="AK77" s="9">
        <v>3173.35</v>
      </c>
      <c r="AL77" s="9">
        <v>6149187</v>
      </c>
      <c r="AM77" s="10">
        <f>(Reliance[[#This Row],[CLOSE]]-AK76)/AK76</f>
        <v>6.6137985725614303E-3</v>
      </c>
      <c r="AO77" s="8">
        <v>45491</v>
      </c>
      <c r="AP77" s="9">
        <v>1022.95</v>
      </c>
      <c r="AQ77" s="9">
        <v>1027</v>
      </c>
      <c r="AR77" s="9">
        <v>1008</v>
      </c>
      <c r="AS77" s="9">
        <v>1024.55</v>
      </c>
      <c r="AT77" s="9">
        <v>8010324</v>
      </c>
      <c r="AU77" s="10">
        <f>(Tata_Motors[[#This Row],[CLOSE]]-AS76)/AS76</f>
        <v>3.3295793957792462E-3</v>
      </c>
      <c r="AW77" s="8">
        <v>45491</v>
      </c>
      <c r="AX77" s="9">
        <v>2700</v>
      </c>
      <c r="AY77" s="9">
        <v>2751.2</v>
      </c>
      <c r="AZ77" s="9">
        <v>2655</v>
      </c>
      <c r="BA77" s="9">
        <v>2738.4</v>
      </c>
      <c r="BB77" s="9">
        <v>5569762</v>
      </c>
      <c r="BC77" s="14">
        <f>(Hindustan_Unilever[[#This Row],[CLOSE]]-BA76)/BA76</f>
        <v>1.8579478881883715E-2</v>
      </c>
    </row>
    <row r="78" spans="1:55" x14ac:dyDescent="0.3">
      <c r="A78" s="8">
        <v>45492</v>
      </c>
      <c r="B78" s="9" t="s">
        <v>295</v>
      </c>
      <c r="C78" s="9" t="s">
        <v>296</v>
      </c>
      <c r="D78" s="9" t="s">
        <v>297</v>
      </c>
      <c r="E78" s="9" t="s">
        <v>298</v>
      </c>
      <c r="F78" s="9">
        <v>33588.080000000002</v>
      </c>
      <c r="G78" s="10">
        <f>(Nifty_50[[#This Row],[CLOSE]]-E77)/E77</f>
        <v>-1.0884707580586839E-2</v>
      </c>
      <c r="I78" s="11">
        <v>45492</v>
      </c>
      <c r="J78" s="12">
        <v>1616</v>
      </c>
      <c r="K78" s="12">
        <v>1623</v>
      </c>
      <c r="L78" s="12">
        <v>1603.5</v>
      </c>
      <c r="M78" s="12">
        <v>1607.3</v>
      </c>
      <c r="N78" s="12">
        <v>13001076</v>
      </c>
      <c r="O78" s="10">
        <f>(HDFC_Bank[[#This Row],[CLOSE]]-M77)/M77</f>
        <v>-4.6445380232846174E-3</v>
      </c>
      <c r="Q78" s="8">
        <v>45492</v>
      </c>
      <c r="R78" s="9">
        <v>1844</v>
      </c>
      <c r="S78" s="9">
        <v>1844</v>
      </c>
      <c r="T78" s="9">
        <v>1786.45</v>
      </c>
      <c r="U78" s="9">
        <v>1792.95</v>
      </c>
      <c r="V78" s="9">
        <v>29819116</v>
      </c>
      <c r="W78" s="10">
        <f>(Infosys[[#This Row],[CLOSE]]-U77)/U77</f>
        <v>1.9851540058587691E-2</v>
      </c>
      <c r="Y78" s="8">
        <v>45492</v>
      </c>
      <c r="Z78" s="9">
        <v>1584.7</v>
      </c>
      <c r="AA78" s="9">
        <v>1589.75</v>
      </c>
      <c r="AB78" s="9">
        <v>1565.15</v>
      </c>
      <c r="AC78" s="9">
        <v>1568.65</v>
      </c>
      <c r="AD78" s="9">
        <v>1649335</v>
      </c>
      <c r="AE78" s="10">
        <f>(Sun_Pharma[[#This Row],[CLOSE]]-AC77)/AC77</f>
        <v>-1.6057707385918087E-2</v>
      </c>
      <c r="AG78" s="8">
        <v>45492</v>
      </c>
      <c r="AH78" s="9">
        <v>3172</v>
      </c>
      <c r="AI78" s="9">
        <v>3179.95</v>
      </c>
      <c r="AJ78" s="9">
        <v>3105.6</v>
      </c>
      <c r="AK78" s="9">
        <v>3110.3</v>
      </c>
      <c r="AL78" s="9">
        <v>6570195</v>
      </c>
      <c r="AM78" s="10">
        <f>(Reliance[[#This Row],[CLOSE]]-AK77)/AK77</f>
        <v>-1.9868593127136853E-2</v>
      </c>
      <c r="AO78" s="8">
        <v>45492</v>
      </c>
      <c r="AP78" s="9">
        <v>1024</v>
      </c>
      <c r="AQ78" s="9">
        <v>1024</v>
      </c>
      <c r="AR78" s="9">
        <v>986.65</v>
      </c>
      <c r="AS78" s="9">
        <v>990</v>
      </c>
      <c r="AT78" s="9">
        <v>7400178</v>
      </c>
      <c r="AU78" s="10">
        <f>(Tata_Motors[[#This Row],[CLOSE]]-AS77)/AS77</f>
        <v>-3.3722121907178722E-2</v>
      </c>
      <c r="AW78" s="8">
        <v>45492</v>
      </c>
      <c r="AX78" s="9">
        <v>2739</v>
      </c>
      <c r="AY78" s="9">
        <v>2743</v>
      </c>
      <c r="AZ78" s="9">
        <v>2715.95</v>
      </c>
      <c r="BA78" s="9">
        <v>2727</v>
      </c>
      <c r="BB78" s="9">
        <v>1668862</v>
      </c>
      <c r="BC78" s="14">
        <f>(Hindustan_Unilever[[#This Row],[CLOSE]]-BA77)/BA77</f>
        <v>-4.1630148992112511E-3</v>
      </c>
    </row>
    <row r="79" spans="1:55" x14ac:dyDescent="0.3">
      <c r="A79" s="8">
        <v>45495</v>
      </c>
      <c r="B79" s="9" t="s">
        <v>299</v>
      </c>
      <c r="C79" s="9" t="s">
        <v>300</v>
      </c>
      <c r="D79" s="9" t="s">
        <v>301</v>
      </c>
      <c r="E79" s="9" t="s">
        <v>302</v>
      </c>
      <c r="F79" s="9">
        <v>32496.23</v>
      </c>
      <c r="G79" s="10">
        <f>(Nifty_50[[#This Row],[CLOSE]]-E78)/E78</f>
        <v>-8.8256036264472372E-4</v>
      </c>
      <c r="I79" s="11">
        <v>45495</v>
      </c>
      <c r="J79" s="12">
        <v>1617</v>
      </c>
      <c r="K79" s="12">
        <v>1651</v>
      </c>
      <c r="L79" s="12">
        <v>1612.65</v>
      </c>
      <c r="M79" s="12">
        <v>1642.55</v>
      </c>
      <c r="N79" s="12">
        <v>26872411</v>
      </c>
      <c r="O79" s="10">
        <f>(HDFC_Bank[[#This Row],[CLOSE]]-M78)/M78</f>
        <v>2.1931188950413738E-2</v>
      </c>
      <c r="Q79" s="8">
        <v>45495</v>
      </c>
      <c r="R79" s="9">
        <v>1800.15</v>
      </c>
      <c r="S79" s="9">
        <v>1823</v>
      </c>
      <c r="T79" s="9">
        <v>1792.95</v>
      </c>
      <c r="U79" s="9">
        <v>1810.85</v>
      </c>
      <c r="V79" s="9">
        <v>8462126</v>
      </c>
      <c r="W79" s="10">
        <f>(Infosys[[#This Row],[CLOSE]]-U78)/U78</f>
        <v>9.9835466688975513E-3</v>
      </c>
      <c r="Y79" s="8">
        <v>45495</v>
      </c>
      <c r="Z79" s="9">
        <v>1555.05</v>
      </c>
      <c r="AA79" s="9">
        <v>1589.5</v>
      </c>
      <c r="AB79" s="9">
        <v>1555.05</v>
      </c>
      <c r="AC79" s="9">
        <v>1587.35</v>
      </c>
      <c r="AD79" s="9">
        <v>826636</v>
      </c>
      <c r="AE79" s="10">
        <f>(Sun_Pharma[[#This Row],[CLOSE]]-AC78)/AC78</f>
        <v>1.1921078634494512E-2</v>
      </c>
      <c r="AG79" s="8">
        <v>45495</v>
      </c>
      <c r="AH79" s="9">
        <v>3074.5</v>
      </c>
      <c r="AI79" s="9">
        <v>3075</v>
      </c>
      <c r="AJ79" s="9">
        <v>2998.55</v>
      </c>
      <c r="AK79" s="9">
        <v>3001.35</v>
      </c>
      <c r="AL79" s="9">
        <v>9837188</v>
      </c>
      <c r="AM79" s="10">
        <f>(Reliance[[#This Row],[CLOSE]]-AK78)/AK78</f>
        <v>-3.5028775359290186E-2</v>
      </c>
      <c r="AO79" s="8">
        <v>45495</v>
      </c>
      <c r="AP79" s="9">
        <v>990</v>
      </c>
      <c r="AQ79" s="9">
        <v>1008</v>
      </c>
      <c r="AR79" s="9">
        <v>976.55</v>
      </c>
      <c r="AS79" s="9">
        <v>1003.15</v>
      </c>
      <c r="AT79" s="9">
        <v>7396198</v>
      </c>
      <c r="AU79" s="10">
        <f>(Tata_Motors[[#This Row],[CLOSE]]-AS78)/AS78</f>
        <v>1.3282828282828259E-2</v>
      </c>
      <c r="AW79" s="8">
        <v>45495</v>
      </c>
      <c r="AX79" s="9">
        <v>2705.7</v>
      </c>
      <c r="AY79" s="9">
        <v>2749.95</v>
      </c>
      <c r="AZ79" s="9">
        <v>2705.65</v>
      </c>
      <c r="BA79" s="9">
        <v>2735.3</v>
      </c>
      <c r="BB79" s="9">
        <v>1911629</v>
      </c>
      <c r="BC79" s="14">
        <f>(Hindustan_Unilever[[#This Row],[CLOSE]]-BA78)/BA78</f>
        <v>3.0436376971031101E-3</v>
      </c>
    </row>
    <row r="80" spans="1:55" x14ac:dyDescent="0.3">
      <c r="A80" s="8">
        <v>45496</v>
      </c>
      <c r="B80" s="9" t="s">
        <v>303</v>
      </c>
      <c r="C80" s="9" t="s">
        <v>304</v>
      </c>
      <c r="D80" s="9" t="s">
        <v>305</v>
      </c>
      <c r="E80" s="9" t="s">
        <v>306</v>
      </c>
      <c r="F80" s="9">
        <v>44921.42</v>
      </c>
      <c r="G80" s="10">
        <f>(Nifty_50[[#This Row],[CLOSE]]-E79)/E79</f>
        <v>-1.2321878474453819E-3</v>
      </c>
      <c r="I80" s="11">
        <v>45496</v>
      </c>
      <c r="J80" s="12">
        <v>1647.55</v>
      </c>
      <c r="K80" s="12">
        <v>1647.8</v>
      </c>
      <c r="L80" s="12">
        <v>1605</v>
      </c>
      <c r="M80" s="12">
        <v>1618.4</v>
      </c>
      <c r="N80" s="12">
        <v>26001076</v>
      </c>
      <c r="O80" s="10">
        <f>(HDFC_Bank[[#This Row],[CLOSE]]-M79)/M79</f>
        <v>-1.4702748774770853E-2</v>
      </c>
      <c r="Q80" s="8">
        <v>45496</v>
      </c>
      <c r="R80" s="9">
        <v>1810</v>
      </c>
      <c r="S80" s="9">
        <v>1839.95</v>
      </c>
      <c r="T80" s="9">
        <v>1783.25</v>
      </c>
      <c r="U80" s="9">
        <v>1836.9</v>
      </c>
      <c r="V80" s="9">
        <v>7113056</v>
      </c>
      <c r="W80" s="10">
        <f>(Infosys[[#This Row],[CLOSE]]-U79)/U79</f>
        <v>1.4385509567330361E-2</v>
      </c>
      <c r="Y80" s="8">
        <v>45496</v>
      </c>
      <c r="Z80" s="9">
        <v>1587</v>
      </c>
      <c r="AA80" s="9">
        <v>1605.65</v>
      </c>
      <c r="AB80" s="9">
        <v>1574.3</v>
      </c>
      <c r="AC80" s="9">
        <v>1601.6</v>
      </c>
      <c r="AD80" s="9">
        <v>1502677</v>
      </c>
      <c r="AE80" s="10">
        <f>(Sun_Pharma[[#This Row],[CLOSE]]-AC79)/AC79</f>
        <v>8.9772261946010658E-3</v>
      </c>
      <c r="AG80" s="8">
        <v>45496</v>
      </c>
      <c r="AH80" s="9">
        <v>3002</v>
      </c>
      <c r="AI80" s="9">
        <v>3011.5</v>
      </c>
      <c r="AJ80" s="9">
        <v>2926</v>
      </c>
      <c r="AK80" s="9">
        <v>2975.8</v>
      </c>
      <c r="AL80" s="9">
        <v>9026022</v>
      </c>
      <c r="AM80" s="10">
        <f>(Reliance[[#This Row],[CLOSE]]-AK79)/AK79</f>
        <v>-8.5128358905158432E-3</v>
      </c>
      <c r="AO80" s="8">
        <v>45496</v>
      </c>
      <c r="AP80" s="9">
        <v>1007.9</v>
      </c>
      <c r="AQ80" s="9">
        <v>1008.65</v>
      </c>
      <c r="AR80" s="9">
        <v>967.2</v>
      </c>
      <c r="AS80" s="9">
        <v>1001.8</v>
      </c>
      <c r="AT80" s="9">
        <v>10384177</v>
      </c>
      <c r="AU80" s="10">
        <f>(Tata_Motors[[#This Row],[CLOSE]]-AS79)/AS79</f>
        <v>-1.3457608533120897E-3</v>
      </c>
      <c r="AW80" s="8">
        <v>45496</v>
      </c>
      <c r="AX80" s="9">
        <v>2746</v>
      </c>
      <c r="AY80" s="9">
        <v>2811.3</v>
      </c>
      <c r="AZ80" s="9">
        <v>2732</v>
      </c>
      <c r="BA80" s="9">
        <v>2766.35</v>
      </c>
      <c r="BB80" s="9">
        <v>3906259</v>
      </c>
      <c r="BC80" s="14">
        <f>(Hindustan_Unilever[[#This Row],[CLOSE]]-BA79)/BA79</f>
        <v>1.1351588491207446E-2</v>
      </c>
    </row>
    <row r="81" spans="1:55" x14ac:dyDescent="0.3">
      <c r="A81" s="8">
        <v>45497</v>
      </c>
      <c r="B81" s="9" t="s">
        <v>307</v>
      </c>
      <c r="C81" s="9" t="s">
        <v>308</v>
      </c>
      <c r="D81" s="9" t="s">
        <v>309</v>
      </c>
      <c r="E81" s="9" t="s">
        <v>310</v>
      </c>
      <c r="F81" s="9">
        <v>39538.11</v>
      </c>
      <c r="G81" s="10">
        <f>(Nifty_50[[#This Row],[CLOSE]]-E80)/E80</f>
        <v>-2.677799996323357E-3</v>
      </c>
      <c r="I81" s="11">
        <v>45497</v>
      </c>
      <c r="J81" s="12">
        <v>1608.15</v>
      </c>
      <c r="K81" s="12">
        <v>1621</v>
      </c>
      <c r="L81" s="12">
        <v>1588.05</v>
      </c>
      <c r="M81" s="12">
        <v>1604.05</v>
      </c>
      <c r="N81" s="12">
        <v>30864103</v>
      </c>
      <c r="O81" s="10">
        <f>(HDFC_Bank[[#This Row],[CLOSE]]-M80)/M80</f>
        <v>-8.866782006920499E-3</v>
      </c>
      <c r="Q81" s="8">
        <v>45497</v>
      </c>
      <c r="R81" s="9">
        <v>1837.5</v>
      </c>
      <c r="S81" s="9">
        <v>1842.35</v>
      </c>
      <c r="T81" s="9">
        <v>1819.6</v>
      </c>
      <c r="U81" s="9">
        <v>1833.95</v>
      </c>
      <c r="V81" s="9">
        <v>6002845</v>
      </c>
      <c r="W81" s="10">
        <f>(Infosys[[#This Row],[CLOSE]]-U80)/U80</f>
        <v>-1.605966574119465E-3</v>
      </c>
      <c r="Y81" s="8">
        <v>45497</v>
      </c>
      <c r="Z81" s="9">
        <v>1602</v>
      </c>
      <c r="AA81" s="9">
        <v>1624.95</v>
      </c>
      <c r="AB81" s="9">
        <v>1592</v>
      </c>
      <c r="AC81" s="9">
        <v>1619.45</v>
      </c>
      <c r="AD81" s="9">
        <v>2923358</v>
      </c>
      <c r="AE81" s="10">
        <f>(Sun_Pharma[[#This Row],[CLOSE]]-AC80)/AC80</f>
        <v>1.1145104895104981E-2</v>
      </c>
      <c r="AG81" s="8">
        <v>45497</v>
      </c>
      <c r="AH81" s="9">
        <v>2970</v>
      </c>
      <c r="AI81" s="9">
        <v>3019</v>
      </c>
      <c r="AJ81" s="9">
        <v>2952.8</v>
      </c>
      <c r="AK81" s="9">
        <v>2991.4</v>
      </c>
      <c r="AL81" s="9">
        <v>5956681</v>
      </c>
      <c r="AM81" s="10">
        <f>(Reliance[[#This Row],[CLOSE]]-AK80)/AK80</f>
        <v>5.2422877881577751E-3</v>
      </c>
      <c r="AO81" s="8">
        <v>45497</v>
      </c>
      <c r="AP81" s="9">
        <v>997.8</v>
      </c>
      <c r="AQ81" s="9">
        <v>1034.25</v>
      </c>
      <c r="AR81" s="9">
        <v>995.15</v>
      </c>
      <c r="AS81" s="9">
        <v>1027.7</v>
      </c>
      <c r="AT81" s="9">
        <v>11469098</v>
      </c>
      <c r="AU81" s="10">
        <f>(Tata_Motors[[#This Row],[CLOSE]]-AS80)/AS80</f>
        <v>2.5853463765222691E-2</v>
      </c>
      <c r="AW81" s="8">
        <v>45497</v>
      </c>
      <c r="AX81" s="9">
        <v>2748</v>
      </c>
      <c r="AY81" s="9">
        <v>2757.45</v>
      </c>
      <c r="AZ81" s="9">
        <v>2675.1</v>
      </c>
      <c r="BA81" s="9">
        <v>2717.05</v>
      </c>
      <c r="BB81" s="9">
        <v>3611927</v>
      </c>
      <c r="BC81" s="14">
        <f>(Hindustan_Unilever[[#This Row],[CLOSE]]-BA80)/BA80</f>
        <v>-1.7821316897717109E-2</v>
      </c>
    </row>
    <row r="82" spans="1:55" x14ac:dyDescent="0.3">
      <c r="A82" s="8">
        <v>45498</v>
      </c>
      <c r="B82" s="9" t="s">
        <v>311</v>
      </c>
      <c r="C82" s="9" t="s">
        <v>312</v>
      </c>
      <c r="D82" s="9" t="s">
        <v>313</v>
      </c>
      <c r="E82" s="9" t="s">
        <v>314</v>
      </c>
      <c r="F82" s="9">
        <v>37853.620000000003</v>
      </c>
      <c r="G82" s="10">
        <f>(Nifty_50[[#This Row],[CLOSE]]-E81)/E81</f>
        <v>-3.0311098367712352E-4</v>
      </c>
      <c r="I82" s="11">
        <v>45498</v>
      </c>
      <c r="J82" s="12">
        <v>1593</v>
      </c>
      <c r="K82" s="12">
        <v>1625</v>
      </c>
      <c r="L82" s="12">
        <v>1593</v>
      </c>
      <c r="M82" s="12">
        <v>1616.6</v>
      </c>
      <c r="N82" s="12">
        <v>12767866</v>
      </c>
      <c r="O82" s="10">
        <f>(HDFC_Bank[[#This Row],[CLOSE]]-M81)/M81</f>
        <v>7.8239456376047855E-3</v>
      </c>
      <c r="Q82" s="8">
        <v>45498</v>
      </c>
      <c r="R82" s="9">
        <v>1820</v>
      </c>
      <c r="S82" s="9">
        <v>1830.9</v>
      </c>
      <c r="T82" s="9">
        <v>1812</v>
      </c>
      <c r="U82" s="9">
        <v>1824.85</v>
      </c>
      <c r="V82" s="9">
        <v>5815599</v>
      </c>
      <c r="W82" s="10">
        <f>(Infosys[[#This Row],[CLOSE]]-U81)/U81</f>
        <v>-4.9619673382590235E-3</v>
      </c>
      <c r="Y82" s="8">
        <v>45498</v>
      </c>
      <c r="Z82" s="9">
        <v>1614.85</v>
      </c>
      <c r="AA82" s="9">
        <v>1681.3</v>
      </c>
      <c r="AB82" s="9">
        <v>1602.2</v>
      </c>
      <c r="AC82" s="9">
        <v>1665.8</v>
      </c>
      <c r="AD82" s="9">
        <v>5329712</v>
      </c>
      <c r="AE82" s="10">
        <f>(Sun_Pharma[[#This Row],[CLOSE]]-AC81)/AC81</f>
        <v>2.862082805890883E-2</v>
      </c>
      <c r="AG82" s="8">
        <v>45498</v>
      </c>
      <c r="AH82" s="9">
        <v>2962</v>
      </c>
      <c r="AI82" s="9">
        <v>3000.95</v>
      </c>
      <c r="AJ82" s="9">
        <v>2954.15</v>
      </c>
      <c r="AK82" s="9">
        <v>2984.8</v>
      </c>
      <c r="AL82" s="9">
        <v>6259938</v>
      </c>
      <c r="AM82" s="10">
        <f>(Reliance[[#This Row],[CLOSE]]-AK81)/AK81</f>
        <v>-2.2063247977535299E-3</v>
      </c>
      <c r="AO82" s="8">
        <v>45498</v>
      </c>
      <c r="AP82" s="9">
        <v>1029</v>
      </c>
      <c r="AQ82" s="9">
        <v>1094</v>
      </c>
      <c r="AR82" s="9">
        <v>1024.3499999999999</v>
      </c>
      <c r="AS82" s="9">
        <v>1090.95</v>
      </c>
      <c r="AT82" s="9">
        <v>32766835</v>
      </c>
      <c r="AU82" s="10">
        <f>(Tata_Motors[[#This Row],[CLOSE]]-AS81)/AS81</f>
        <v>6.1545198014984918E-2</v>
      </c>
      <c r="AW82" s="8">
        <v>45498</v>
      </c>
      <c r="AX82" s="9">
        <v>2717.05</v>
      </c>
      <c r="AY82" s="9">
        <v>2724.85</v>
      </c>
      <c r="AZ82" s="9">
        <v>2670</v>
      </c>
      <c r="BA82" s="9">
        <v>2707.2</v>
      </c>
      <c r="BB82" s="9">
        <v>2166670</v>
      </c>
      <c r="BC82" s="14">
        <f>(Hindustan_Unilever[[#This Row],[CLOSE]]-BA81)/BA81</f>
        <v>-3.6252553320698416E-3</v>
      </c>
    </row>
    <row r="83" spans="1:55" x14ac:dyDescent="0.3">
      <c r="A83" s="8">
        <v>45499</v>
      </c>
      <c r="B83" s="9" t="s">
        <v>315</v>
      </c>
      <c r="C83" s="9" t="s">
        <v>316</v>
      </c>
      <c r="D83" s="9" t="s">
        <v>317</v>
      </c>
      <c r="E83" s="9" t="s">
        <v>318</v>
      </c>
      <c r="F83" s="9">
        <v>42118.36</v>
      </c>
      <c r="G83" s="10">
        <f>(Nifty_50[[#This Row],[CLOSE]]-E82)/E82</f>
        <v>1.7567329479105633E-2</v>
      </c>
      <c r="I83" s="11">
        <v>45499</v>
      </c>
      <c r="J83" s="12">
        <v>1605</v>
      </c>
      <c r="K83" s="12">
        <v>1621.75</v>
      </c>
      <c r="L83" s="12">
        <v>1596.45</v>
      </c>
      <c r="M83" s="12">
        <v>1618.15</v>
      </c>
      <c r="N83" s="12">
        <v>21905270</v>
      </c>
      <c r="O83" s="10">
        <f>(HDFC_Bank[[#This Row],[CLOSE]]-M82)/M82</f>
        <v>9.5880242484237409E-4</v>
      </c>
      <c r="Q83" s="8">
        <v>45499</v>
      </c>
      <c r="R83" s="9">
        <v>1825.35</v>
      </c>
      <c r="S83" s="9">
        <v>1883</v>
      </c>
      <c r="T83" s="9">
        <v>1825.35</v>
      </c>
      <c r="U83" s="9">
        <v>1878.9</v>
      </c>
      <c r="V83" s="9">
        <v>11369047</v>
      </c>
      <c r="W83" s="10">
        <f>(Infosys[[#This Row],[CLOSE]]-U82)/U82</f>
        <v>2.9618872784064543E-2</v>
      </c>
      <c r="Y83" s="8">
        <v>45499</v>
      </c>
      <c r="Z83" s="9">
        <v>1670.45</v>
      </c>
      <c r="AA83" s="9">
        <v>1723.8</v>
      </c>
      <c r="AB83" s="9">
        <v>1665</v>
      </c>
      <c r="AC83" s="9">
        <v>1714.25</v>
      </c>
      <c r="AD83" s="9">
        <v>4591049</v>
      </c>
      <c r="AE83" s="10">
        <f>(Sun_Pharma[[#This Row],[CLOSE]]-AC82)/AC82</f>
        <v>2.908512426461763E-2</v>
      </c>
      <c r="AG83" s="8">
        <v>45499</v>
      </c>
      <c r="AH83" s="9">
        <v>2984.8</v>
      </c>
      <c r="AI83" s="9">
        <v>3024.85</v>
      </c>
      <c r="AJ83" s="9">
        <v>2980.7</v>
      </c>
      <c r="AK83" s="9">
        <v>3018.05</v>
      </c>
      <c r="AL83" s="9">
        <v>4929970</v>
      </c>
      <c r="AM83" s="10">
        <f>(Reliance[[#This Row],[CLOSE]]-AK82)/AK82</f>
        <v>1.1139774859287055E-2</v>
      </c>
      <c r="AO83" s="8">
        <v>45499</v>
      </c>
      <c r="AP83" s="9">
        <v>1111.95</v>
      </c>
      <c r="AQ83" s="9">
        <v>1120.5</v>
      </c>
      <c r="AR83" s="9">
        <v>1083.5999999999999</v>
      </c>
      <c r="AS83" s="9">
        <v>1118.3</v>
      </c>
      <c r="AT83" s="9">
        <v>21232845</v>
      </c>
      <c r="AU83" s="10">
        <f>(Tata_Motors[[#This Row],[CLOSE]]-AS82)/AS82</f>
        <v>2.5069893212337786E-2</v>
      </c>
      <c r="AW83" s="8">
        <v>45499</v>
      </c>
      <c r="AX83" s="9">
        <v>2724</v>
      </c>
      <c r="AY83" s="9">
        <v>2727</v>
      </c>
      <c r="AZ83" s="9">
        <v>2687.25</v>
      </c>
      <c r="BA83" s="9">
        <v>2711.05</v>
      </c>
      <c r="BB83" s="9">
        <v>2135309</v>
      </c>
      <c r="BC83" s="14">
        <f>(Hindustan_Unilever[[#This Row],[CLOSE]]-BA82)/BA82</f>
        <v>1.4221335697400873E-3</v>
      </c>
    </row>
    <row r="84" spans="1:55" x14ac:dyDescent="0.3">
      <c r="A84" s="8">
        <v>45502</v>
      </c>
      <c r="B84" s="9" t="s">
        <v>319</v>
      </c>
      <c r="C84" s="9" t="s">
        <v>320</v>
      </c>
      <c r="D84" s="9" t="s">
        <v>321</v>
      </c>
      <c r="E84" s="9" t="s">
        <v>322</v>
      </c>
      <c r="F84" s="9">
        <v>37102.92</v>
      </c>
      <c r="G84" s="10">
        <f>(Nifty_50[[#This Row],[CLOSE]]-E83)/E83</f>
        <v>5.0332496471692003E-5</v>
      </c>
      <c r="I84" s="11">
        <v>45502</v>
      </c>
      <c r="J84" s="12">
        <v>1615</v>
      </c>
      <c r="K84" s="12">
        <v>1631.85</v>
      </c>
      <c r="L84" s="12">
        <v>1598.3</v>
      </c>
      <c r="M84" s="12">
        <v>1605.05</v>
      </c>
      <c r="N84" s="12">
        <v>25500574</v>
      </c>
      <c r="O84" s="10">
        <f>(HDFC_Bank[[#This Row],[CLOSE]]-M83)/M83</f>
        <v>-8.0956648023978832E-3</v>
      </c>
      <c r="Q84" s="8">
        <v>45502</v>
      </c>
      <c r="R84" s="9">
        <v>1893.6</v>
      </c>
      <c r="S84" s="9">
        <v>1903</v>
      </c>
      <c r="T84" s="9">
        <v>1864</v>
      </c>
      <c r="U84" s="9">
        <v>1871.1</v>
      </c>
      <c r="V84" s="9">
        <v>4635931</v>
      </c>
      <c r="W84" s="10">
        <f>(Infosys[[#This Row],[CLOSE]]-U83)/U83</f>
        <v>-4.1513651604663266E-3</v>
      </c>
      <c r="Y84" s="8">
        <v>45502</v>
      </c>
      <c r="Z84" s="9">
        <v>1715.25</v>
      </c>
      <c r="AA84" s="9">
        <v>1728.75</v>
      </c>
      <c r="AB84" s="9">
        <v>1692.75</v>
      </c>
      <c r="AC84" s="9">
        <v>1723.25</v>
      </c>
      <c r="AD84" s="9">
        <v>3187339</v>
      </c>
      <c r="AE84" s="10">
        <f>(Sun_Pharma[[#This Row],[CLOSE]]-AC83)/AC83</f>
        <v>5.2501093772786937E-3</v>
      </c>
      <c r="AG84" s="8">
        <v>45502</v>
      </c>
      <c r="AH84" s="9">
        <v>3023.9</v>
      </c>
      <c r="AI84" s="9">
        <v>3055</v>
      </c>
      <c r="AJ84" s="9">
        <v>3023.55</v>
      </c>
      <c r="AK84" s="9">
        <v>3040.2</v>
      </c>
      <c r="AL84" s="9">
        <v>3769275</v>
      </c>
      <c r="AM84" s="10">
        <f>(Reliance[[#This Row],[CLOSE]]-AK83)/AK83</f>
        <v>7.339175957985996E-3</v>
      </c>
      <c r="AO84" s="8">
        <v>45502</v>
      </c>
      <c r="AP84" s="9">
        <v>1124</v>
      </c>
      <c r="AQ84" s="9">
        <v>1139.9000000000001</v>
      </c>
      <c r="AR84" s="9">
        <v>1118.5999999999999</v>
      </c>
      <c r="AS84" s="9">
        <v>1124</v>
      </c>
      <c r="AT84" s="9">
        <v>11850624</v>
      </c>
      <c r="AU84" s="10">
        <f>(Tata_Motors[[#This Row],[CLOSE]]-AS83)/AS83</f>
        <v>5.0970222659394134E-3</v>
      </c>
      <c r="AW84" s="8">
        <v>45502</v>
      </c>
      <c r="AX84" s="9">
        <v>2711.2</v>
      </c>
      <c r="AY84" s="9">
        <v>2720</v>
      </c>
      <c r="AZ84" s="9">
        <v>2692.8</v>
      </c>
      <c r="BA84" s="9">
        <v>2711.6</v>
      </c>
      <c r="BB84" s="9">
        <v>957011</v>
      </c>
      <c r="BC84" s="14">
        <f>(Hindustan_Unilever[[#This Row],[CLOSE]]-BA83)/BA83</f>
        <v>2.0287342542547247E-4</v>
      </c>
    </row>
    <row r="85" spans="1:55" x14ac:dyDescent="0.3">
      <c r="A85" s="8">
        <v>45503</v>
      </c>
      <c r="B85" s="9" t="s">
        <v>323</v>
      </c>
      <c r="C85" s="9" t="s">
        <v>324</v>
      </c>
      <c r="D85" s="9" t="s">
        <v>325</v>
      </c>
      <c r="E85" s="9" t="s">
        <v>326</v>
      </c>
      <c r="F85" s="9">
        <v>37576.58</v>
      </c>
      <c r="G85" s="10">
        <f>(Nifty_50[[#This Row],[CLOSE]]-E84)/E84</f>
        <v>8.5359617653338197E-4</v>
      </c>
      <c r="I85" s="11">
        <v>45503</v>
      </c>
      <c r="J85" s="12">
        <v>1602</v>
      </c>
      <c r="K85" s="12">
        <v>1634.75</v>
      </c>
      <c r="L85" s="12">
        <v>1599</v>
      </c>
      <c r="M85" s="12">
        <v>1615.55</v>
      </c>
      <c r="N85" s="12">
        <v>27297917</v>
      </c>
      <c r="O85" s="10">
        <f>(HDFC_Bank[[#This Row],[CLOSE]]-M84)/M84</f>
        <v>6.5418522787452109E-3</v>
      </c>
      <c r="Q85" s="8">
        <v>45503</v>
      </c>
      <c r="R85" s="9">
        <v>1871.1</v>
      </c>
      <c r="S85" s="9">
        <v>1879.95</v>
      </c>
      <c r="T85" s="9">
        <v>1860</v>
      </c>
      <c r="U85" s="9">
        <v>1877.15</v>
      </c>
      <c r="V85" s="9">
        <v>2721265</v>
      </c>
      <c r="W85" s="10">
        <f>(Infosys[[#This Row],[CLOSE]]-U84)/U84</f>
        <v>3.2333921222811087E-3</v>
      </c>
      <c r="Y85" s="8">
        <v>45503</v>
      </c>
      <c r="Z85" s="9">
        <v>1716.1</v>
      </c>
      <c r="AA85" s="9">
        <v>1725.45</v>
      </c>
      <c r="AB85" s="9">
        <v>1697</v>
      </c>
      <c r="AC85" s="9">
        <v>1701.6</v>
      </c>
      <c r="AD85" s="9">
        <v>1525840</v>
      </c>
      <c r="AE85" s="10">
        <f>(Sun_Pharma[[#This Row],[CLOSE]]-AC84)/AC84</f>
        <v>-1.2563470187146434E-2</v>
      </c>
      <c r="AG85" s="8">
        <v>45503</v>
      </c>
      <c r="AH85" s="9">
        <v>3034.05</v>
      </c>
      <c r="AI85" s="9">
        <v>3050</v>
      </c>
      <c r="AJ85" s="9">
        <v>3020</v>
      </c>
      <c r="AK85" s="9">
        <v>3026.3</v>
      </c>
      <c r="AL85" s="9">
        <v>4114104</v>
      </c>
      <c r="AM85" s="10">
        <f>(Reliance[[#This Row],[CLOSE]]-AK84)/AK84</f>
        <v>-4.5720676271296746E-3</v>
      </c>
      <c r="AO85" s="8">
        <v>45503</v>
      </c>
      <c r="AP85" s="9">
        <v>1125.8</v>
      </c>
      <c r="AQ85" s="9">
        <v>1179</v>
      </c>
      <c r="AR85" s="9">
        <v>1118.5999999999999</v>
      </c>
      <c r="AS85" s="9">
        <v>1161.8499999999999</v>
      </c>
      <c r="AT85" s="9">
        <v>28592304</v>
      </c>
      <c r="AU85" s="10">
        <f>(Tata_Motors[[#This Row],[CLOSE]]-AS84)/AS84</f>
        <v>3.3674377224199206E-2</v>
      </c>
      <c r="AW85" s="8">
        <v>45503</v>
      </c>
      <c r="AX85" s="9">
        <v>2715.6</v>
      </c>
      <c r="AY85" s="9">
        <v>2754.35</v>
      </c>
      <c r="AZ85" s="9">
        <v>2685.4</v>
      </c>
      <c r="BA85" s="9">
        <v>2691.4</v>
      </c>
      <c r="BB85" s="9">
        <v>1560399</v>
      </c>
      <c r="BC85" s="14">
        <f>(Hindustan_Unilever[[#This Row],[CLOSE]]-BA84)/BA84</f>
        <v>-7.4494763239415177E-3</v>
      </c>
    </row>
    <row r="86" spans="1:55" x14ac:dyDescent="0.3">
      <c r="A86" s="8">
        <v>45504</v>
      </c>
      <c r="B86" s="9" t="s">
        <v>327</v>
      </c>
      <c r="C86" s="9" t="s">
        <v>328</v>
      </c>
      <c r="D86" s="9" t="s">
        <v>329</v>
      </c>
      <c r="E86" s="9" t="s">
        <v>330</v>
      </c>
      <c r="F86" s="9">
        <v>35411.32</v>
      </c>
      <c r="G86" s="10">
        <f>(Nifty_50[[#This Row],[CLOSE]]-E85)/E85</f>
        <v>3.7755508442188887E-3</v>
      </c>
      <c r="I86" s="11">
        <v>45504</v>
      </c>
      <c r="J86" s="12">
        <v>1614</v>
      </c>
      <c r="K86" s="12">
        <v>1627.9</v>
      </c>
      <c r="L86" s="12">
        <v>1609.2</v>
      </c>
      <c r="M86" s="12">
        <v>1615.75</v>
      </c>
      <c r="N86" s="12">
        <v>18910242</v>
      </c>
      <c r="O86" s="10">
        <f>(HDFC_Bank[[#This Row],[CLOSE]]-M85)/M85</f>
        <v>1.2379684937021169E-4</v>
      </c>
      <c r="Q86" s="8">
        <v>45504</v>
      </c>
      <c r="R86" s="9">
        <v>1877</v>
      </c>
      <c r="S86" s="9">
        <v>1885.15</v>
      </c>
      <c r="T86" s="9">
        <v>1865.05</v>
      </c>
      <c r="U86" s="9">
        <v>1868.25</v>
      </c>
      <c r="V86" s="9">
        <v>5004209</v>
      </c>
      <c r="W86" s="10">
        <f>(Infosys[[#This Row],[CLOSE]]-U85)/U85</f>
        <v>-4.7412300562022693E-3</v>
      </c>
      <c r="Y86" s="8">
        <v>45504</v>
      </c>
      <c r="Z86" s="9">
        <v>1702.1</v>
      </c>
      <c r="AA86" s="9">
        <v>1730.95</v>
      </c>
      <c r="AB86" s="9">
        <v>1695.2</v>
      </c>
      <c r="AC86" s="9">
        <v>1719.35</v>
      </c>
      <c r="AD86" s="9">
        <v>1594881</v>
      </c>
      <c r="AE86" s="10">
        <f>(Sun_Pharma[[#This Row],[CLOSE]]-AC85)/AC85</f>
        <v>1.0431358721203574E-2</v>
      </c>
      <c r="AG86" s="8">
        <v>45504</v>
      </c>
      <c r="AH86" s="9">
        <v>3008</v>
      </c>
      <c r="AI86" s="9">
        <v>3020.9</v>
      </c>
      <c r="AJ86" s="9">
        <v>3002.3</v>
      </c>
      <c r="AK86" s="9">
        <v>3010.85</v>
      </c>
      <c r="AL86" s="9">
        <v>5028673</v>
      </c>
      <c r="AM86" s="10">
        <f>(Reliance[[#This Row],[CLOSE]]-AK85)/AK85</f>
        <v>-5.1052440273602322E-3</v>
      </c>
      <c r="AO86" s="8">
        <v>45504</v>
      </c>
      <c r="AP86" s="9">
        <v>1164</v>
      </c>
      <c r="AQ86" s="9">
        <v>1167.9000000000001</v>
      </c>
      <c r="AR86" s="9">
        <v>1145.3</v>
      </c>
      <c r="AS86" s="9">
        <v>1156.6500000000001</v>
      </c>
      <c r="AT86" s="9">
        <v>10860623</v>
      </c>
      <c r="AU86" s="10">
        <f>(Tata_Motors[[#This Row],[CLOSE]]-AS85)/AS85</f>
        <v>-4.4756207772086061E-3</v>
      </c>
      <c r="AW86" s="8">
        <v>45504</v>
      </c>
      <c r="AX86" s="9">
        <v>2705</v>
      </c>
      <c r="AY86" s="9">
        <v>2709.65</v>
      </c>
      <c r="AZ86" s="9">
        <v>2675.05</v>
      </c>
      <c r="BA86" s="9">
        <v>2705.65</v>
      </c>
      <c r="BB86" s="9">
        <v>1751085</v>
      </c>
      <c r="BC86" s="14">
        <f>(Hindustan_Unilever[[#This Row],[CLOSE]]-BA85)/BA85</f>
        <v>5.2946421936538599E-3</v>
      </c>
    </row>
    <row r="87" spans="1:55" x14ac:dyDescent="0.3">
      <c r="A87" s="8">
        <v>45505</v>
      </c>
      <c r="B87" s="9" t="s">
        <v>331</v>
      </c>
      <c r="C87" s="9" t="s">
        <v>332</v>
      </c>
      <c r="D87" s="9" t="s">
        <v>333</v>
      </c>
      <c r="E87" s="9" t="s">
        <v>334</v>
      </c>
      <c r="F87" s="9">
        <v>38822.9</v>
      </c>
      <c r="G87" s="10">
        <f>(Nifty_50[[#This Row],[CLOSE]]-E86)/E86</f>
        <v>2.3946792031629802E-3</v>
      </c>
      <c r="I87" s="11">
        <v>45505</v>
      </c>
      <c r="J87" s="12">
        <v>1622.9</v>
      </c>
      <c r="K87" s="12">
        <v>1650.05</v>
      </c>
      <c r="L87" s="12">
        <v>1617.95</v>
      </c>
      <c r="M87" s="12">
        <v>1638.8</v>
      </c>
      <c r="N87" s="12">
        <v>13107587</v>
      </c>
      <c r="O87" s="10">
        <f>(HDFC_Bank[[#This Row],[CLOSE]]-M86)/M86</f>
        <v>1.4265820826241655E-2</v>
      </c>
      <c r="Q87" s="8">
        <v>45505</v>
      </c>
      <c r="R87" s="9">
        <v>1856.1</v>
      </c>
      <c r="S87" s="9">
        <v>1867.9</v>
      </c>
      <c r="T87" s="9">
        <v>1845.1</v>
      </c>
      <c r="U87" s="9">
        <v>1852.6</v>
      </c>
      <c r="V87" s="9">
        <v>7475014</v>
      </c>
      <c r="W87" s="10">
        <f>(Infosys[[#This Row],[CLOSE]]-U86)/U86</f>
        <v>-8.3768232302957792E-3</v>
      </c>
      <c r="Y87" s="8">
        <v>45505</v>
      </c>
      <c r="Z87" s="9">
        <v>1725.5</v>
      </c>
      <c r="AA87" s="9">
        <v>1746.45</v>
      </c>
      <c r="AB87" s="9">
        <v>1681.3</v>
      </c>
      <c r="AC87" s="9">
        <v>1715.2</v>
      </c>
      <c r="AD87" s="9">
        <v>5258291</v>
      </c>
      <c r="AE87" s="10">
        <f>(Sun_Pharma[[#This Row],[CLOSE]]-AC86)/AC86</f>
        <v>-2.4137028528222085E-3</v>
      </c>
      <c r="AG87" s="8">
        <v>45505</v>
      </c>
      <c r="AH87" s="9">
        <v>3024</v>
      </c>
      <c r="AI87" s="9">
        <v>3036</v>
      </c>
      <c r="AJ87" s="9">
        <v>3008.6</v>
      </c>
      <c r="AK87" s="9">
        <v>3030.6</v>
      </c>
      <c r="AL87" s="9">
        <v>5382111</v>
      </c>
      <c r="AM87" s="10">
        <f>(Reliance[[#This Row],[CLOSE]]-AK86)/AK86</f>
        <v>6.5596094126243419E-3</v>
      </c>
      <c r="AO87" s="8">
        <v>45505</v>
      </c>
      <c r="AP87" s="9">
        <v>1167</v>
      </c>
      <c r="AQ87" s="9">
        <v>1176</v>
      </c>
      <c r="AR87" s="9">
        <v>1136.5</v>
      </c>
      <c r="AS87" s="9">
        <v>1144.4000000000001</v>
      </c>
      <c r="AT87" s="9">
        <v>14375948</v>
      </c>
      <c r="AU87" s="10">
        <f>(Tata_Motors[[#This Row],[CLOSE]]-AS86)/AS86</f>
        <v>-1.0590930705053386E-2</v>
      </c>
      <c r="AW87" s="8">
        <v>45505</v>
      </c>
      <c r="AX87" s="9">
        <v>2714</v>
      </c>
      <c r="AY87" s="9">
        <v>2724.95</v>
      </c>
      <c r="AZ87" s="9">
        <v>2695.2</v>
      </c>
      <c r="BA87" s="9">
        <v>2715.55</v>
      </c>
      <c r="BB87" s="9">
        <v>1886392</v>
      </c>
      <c r="BC87" s="14">
        <f>(Hindustan_Unilever[[#This Row],[CLOSE]]-BA86)/BA86</f>
        <v>3.6590098497588713E-3</v>
      </c>
    </row>
    <row r="88" spans="1:55" x14ac:dyDescent="0.3">
      <c r="A88" s="8">
        <v>45506</v>
      </c>
      <c r="B88" s="9" t="s">
        <v>335</v>
      </c>
      <c r="C88" s="9" t="s">
        <v>336</v>
      </c>
      <c r="D88" s="9" t="s">
        <v>337</v>
      </c>
      <c r="E88" s="9" t="s">
        <v>338</v>
      </c>
      <c r="F88" s="9">
        <v>35368.54</v>
      </c>
      <c r="G88" s="10">
        <f>(Nifty_50[[#This Row],[CLOSE]]-E87)/E87</f>
        <v>-1.1722888820474302E-2</v>
      </c>
      <c r="I88" s="11">
        <v>45506</v>
      </c>
      <c r="J88" s="12">
        <v>1631</v>
      </c>
      <c r="K88" s="12">
        <v>1670.5</v>
      </c>
      <c r="L88" s="12">
        <v>1631</v>
      </c>
      <c r="M88" s="12">
        <v>1659.15</v>
      </c>
      <c r="N88" s="12">
        <v>22059619</v>
      </c>
      <c r="O88" s="10">
        <f>(HDFC_Bank[[#This Row],[CLOSE]]-M87)/M87</f>
        <v>1.2417622650720123E-2</v>
      </c>
      <c r="Q88" s="8">
        <v>45506</v>
      </c>
      <c r="R88" s="9">
        <v>1843</v>
      </c>
      <c r="S88" s="9">
        <v>1859.5</v>
      </c>
      <c r="T88" s="9">
        <v>1816.15</v>
      </c>
      <c r="U88" s="9">
        <v>1821.2</v>
      </c>
      <c r="V88" s="9">
        <v>7400938</v>
      </c>
      <c r="W88" s="10">
        <f>(Infosys[[#This Row],[CLOSE]]-U87)/U87</f>
        <v>-1.6949152542372808E-2</v>
      </c>
      <c r="Y88" s="8">
        <v>45506</v>
      </c>
      <c r="Z88" s="9">
        <v>1700</v>
      </c>
      <c r="AA88" s="9">
        <v>1741.8</v>
      </c>
      <c r="AB88" s="9">
        <v>1683.85</v>
      </c>
      <c r="AC88" s="9">
        <v>1731.65</v>
      </c>
      <c r="AD88" s="9">
        <v>2992406</v>
      </c>
      <c r="AE88" s="10">
        <f>(Sun_Pharma[[#This Row],[CLOSE]]-AC87)/AC87</f>
        <v>9.5907182835821159E-3</v>
      </c>
      <c r="AG88" s="8">
        <v>45506</v>
      </c>
      <c r="AH88" s="9">
        <v>3010</v>
      </c>
      <c r="AI88" s="9">
        <v>3018.65</v>
      </c>
      <c r="AJ88" s="9">
        <v>2986.55</v>
      </c>
      <c r="AK88" s="9">
        <v>2998.65</v>
      </c>
      <c r="AL88" s="9">
        <v>5134124</v>
      </c>
      <c r="AM88" s="10">
        <f>(Reliance[[#This Row],[CLOSE]]-AK87)/AK87</f>
        <v>-1.0542466838249791E-2</v>
      </c>
      <c r="AO88" s="8">
        <v>45506</v>
      </c>
      <c r="AP88" s="9">
        <v>1120</v>
      </c>
      <c r="AQ88" s="9">
        <v>1120</v>
      </c>
      <c r="AR88" s="9">
        <v>1090.05</v>
      </c>
      <c r="AS88" s="9">
        <v>1096.6500000000001</v>
      </c>
      <c r="AT88" s="9">
        <v>21967812</v>
      </c>
      <c r="AU88" s="10">
        <f>(Tata_Motors[[#This Row],[CLOSE]]-AS87)/AS87</f>
        <v>-4.1724921356169169E-2</v>
      </c>
      <c r="AW88" s="8">
        <v>45506</v>
      </c>
      <c r="AX88" s="9">
        <v>2712</v>
      </c>
      <c r="AY88" s="9">
        <v>2759.5</v>
      </c>
      <c r="AZ88" s="9">
        <v>2681.15</v>
      </c>
      <c r="BA88" s="9">
        <v>2692.55</v>
      </c>
      <c r="BB88" s="9">
        <v>1738872</v>
      </c>
      <c r="BC88" s="14">
        <f>(Hindustan_Unilever[[#This Row],[CLOSE]]-BA87)/BA87</f>
        <v>-8.4697390952109142E-3</v>
      </c>
    </row>
    <row r="89" spans="1:55" x14ac:dyDescent="0.3">
      <c r="A89" s="8">
        <v>45509</v>
      </c>
      <c r="B89" s="9" t="s">
        <v>339</v>
      </c>
      <c r="C89" s="9" t="s">
        <v>340</v>
      </c>
      <c r="D89" s="9" t="s">
        <v>341</v>
      </c>
      <c r="E89" s="9" t="s">
        <v>342</v>
      </c>
      <c r="F89" s="9">
        <v>45066.65</v>
      </c>
      <c r="G89" s="10">
        <f>(Nifty_50[[#This Row],[CLOSE]]-E88)/E88</f>
        <v>-2.6786472851438529E-2</v>
      </c>
      <c r="I89" s="11">
        <v>45509</v>
      </c>
      <c r="J89" s="12">
        <v>1640.1</v>
      </c>
      <c r="K89" s="12">
        <v>1646</v>
      </c>
      <c r="L89" s="12">
        <v>1601</v>
      </c>
      <c r="M89" s="12">
        <v>1615.75</v>
      </c>
      <c r="N89" s="12">
        <v>20666817</v>
      </c>
      <c r="O89" s="10">
        <f>(HDFC_Bank[[#This Row],[CLOSE]]-M88)/M88</f>
        <v>-2.6157972455775599E-2</v>
      </c>
      <c r="Q89" s="8">
        <v>45509</v>
      </c>
      <c r="R89" s="9">
        <v>1784.95</v>
      </c>
      <c r="S89" s="9">
        <v>1797.5</v>
      </c>
      <c r="T89" s="9">
        <v>1718.55</v>
      </c>
      <c r="U89" s="9">
        <v>1751.9</v>
      </c>
      <c r="V89" s="9">
        <v>10736703</v>
      </c>
      <c r="W89" s="10">
        <f>(Infosys[[#This Row],[CLOSE]]-U88)/U88</f>
        <v>-3.8051833955633621E-2</v>
      </c>
      <c r="Y89" s="8">
        <v>45509</v>
      </c>
      <c r="Z89" s="9">
        <v>1725</v>
      </c>
      <c r="AA89" s="9">
        <v>1758</v>
      </c>
      <c r="AB89" s="9">
        <v>1715</v>
      </c>
      <c r="AC89" s="9">
        <v>1720.35</v>
      </c>
      <c r="AD89" s="9">
        <v>5165558</v>
      </c>
      <c r="AE89" s="10">
        <f>(Sun_Pharma[[#This Row],[CLOSE]]-AC88)/AC88</f>
        <v>-6.5255680997893233E-3</v>
      </c>
      <c r="AG89" s="8">
        <v>45509</v>
      </c>
      <c r="AH89" s="9">
        <v>2960</v>
      </c>
      <c r="AI89" s="9">
        <v>2967.8</v>
      </c>
      <c r="AJ89" s="9">
        <v>2866.5</v>
      </c>
      <c r="AK89" s="9">
        <v>2894.65</v>
      </c>
      <c r="AL89" s="9">
        <v>8523352</v>
      </c>
      <c r="AM89" s="10">
        <f>(Reliance[[#This Row],[CLOSE]]-AK88)/AK88</f>
        <v>-3.4682273689827091E-2</v>
      </c>
      <c r="AO89" s="8">
        <v>45509</v>
      </c>
      <c r="AP89" s="9">
        <v>1059.95</v>
      </c>
      <c r="AQ89" s="9">
        <v>1065</v>
      </c>
      <c r="AR89" s="9">
        <v>1014.05</v>
      </c>
      <c r="AS89" s="9">
        <v>1016.45</v>
      </c>
      <c r="AT89" s="9">
        <v>26651144</v>
      </c>
      <c r="AU89" s="10">
        <f>(Tata_Motors[[#This Row],[CLOSE]]-AS88)/AS88</f>
        <v>-7.3131810513837631E-2</v>
      </c>
      <c r="AW89" s="8">
        <v>45509</v>
      </c>
      <c r="AX89" s="9">
        <v>2675.95</v>
      </c>
      <c r="AY89" s="9">
        <v>2742</v>
      </c>
      <c r="AZ89" s="9">
        <v>2666.2</v>
      </c>
      <c r="BA89" s="9">
        <v>2715.9</v>
      </c>
      <c r="BB89" s="9">
        <v>3118731</v>
      </c>
      <c r="BC89" s="14">
        <f>(Hindustan_Unilever[[#This Row],[CLOSE]]-BA88)/BA88</f>
        <v>8.6720766559580716E-3</v>
      </c>
    </row>
    <row r="90" spans="1:55" x14ac:dyDescent="0.3">
      <c r="A90" s="8">
        <v>45510</v>
      </c>
      <c r="B90" s="9" t="s">
        <v>343</v>
      </c>
      <c r="C90" s="9" t="s">
        <v>344</v>
      </c>
      <c r="D90" s="9" t="s">
        <v>345</v>
      </c>
      <c r="E90" s="9" t="s">
        <v>346</v>
      </c>
      <c r="F90" s="9">
        <v>31553.65</v>
      </c>
      <c r="G90" s="10">
        <f>(Nifty_50[[#This Row],[CLOSE]]-E89)/E89</f>
        <v>-2.6210113237665773E-3</v>
      </c>
      <c r="I90" s="11">
        <v>45510</v>
      </c>
      <c r="J90" s="12">
        <v>1630</v>
      </c>
      <c r="K90" s="12">
        <v>1632.95</v>
      </c>
      <c r="L90" s="12">
        <v>1593.3</v>
      </c>
      <c r="M90" s="12">
        <v>1601.2</v>
      </c>
      <c r="N90" s="12">
        <v>22558025</v>
      </c>
      <c r="O90" s="10">
        <f>(HDFC_Bank[[#This Row],[CLOSE]]-M89)/M89</f>
        <v>-9.0051059879312726E-3</v>
      </c>
      <c r="Q90" s="8">
        <v>45510</v>
      </c>
      <c r="R90" s="9">
        <v>1760.2</v>
      </c>
      <c r="S90" s="9">
        <v>1796.95</v>
      </c>
      <c r="T90" s="9">
        <v>1744.85</v>
      </c>
      <c r="U90" s="9">
        <v>1751.1</v>
      </c>
      <c r="V90" s="9">
        <v>7690163</v>
      </c>
      <c r="W90" s="10">
        <f>(Infosys[[#This Row],[CLOSE]]-U89)/U89</f>
        <v>-4.566470688967303E-4</v>
      </c>
      <c r="Y90" s="8">
        <v>45510</v>
      </c>
      <c r="Z90" s="9">
        <v>1725</v>
      </c>
      <c r="AA90" s="9">
        <v>1734</v>
      </c>
      <c r="AB90" s="9">
        <v>1703.95</v>
      </c>
      <c r="AC90" s="9">
        <v>1707.55</v>
      </c>
      <c r="AD90" s="9">
        <v>1710278</v>
      </c>
      <c r="AE90" s="10">
        <f>(Sun_Pharma[[#This Row],[CLOSE]]-AC89)/AC89</f>
        <v>-7.440346441131139E-3</v>
      </c>
      <c r="AG90" s="8">
        <v>45510</v>
      </c>
      <c r="AH90" s="9">
        <v>2910.3</v>
      </c>
      <c r="AI90" s="9">
        <v>2955</v>
      </c>
      <c r="AJ90" s="9">
        <v>2902.65</v>
      </c>
      <c r="AK90" s="9">
        <v>2912.1</v>
      </c>
      <c r="AL90" s="9">
        <v>5118093</v>
      </c>
      <c r="AM90" s="10">
        <f>(Reliance[[#This Row],[CLOSE]]-AK89)/AK89</f>
        <v>6.0283626690618274E-3</v>
      </c>
      <c r="AO90" s="8">
        <v>45510</v>
      </c>
      <c r="AP90" s="9">
        <v>1030</v>
      </c>
      <c r="AQ90" s="9">
        <v>1060.6500000000001</v>
      </c>
      <c r="AR90" s="9">
        <v>1008.4</v>
      </c>
      <c r="AS90" s="9">
        <v>1013.75</v>
      </c>
      <c r="AT90" s="9">
        <v>16726393</v>
      </c>
      <c r="AU90" s="10">
        <f>(Tata_Motors[[#This Row],[CLOSE]]-AS89)/AS89</f>
        <v>-2.6563038024497469E-3</v>
      </c>
      <c r="AW90" s="8">
        <v>45510</v>
      </c>
      <c r="AX90" s="9">
        <v>2720.1</v>
      </c>
      <c r="AY90" s="9">
        <v>2771.75</v>
      </c>
      <c r="AZ90" s="9">
        <v>2708.65</v>
      </c>
      <c r="BA90" s="9">
        <v>2750.05</v>
      </c>
      <c r="BB90" s="9">
        <v>2296031</v>
      </c>
      <c r="BC90" s="14">
        <f>(Hindustan_Unilever[[#This Row],[CLOSE]]-BA89)/BA89</f>
        <v>1.2574100666445778E-2</v>
      </c>
    </row>
    <row r="91" spans="1:55" x14ac:dyDescent="0.3">
      <c r="A91" s="8">
        <v>45511</v>
      </c>
      <c r="B91" s="9" t="s">
        <v>347</v>
      </c>
      <c r="C91" s="9" t="s">
        <v>348</v>
      </c>
      <c r="D91" s="9" t="s">
        <v>349</v>
      </c>
      <c r="E91" s="9" t="s">
        <v>350</v>
      </c>
      <c r="F91" s="9">
        <v>29738.85</v>
      </c>
      <c r="G91" s="10">
        <f>(Nifty_50[[#This Row],[CLOSE]]-E90)/E90</f>
        <v>1.2710195456506321E-2</v>
      </c>
      <c r="I91" s="11">
        <v>45511</v>
      </c>
      <c r="J91" s="12">
        <v>1617</v>
      </c>
      <c r="K91" s="12">
        <v>1630</v>
      </c>
      <c r="L91" s="12">
        <v>1602.2</v>
      </c>
      <c r="M91" s="12">
        <v>1623.5</v>
      </c>
      <c r="N91" s="12">
        <v>21173132</v>
      </c>
      <c r="O91" s="10">
        <f>(HDFC_Bank[[#This Row],[CLOSE]]-M90)/M90</f>
        <v>1.3927054708968245E-2</v>
      </c>
      <c r="Q91" s="8">
        <v>45511</v>
      </c>
      <c r="R91" s="9">
        <v>1796</v>
      </c>
      <c r="S91" s="9">
        <v>1797.9</v>
      </c>
      <c r="T91" s="9">
        <v>1762.1</v>
      </c>
      <c r="U91" s="9">
        <v>1791.65</v>
      </c>
      <c r="V91" s="9">
        <v>5094329</v>
      </c>
      <c r="W91" s="10">
        <f>(Infosys[[#This Row],[CLOSE]]-U90)/U90</f>
        <v>2.3156872822797204E-2</v>
      </c>
      <c r="Y91" s="8">
        <v>45511</v>
      </c>
      <c r="Z91" s="9">
        <v>1720</v>
      </c>
      <c r="AA91" s="9">
        <v>1736.85</v>
      </c>
      <c r="AB91" s="9">
        <v>1709.4</v>
      </c>
      <c r="AC91" s="9">
        <v>1734.45</v>
      </c>
      <c r="AD91" s="9">
        <v>1922313</v>
      </c>
      <c r="AE91" s="10">
        <f>(Sun_Pharma[[#This Row],[CLOSE]]-AC90)/AC90</f>
        <v>1.5753565049339752E-2</v>
      </c>
      <c r="AG91" s="8">
        <v>45511</v>
      </c>
      <c r="AH91" s="9">
        <v>2938</v>
      </c>
      <c r="AI91" s="9">
        <v>2945</v>
      </c>
      <c r="AJ91" s="9">
        <v>2923</v>
      </c>
      <c r="AK91" s="9">
        <v>2929.65</v>
      </c>
      <c r="AL91" s="9">
        <v>4087284</v>
      </c>
      <c r="AM91" s="10">
        <f>(Reliance[[#This Row],[CLOSE]]-AK90)/AK90</f>
        <v>6.0265787575976724E-3</v>
      </c>
      <c r="AO91" s="8">
        <v>45511</v>
      </c>
      <c r="AP91" s="9">
        <v>1036.05</v>
      </c>
      <c r="AQ91" s="9">
        <v>1040.2</v>
      </c>
      <c r="AR91" s="9">
        <v>1015.05</v>
      </c>
      <c r="AS91" s="9">
        <v>1025.3</v>
      </c>
      <c r="AT91" s="9">
        <v>9978703</v>
      </c>
      <c r="AU91" s="10">
        <f>(Tata_Motors[[#This Row],[CLOSE]]-AS90)/AS90</f>
        <v>1.1393341553637439E-2</v>
      </c>
      <c r="AW91" s="8">
        <v>45511</v>
      </c>
      <c r="AX91" s="9">
        <v>2781.7</v>
      </c>
      <c r="AY91" s="9">
        <v>2781.85</v>
      </c>
      <c r="AZ91" s="9">
        <v>2735.5</v>
      </c>
      <c r="BA91" s="9">
        <v>2744.05</v>
      </c>
      <c r="BB91" s="9">
        <v>1713875</v>
      </c>
      <c r="BC91" s="14">
        <f>(Hindustan_Unilever[[#This Row],[CLOSE]]-BA90)/BA90</f>
        <v>-2.1817785131179432E-3</v>
      </c>
    </row>
    <row r="92" spans="1:55" x14ac:dyDescent="0.3">
      <c r="A92" s="8">
        <v>45512</v>
      </c>
      <c r="B92" s="9" t="s">
        <v>351</v>
      </c>
      <c r="C92" s="9" t="s">
        <v>352</v>
      </c>
      <c r="D92" s="9" t="s">
        <v>353</v>
      </c>
      <c r="E92" s="9" t="s">
        <v>354</v>
      </c>
      <c r="F92" s="9">
        <v>30858.18</v>
      </c>
      <c r="G92" s="10">
        <f>(Nifty_50[[#This Row],[CLOSE]]-E91)/E91</f>
        <v>-7.428747813561066E-3</v>
      </c>
      <c r="I92" s="11">
        <v>45512</v>
      </c>
      <c r="J92" s="12">
        <v>1624</v>
      </c>
      <c r="K92" s="12">
        <v>1653.3</v>
      </c>
      <c r="L92" s="12">
        <v>1619.25</v>
      </c>
      <c r="M92" s="12">
        <v>1642.7</v>
      </c>
      <c r="N92" s="12">
        <v>16988475</v>
      </c>
      <c r="O92" s="10">
        <f>(HDFC_Bank[[#This Row],[CLOSE]]-M91)/M91</f>
        <v>1.1826301201108743E-2</v>
      </c>
      <c r="Q92" s="8">
        <v>45512</v>
      </c>
      <c r="R92" s="9">
        <v>1779.95</v>
      </c>
      <c r="S92" s="9">
        <v>1779.95</v>
      </c>
      <c r="T92" s="9">
        <v>1727.1</v>
      </c>
      <c r="U92" s="9">
        <v>1743.15</v>
      </c>
      <c r="V92" s="9">
        <v>6227910</v>
      </c>
      <c r="W92" s="10">
        <f>(Infosys[[#This Row],[CLOSE]]-U91)/U91</f>
        <v>-2.7070019255993078E-2</v>
      </c>
      <c r="Y92" s="8">
        <v>45512</v>
      </c>
      <c r="Z92" s="9">
        <v>1735</v>
      </c>
      <c r="AA92" s="9">
        <v>1748.65</v>
      </c>
      <c r="AB92" s="9">
        <v>1728.35</v>
      </c>
      <c r="AC92" s="9">
        <v>1737.05</v>
      </c>
      <c r="AD92" s="9">
        <v>2480113</v>
      </c>
      <c r="AE92" s="10">
        <f>(Sun_Pharma[[#This Row],[CLOSE]]-AC91)/AC91</f>
        <v>1.4990342759952197E-3</v>
      </c>
      <c r="AG92" s="8">
        <v>45512</v>
      </c>
      <c r="AH92" s="9">
        <v>2915.05</v>
      </c>
      <c r="AI92" s="9">
        <v>2930</v>
      </c>
      <c r="AJ92" s="9">
        <v>2891.85</v>
      </c>
      <c r="AK92" s="9">
        <v>2898.25</v>
      </c>
      <c r="AL92" s="9">
        <v>6193596</v>
      </c>
      <c r="AM92" s="10">
        <f>(Reliance[[#This Row],[CLOSE]]-AK91)/AK91</f>
        <v>-1.0718003857116068E-2</v>
      </c>
      <c r="AO92" s="8">
        <v>45512</v>
      </c>
      <c r="AP92" s="9">
        <v>1034.95</v>
      </c>
      <c r="AQ92" s="9">
        <v>1056.4000000000001</v>
      </c>
      <c r="AR92" s="9">
        <v>1027</v>
      </c>
      <c r="AS92" s="9">
        <v>1041.75</v>
      </c>
      <c r="AT92" s="9">
        <v>19529790</v>
      </c>
      <c r="AU92" s="10">
        <f>(Tata_Motors[[#This Row],[CLOSE]]-AS91)/AS91</f>
        <v>1.6044084658148879E-2</v>
      </c>
      <c r="AW92" s="8">
        <v>45512</v>
      </c>
      <c r="AX92" s="9">
        <v>2754</v>
      </c>
      <c r="AY92" s="9">
        <v>2759.25</v>
      </c>
      <c r="AZ92" s="9">
        <v>2720.4</v>
      </c>
      <c r="BA92" s="9">
        <v>2733.2</v>
      </c>
      <c r="BB92" s="9">
        <v>1464161</v>
      </c>
      <c r="BC92" s="14">
        <f>(Hindustan_Unilever[[#This Row],[CLOSE]]-BA91)/BA91</f>
        <v>-3.9540095843735952E-3</v>
      </c>
    </row>
    <row r="93" spans="1:55" x14ac:dyDescent="0.3">
      <c r="A93" s="8">
        <v>45513</v>
      </c>
      <c r="B93" s="9" t="s">
        <v>355</v>
      </c>
      <c r="C93" s="9" t="s">
        <v>356</v>
      </c>
      <c r="D93" s="9" t="s">
        <v>357</v>
      </c>
      <c r="E93" s="9" t="s">
        <v>358</v>
      </c>
      <c r="F93" s="9">
        <v>22339.19</v>
      </c>
      <c r="G93" s="10">
        <f>(Nifty_50[[#This Row],[CLOSE]]-E92)/E92</f>
        <v>1.0386864037815649E-2</v>
      </c>
      <c r="I93" s="11">
        <v>45513</v>
      </c>
      <c r="J93" s="12">
        <v>1652</v>
      </c>
      <c r="K93" s="12">
        <v>1662.55</v>
      </c>
      <c r="L93" s="12">
        <v>1645.8</v>
      </c>
      <c r="M93" s="12">
        <v>1650.2</v>
      </c>
      <c r="N93" s="12">
        <v>13322309</v>
      </c>
      <c r="O93" s="10">
        <f>(HDFC_Bank[[#This Row],[CLOSE]]-M92)/M92</f>
        <v>4.565654106044926E-3</v>
      </c>
      <c r="Q93" s="8">
        <v>45513</v>
      </c>
      <c r="R93" s="9">
        <v>1771.25</v>
      </c>
      <c r="S93" s="9">
        <v>1780.75</v>
      </c>
      <c r="T93" s="9">
        <v>1756</v>
      </c>
      <c r="U93" s="9">
        <v>1770.75</v>
      </c>
      <c r="V93" s="9">
        <v>4258524</v>
      </c>
      <c r="W93" s="10">
        <f>(Infosys[[#This Row],[CLOSE]]-U92)/U92</f>
        <v>1.5833405042595249E-2</v>
      </c>
      <c r="Y93" s="8">
        <v>45513</v>
      </c>
      <c r="Z93" s="9">
        <v>1749.8</v>
      </c>
      <c r="AA93" s="9">
        <v>1749.8</v>
      </c>
      <c r="AB93" s="9">
        <v>1730.05</v>
      </c>
      <c r="AC93" s="9">
        <v>1735.3</v>
      </c>
      <c r="AD93" s="9">
        <v>751683</v>
      </c>
      <c r="AE93" s="10">
        <f>(Sun_Pharma[[#This Row],[CLOSE]]-AC92)/AC92</f>
        <v>-1.0074551682450132E-3</v>
      </c>
      <c r="AG93" s="8">
        <v>45513</v>
      </c>
      <c r="AH93" s="9">
        <v>2920</v>
      </c>
      <c r="AI93" s="9">
        <v>2953</v>
      </c>
      <c r="AJ93" s="9">
        <v>2912</v>
      </c>
      <c r="AK93" s="9">
        <v>2948.6</v>
      </c>
      <c r="AL93" s="9">
        <v>3124888</v>
      </c>
      <c r="AM93" s="10">
        <f>(Reliance[[#This Row],[CLOSE]]-AK92)/AK92</f>
        <v>1.7372552402311708E-2</v>
      </c>
      <c r="AO93" s="8">
        <v>45513</v>
      </c>
      <c r="AP93" s="9">
        <v>1055</v>
      </c>
      <c r="AQ93" s="9">
        <v>1082.95</v>
      </c>
      <c r="AR93" s="9">
        <v>1052.05</v>
      </c>
      <c r="AS93" s="9">
        <v>1068.0999999999999</v>
      </c>
      <c r="AT93" s="9">
        <v>15443008</v>
      </c>
      <c r="AU93" s="10">
        <f>(Tata_Motors[[#This Row],[CLOSE]]-AS92)/AS92</f>
        <v>2.529397648188136E-2</v>
      </c>
      <c r="AW93" s="8">
        <v>45513</v>
      </c>
      <c r="AX93" s="9">
        <v>2756</v>
      </c>
      <c r="AY93" s="9">
        <v>2758</v>
      </c>
      <c r="AZ93" s="9">
        <v>2718.6</v>
      </c>
      <c r="BA93" s="9">
        <v>2747.2</v>
      </c>
      <c r="BB93" s="9">
        <v>1284031</v>
      </c>
      <c r="BC93" s="14">
        <f>(Hindustan_Unilever[[#This Row],[CLOSE]]-BA92)/BA92</f>
        <v>5.1222010829796577E-3</v>
      </c>
    </row>
    <row r="94" spans="1:55" x14ac:dyDescent="0.3">
      <c r="A94" s="8">
        <v>45516</v>
      </c>
      <c r="B94" s="9" t="s">
        <v>359</v>
      </c>
      <c r="C94" s="9" t="s">
        <v>360</v>
      </c>
      <c r="D94" s="9" t="s">
        <v>361</v>
      </c>
      <c r="E94" s="9" t="s">
        <v>362</v>
      </c>
      <c r="F94" s="9">
        <v>30311.85</v>
      </c>
      <c r="G94" s="10">
        <f>(Nifty_50[[#This Row],[CLOSE]]-E93)/E93</f>
        <v>-8.412844977941931E-4</v>
      </c>
      <c r="I94" s="11">
        <v>45516</v>
      </c>
      <c r="J94" s="12">
        <v>1652</v>
      </c>
      <c r="K94" s="12">
        <v>1675.95</v>
      </c>
      <c r="L94" s="12">
        <v>1647.35</v>
      </c>
      <c r="M94" s="12">
        <v>1660.1</v>
      </c>
      <c r="N94" s="12">
        <v>19658098</v>
      </c>
      <c r="O94" s="10">
        <f>(HDFC_Bank[[#This Row],[CLOSE]]-M93)/M93</f>
        <v>5.9992728154162301E-3</v>
      </c>
      <c r="Q94" s="8">
        <v>45516</v>
      </c>
      <c r="R94" s="9">
        <v>1773.05</v>
      </c>
      <c r="S94" s="9">
        <v>1803.5</v>
      </c>
      <c r="T94" s="9">
        <v>1768.1</v>
      </c>
      <c r="U94" s="9">
        <v>1797.4</v>
      </c>
      <c r="V94" s="9">
        <v>4315329</v>
      </c>
      <c r="W94" s="10">
        <f>(Infosys[[#This Row],[CLOSE]]-U93)/U93</f>
        <v>1.5050120005647375E-2</v>
      </c>
      <c r="Y94" s="8">
        <v>45516</v>
      </c>
      <c r="Z94" s="9">
        <v>1735</v>
      </c>
      <c r="AA94" s="9">
        <v>1748.5</v>
      </c>
      <c r="AB94" s="9">
        <v>1730.05</v>
      </c>
      <c r="AC94" s="9">
        <v>1733.85</v>
      </c>
      <c r="AD94" s="9">
        <v>1526788</v>
      </c>
      <c r="AE94" s="10">
        <f>(Sun_Pharma[[#This Row],[CLOSE]]-AC93)/AC93</f>
        <v>-8.3559038782922001E-4</v>
      </c>
      <c r="AG94" s="8">
        <v>45516</v>
      </c>
      <c r="AH94" s="9">
        <v>2940</v>
      </c>
      <c r="AI94" s="9">
        <v>2946</v>
      </c>
      <c r="AJ94" s="9">
        <v>2915.5</v>
      </c>
      <c r="AK94" s="9">
        <v>2921.25</v>
      </c>
      <c r="AL94" s="9">
        <v>4092292</v>
      </c>
      <c r="AM94" s="10">
        <f>(Reliance[[#This Row],[CLOSE]]-AK93)/AK93</f>
        <v>-9.2755884148409112E-3</v>
      </c>
      <c r="AO94" s="8">
        <v>45516</v>
      </c>
      <c r="AP94" s="9">
        <v>1065</v>
      </c>
      <c r="AQ94" s="9">
        <v>1079.9000000000001</v>
      </c>
      <c r="AR94" s="9">
        <v>1055</v>
      </c>
      <c r="AS94" s="9">
        <v>1076.1500000000001</v>
      </c>
      <c r="AT94" s="9">
        <v>11311050</v>
      </c>
      <c r="AU94" s="10">
        <f>(Tata_Motors[[#This Row],[CLOSE]]-AS93)/AS93</f>
        <v>7.5367474955530221E-3</v>
      </c>
      <c r="AW94" s="8">
        <v>45516</v>
      </c>
      <c r="AX94" s="9">
        <v>2738</v>
      </c>
      <c r="AY94" s="9">
        <v>2763.4</v>
      </c>
      <c r="AZ94" s="9">
        <v>2722.4</v>
      </c>
      <c r="BA94" s="9">
        <v>2748.7</v>
      </c>
      <c r="BB94" s="9">
        <v>1297178</v>
      </c>
      <c r="BC94" s="14">
        <f>(Hindustan_Unilever[[#This Row],[CLOSE]]-BA93)/BA93</f>
        <v>5.4601048340128134E-4</v>
      </c>
    </row>
    <row r="95" spans="1:55" x14ac:dyDescent="0.3">
      <c r="A95" s="8">
        <v>45517</v>
      </c>
      <c r="B95" s="9" t="s">
        <v>363</v>
      </c>
      <c r="C95" s="9" t="s">
        <v>364</v>
      </c>
      <c r="D95" s="9" t="s">
        <v>365</v>
      </c>
      <c r="E95" s="9" t="s">
        <v>366</v>
      </c>
      <c r="F95" s="9">
        <v>25459.58</v>
      </c>
      <c r="G95" s="10">
        <f>(Nifty_50[[#This Row],[CLOSE]]-E94)/E94</f>
        <v>-8.5431469996303452E-3</v>
      </c>
      <c r="I95" s="11">
        <v>45517</v>
      </c>
      <c r="J95" s="12">
        <v>1628</v>
      </c>
      <c r="K95" s="12">
        <v>1632.4</v>
      </c>
      <c r="L95" s="12">
        <v>1601.15</v>
      </c>
      <c r="M95" s="12">
        <v>1603.2</v>
      </c>
      <c r="N95" s="12">
        <v>27027521</v>
      </c>
      <c r="O95" s="10">
        <f>(HDFC_Bank[[#This Row],[CLOSE]]-M94)/M94</f>
        <v>-3.4275043672067865E-2</v>
      </c>
      <c r="Q95" s="8">
        <v>45517</v>
      </c>
      <c r="R95" s="9">
        <v>1810</v>
      </c>
      <c r="S95" s="9">
        <v>1810</v>
      </c>
      <c r="T95" s="9">
        <v>1789.05</v>
      </c>
      <c r="U95" s="9">
        <v>1797.45</v>
      </c>
      <c r="V95" s="9">
        <v>4176918</v>
      </c>
      <c r="W95" s="10">
        <f>(Infosys[[#This Row],[CLOSE]]-U94)/U94</f>
        <v>2.7817959274482319E-5</v>
      </c>
      <c r="Y95" s="8">
        <v>45517</v>
      </c>
      <c r="Z95" s="9">
        <v>1740</v>
      </c>
      <c r="AA95" s="9">
        <v>1751.85</v>
      </c>
      <c r="AB95" s="9">
        <v>1725.6</v>
      </c>
      <c r="AC95" s="9">
        <v>1740.1</v>
      </c>
      <c r="AD95" s="9">
        <v>2076963</v>
      </c>
      <c r="AE95" s="10">
        <f>(Sun_Pharma[[#This Row],[CLOSE]]-AC94)/AC94</f>
        <v>3.6046947544481935E-3</v>
      </c>
      <c r="AG95" s="8">
        <v>45517</v>
      </c>
      <c r="AH95" s="9">
        <v>2921.5</v>
      </c>
      <c r="AI95" s="9">
        <v>2940.15</v>
      </c>
      <c r="AJ95" s="9">
        <v>2916</v>
      </c>
      <c r="AK95" s="9">
        <v>2927.25</v>
      </c>
      <c r="AL95" s="9">
        <v>3132532</v>
      </c>
      <c r="AM95" s="10">
        <f>(Reliance[[#This Row],[CLOSE]]-AK94)/AK94</f>
        <v>2.0539152759948653E-3</v>
      </c>
      <c r="AO95" s="8">
        <v>45517</v>
      </c>
      <c r="AP95" s="9">
        <v>1074.8499999999999</v>
      </c>
      <c r="AQ95" s="9">
        <v>1075.5</v>
      </c>
      <c r="AR95" s="9">
        <v>1048.2</v>
      </c>
      <c r="AS95" s="9">
        <v>1053.45</v>
      </c>
      <c r="AT95" s="9">
        <v>7508231</v>
      </c>
      <c r="AU95" s="10">
        <f>(Tata_Motors[[#This Row],[CLOSE]]-AS94)/AS94</f>
        <v>-2.1093713701621563E-2</v>
      </c>
      <c r="AW95" s="8">
        <v>45517</v>
      </c>
      <c r="AX95" s="9">
        <v>2742</v>
      </c>
      <c r="AY95" s="9">
        <v>2757.65</v>
      </c>
      <c r="AZ95" s="9">
        <v>2730.1</v>
      </c>
      <c r="BA95" s="9">
        <v>2741.4</v>
      </c>
      <c r="BB95" s="9">
        <v>1051237</v>
      </c>
      <c r="BC95" s="14">
        <f>(Hindustan_Unilever[[#This Row],[CLOSE]]-BA94)/BA94</f>
        <v>-2.6558009240730991E-3</v>
      </c>
    </row>
    <row r="96" spans="1:55" x14ac:dyDescent="0.3">
      <c r="A96" s="8">
        <v>45518</v>
      </c>
      <c r="B96" s="9" t="s">
        <v>367</v>
      </c>
      <c r="C96" s="9" t="s">
        <v>368</v>
      </c>
      <c r="D96" s="9" t="s">
        <v>369</v>
      </c>
      <c r="E96" s="9" t="s">
        <v>370</v>
      </c>
      <c r="F96" s="9">
        <v>27834.61</v>
      </c>
      <c r="G96" s="10">
        <f>(Nifty_50[[#This Row],[CLOSE]]-E95)/E95</f>
        <v>1.9677699987571978E-4</v>
      </c>
      <c r="I96" s="11">
        <v>45518</v>
      </c>
      <c r="J96" s="12">
        <v>1606.5</v>
      </c>
      <c r="K96" s="12">
        <v>1613.7</v>
      </c>
      <c r="L96" s="12">
        <v>1603.2</v>
      </c>
      <c r="M96" s="12">
        <v>1607.8</v>
      </c>
      <c r="N96" s="12">
        <v>16167214</v>
      </c>
      <c r="O96" s="10">
        <f>(HDFC_Bank[[#This Row],[CLOSE]]-M95)/M95</f>
        <v>2.8692614770458513E-3</v>
      </c>
      <c r="Q96" s="8">
        <v>45518</v>
      </c>
      <c r="R96" s="9">
        <v>1802</v>
      </c>
      <c r="S96" s="9">
        <v>1825</v>
      </c>
      <c r="T96" s="9">
        <v>1797.45</v>
      </c>
      <c r="U96" s="9">
        <v>1823.25</v>
      </c>
      <c r="V96" s="9">
        <v>7450718</v>
      </c>
      <c r="W96" s="10">
        <f>(Infosys[[#This Row],[CLOSE]]-U95)/U95</f>
        <v>1.4353667695902503E-2</v>
      </c>
      <c r="Y96" s="8">
        <v>45518</v>
      </c>
      <c r="Z96" s="9">
        <v>1747.5</v>
      </c>
      <c r="AA96" s="9">
        <v>1753</v>
      </c>
      <c r="AB96" s="9">
        <v>1732.6</v>
      </c>
      <c r="AC96" s="9">
        <v>1741.65</v>
      </c>
      <c r="AD96" s="9">
        <v>2207250</v>
      </c>
      <c r="AE96" s="10">
        <f>(Sun_Pharma[[#This Row],[CLOSE]]-AC95)/AC95</f>
        <v>8.9075340497683005E-4</v>
      </c>
      <c r="AG96" s="8">
        <v>45518</v>
      </c>
      <c r="AH96" s="9">
        <v>2927.1</v>
      </c>
      <c r="AI96" s="9">
        <v>2944</v>
      </c>
      <c r="AJ96" s="9">
        <v>2907.4</v>
      </c>
      <c r="AK96" s="9">
        <v>2923.7</v>
      </c>
      <c r="AL96" s="9">
        <v>3133733</v>
      </c>
      <c r="AM96" s="10">
        <f>(Reliance[[#This Row],[CLOSE]]-AK95)/AK95</f>
        <v>-1.2127423349560789E-3</v>
      </c>
      <c r="AO96" s="8">
        <v>45518</v>
      </c>
      <c r="AP96" s="9">
        <v>1057</v>
      </c>
      <c r="AQ96" s="9">
        <v>1067.05</v>
      </c>
      <c r="AR96" s="9">
        <v>1047</v>
      </c>
      <c r="AS96" s="9">
        <v>1062.3499999999999</v>
      </c>
      <c r="AT96" s="9">
        <v>8211830</v>
      </c>
      <c r="AU96" s="10">
        <f>(Tata_Motors[[#This Row],[CLOSE]]-AS95)/AS95</f>
        <v>8.4484313446294215E-3</v>
      </c>
      <c r="AW96" s="8">
        <v>45518</v>
      </c>
      <c r="AX96" s="9">
        <v>2741</v>
      </c>
      <c r="AY96" s="9">
        <v>2742.55</v>
      </c>
      <c r="AZ96" s="9">
        <v>2706.6</v>
      </c>
      <c r="BA96" s="9">
        <v>2722.05</v>
      </c>
      <c r="BB96" s="9">
        <v>946995</v>
      </c>
      <c r="BC96" s="14">
        <f>(Hindustan_Unilever[[#This Row],[CLOSE]]-BA95)/BA95</f>
        <v>-7.0584372948128363E-3</v>
      </c>
    </row>
    <row r="97" spans="1:55" x14ac:dyDescent="0.3">
      <c r="A97" s="8">
        <v>45520</v>
      </c>
      <c r="B97" s="9" t="s">
        <v>371</v>
      </c>
      <c r="C97" s="9" t="s">
        <v>372</v>
      </c>
      <c r="D97" s="9" t="s">
        <v>373</v>
      </c>
      <c r="E97" s="9" t="s">
        <v>374</v>
      </c>
      <c r="F97" s="9">
        <v>28521.9</v>
      </c>
      <c r="G97" s="10">
        <f>(Nifty_50[[#This Row],[CLOSE]]-E96)/E96</f>
        <v>1.6459746311157191E-2</v>
      </c>
      <c r="I97" s="11">
        <v>45520</v>
      </c>
      <c r="J97" s="12">
        <v>1628.5</v>
      </c>
      <c r="K97" s="12">
        <v>1634.15</v>
      </c>
      <c r="L97" s="12">
        <v>1611</v>
      </c>
      <c r="M97" s="12">
        <v>1632.1</v>
      </c>
      <c r="N97" s="12">
        <v>13924623</v>
      </c>
      <c r="O97" s="10">
        <f>(HDFC_Bank[[#This Row],[CLOSE]]-M96)/M96</f>
        <v>1.5113820126881426E-2</v>
      </c>
      <c r="Q97" s="8">
        <v>45520</v>
      </c>
      <c r="R97" s="9">
        <v>1850</v>
      </c>
      <c r="S97" s="9">
        <v>1861.85</v>
      </c>
      <c r="T97" s="9">
        <v>1829.5</v>
      </c>
      <c r="U97" s="9">
        <v>1858.95</v>
      </c>
      <c r="V97" s="9">
        <v>7335657</v>
      </c>
      <c r="W97" s="10">
        <f>(Infosys[[#This Row],[CLOSE]]-U96)/U96</f>
        <v>1.9580419580419606E-2</v>
      </c>
      <c r="Y97" s="8">
        <v>45520</v>
      </c>
      <c r="Z97" s="9">
        <v>1749.6</v>
      </c>
      <c r="AA97" s="9">
        <v>1751.15</v>
      </c>
      <c r="AB97" s="9">
        <v>1728.65</v>
      </c>
      <c r="AC97" s="9">
        <v>1742.75</v>
      </c>
      <c r="AD97" s="9">
        <v>2180718</v>
      </c>
      <c r="AE97" s="10">
        <f>(Sun_Pharma[[#This Row],[CLOSE]]-AC96)/AC96</f>
        <v>6.3158499124388312E-4</v>
      </c>
      <c r="AG97" s="8">
        <v>45520</v>
      </c>
      <c r="AH97" s="9">
        <v>2937.3</v>
      </c>
      <c r="AI97" s="9">
        <v>2960.8</v>
      </c>
      <c r="AJ97" s="9">
        <v>2916.1</v>
      </c>
      <c r="AK97" s="9">
        <v>2956.4</v>
      </c>
      <c r="AL97" s="9">
        <v>4708451</v>
      </c>
      <c r="AM97" s="10">
        <f>(Reliance[[#This Row],[CLOSE]]-AK96)/AK96</f>
        <v>1.1184458049731599E-2</v>
      </c>
      <c r="AO97" s="8">
        <v>45520</v>
      </c>
      <c r="AP97" s="9">
        <v>1072</v>
      </c>
      <c r="AQ97" s="9">
        <v>1099.95</v>
      </c>
      <c r="AR97" s="9">
        <v>1070</v>
      </c>
      <c r="AS97" s="9">
        <v>1098.3499999999999</v>
      </c>
      <c r="AT97" s="9">
        <v>11435650</v>
      </c>
      <c r="AU97" s="10">
        <f>(Tata_Motors[[#This Row],[CLOSE]]-AS96)/AS96</f>
        <v>3.388713700757754E-2</v>
      </c>
      <c r="AW97" s="8">
        <v>45520</v>
      </c>
      <c r="AX97" s="9">
        <v>2737.9</v>
      </c>
      <c r="AY97" s="9">
        <v>2753.6</v>
      </c>
      <c r="AZ97" s="9">
        <v>2710.7</v>
      </c>
      <c r="BA97" s="9">
        <v>2748.25</v>
      </c>
      <c r="BB97" s="9">
        <v>1727926</v>
      </c>
      <c r="BC97" s="14">
        <f>(Hindustan_Unilever[[#This Row],[CLOSE]]-BA96)/BA96</f>
        <v>9.6250987307359582E-3</v>
      </c>
    </row>
    <row r="98" spans="1:55" x14ac:dyDescent="0.3">
      <c r="A98" s="8">
        <v>45523</v>
      </c>
      <c r="B98" s="9" t="s">
        <v>375</v>
      </c>
      <c r="C98" s="9" t="s">
        <v>376</v>
      </c>
      <c r="D98" s="9" t="s">
        <v>377</v>
      </c>
      <c r="E98" s="9" t="s">
        <v>378</v>
      </c>
      <c r="F98" s="9">
        <v>22124.41</v>
      </c>
      <c r="G98" s="10">
        <f>(Nifty_50[[#This Row],[CLOSE]]-E97)/E97</f>
        <v>1.2835584314508488E-3</v>
      </c>
      <c r="I98" s="11">
        <v>45523</v>
      </c>
      <c r="J98" s="12">
        <v>1637.65</v>
      </c>
      <c r="K98" s="12">
        <v>1637.65</v>
      </c>
      <c r="L98" s="12">
        <v>1623.7</v>
      </c>
      <c r="M98" s="12">
        <v>1631.55</v>
      </c>
      <c r="N98" s="12">
        <v>9751082</v>
      </c>
      <c r="O98" s="10">
        <f>(HDFC_Bank[[#This Row],[CLOSE]]-M97)/M97</f>
        <v>-3.3698915507625424E-4</v>
      </c>
      <c r="Q98" s="8">
        <v>45523</v>
      </c>
      <c r="R98" s="9">
        <v>1860</v>
      </c>
      <c r="S98" s="9">
        <v>1867.55</v>
      </c>
      <c r="T98" s="9">
        <v>1849.2</v>
      </c>
      <c r="U98" s="9">
        <v>1864.8</v>
      </c>
      <c r="V98" s="9">
        <v>2585989</v>
      </c>
      <c r="W98" s="10">
        <f>(Infosys[[#This Row],[CLOSE]]-U97)/U97</f>
        <v>3.1469377874606143E-3</v>
      </c>
      <c r="Y98" s="8">
        <v>45523</v>
      </c>
      <c r="Z98" s="9">
        <v>1752.85</v>
      </c>
      <c r="AA98" s="9">
        <v>1752.85</v>
      </c>
      <c r="AB98" s="9">
        <v>1740.65</v>
      </c>
      <c r="AC98" s="9">
        <v>1747.8</v>
      </c>
      <c r="AD98" s="9">
        <v>1363446</v>
      </c>
      <c r="AE98" s="10">
        <f>(Sun_Pharma[[#This Row],[CLOSE]]-AC97)/AC97</f>
        <v>2.8977191220771509E-3</v>
      </c>
      <c r="AG98" s="8">
        <v>45523</v>
      </c>
      <c r="AH98" s="9">
        <v>2965</v>
      </c>
      <c r="AI98" s="9">
        <v>2996.6</v>
      </c>
      <c r="AJ98" s="9">
        <v>2961</v>
      </c>
      <c r="AK98" s="9">
        <v>2976.8</v>
      </c>
      <c r="AL98" s="9">
        <v>6898871</v>
      </c>
      <c r="AM98" s="10">
        <f>(Reliance[[#This Row],[CLOSE]]-AK97)/AK97</f>
        <v>6.9002841293465331E-3</v>
      </c>
      <c r="AO98" s="8">
        <v>45523</v>
      </c>
      <c r="AP98" s="9">
        <v>1105.9000000000001</v>
      </c>
      <c r="AQ98" s="9">
        <v>1107</v>
      </c>
      <c r="AR98" s="9">
        <v>1085</v>
      </c>
      <c r="AS98" s="9">
        <v>1087.7</v>
      </c>
      <c r="AT98" s="9">
        <v>6911441</v>
      </c>
      <c r="AU98" s="10">
        <f>(Tata_Motors[[#This Row],[CLOSE]]-AS97)/AS97</f>
        <v>-9.6963627259069197E-3</v>
      </c>
      <c r="AW98" s="8">
        <v>45523</v>
      </c>
      <c r="AX98" s="9">
        <v>2750.05</v>
      </c>
      <c r="AY98" s="9">
        <v>2759.75</v>
      </c>
      <c r="AZ98" s="9">
        <v>2737.05</v>
      </c>
      <c r="BA98" s="9">
        <v>2742.55</v>
      </c>
      <c r="BB98" s="9">
        <v>1130327</v>
      </c>
      <c r="BC98" s="14">
        <f>(Hindustan_Unilever[[#This Row],[CLOSE]]-BA97)/BA97</f>
        <v>-2.074047120895049E-3</v>
      </c>
    </row>
    <row r="99" spans="1:55" x14ac:dyDescent="0.3">
      <c r="A99" s="8">
        <v>45524</v>
      </c>
      <c r="B99" s="9" t="s">
        <v>379</v>
      </c>
      <c r="C99" s="9" t="s">
        <v>380</v>
      </c>
      <c r="D99" s="9" t="s">
        <v>381</v>
      </c>
      <c r="E99" s="9" t="s">
        <v>382</v>
      </c>
      <c r="F99" s="9">
        <v>25478.73</v>
      </c>
      <c r="G99" s="10">
        <f>(Nifty_50[[#This Row],[CLOSE]]-E98)/E98</f>
        <v>5.135791215029599E-3</v>
      </c>
      <c r="I99" s="11">
        <v>45524</v>
      </c>
      <c r="J99" s="12">
        <v>1627.45</v>
      </c>
      <c r="K99" s="12">
        <v>1646</v>
      </c>
      <c r="L99" s="12">
        <v>1627.45</v>
      </c>
      <c r="M99" s="12">
        <v>1637.7</v>
      </c>
      <c r="N99" s="12">
        <v>15567247</v>
      </c>
      <c r="O99" s="10">
        <f>(HDFC_Bank[[#This Row],[CLOSE]]-M98)/M98</f>
        <v>3.7694217155466222E-3</v>
      </c>
      <c r="Q99" s="8">
        <v>45524</v>
      </c>
      <c r="R99" s="9">
        <v>1880</v>
      </c>
      <c r="S99" s="9">
        <v>1885.7</v>
      </c>
      <c r="T99" s="9">
        <v>1868.2</v>
      </c>
      <c r="U99" s="9">
        <v>1872.2</v>
      </c>
      <c r="V99" s="9">
        <v>3870333</v>
      </c>
      <c r="W99" s="10">
        <f>(Infosys[[#This Row],[CLOSE]]-U98)/U98</f>
        <v>3.9682539682540175E-3</v>
      </c>
      <c r="Y99" s="8">
        <v>45524</v>
      </c>
      <c r="Z99" s="9">
        <v>1751.8</v>
      </c>
      <c r="AA99" s="9">
        <v>1770.8</v>
      </c>
      <c r="AB99" s="9">
        <v>1745.15</v>
      </c>
      <c r="AC99" s="9">
        <v>1766.35</v>
      </c>
      <c r="AD99" s="9">
        <v>1766597</v>
      </c>
      <c r="AE99" s="10">
        <f>(Sun_Pharma[[#This Row],[CLOSE]]-AC98)/AC98</f>
        <v>1.0613342487698796E-2</v>
      </c>
      <c r="AG99" s="8">
        <v>45524</v>
      </c>
      <c r="AH99" s="9">
        <v>2994.45</v>
      </c>
      <c r="AI99" s="9">
        <v>3007.85</v>
      </c>
      <c r="AJ99" s="9">
        <v>2980.05</v>
      </c>
      <c r="AK99" s="9">
        <v>2991.9</v>
      </c>
      <c r="AL99" s="9">
        <v>4205904</v>
      </c>
      <c r="AM99" s="10">
        <f>(Reliance[[#This Row],[CLOSE]]-AK98)/AK98</f>
        <v>5.0725611394786038E-3</v>
      </c>
      <c r="AO99" s="8">
        <v>45524</v>
      </c>
      <c r="AP99" s="9">
        <v>1097</v>
      </c>
      <c r="AQ99" s="9">
        <v>1098.05</v>
      </c>
      <c r="AR99" s="9">
        <v>1082.05</v>
      </c>
      <c r="AS99" s="9">
        <v>1086.9000000000001</v>
      </c>
      <c r="AT99" s="9">
        <v>5625723</v>
      </c>
      <c r="AU99" s="10">
        <f>(Tata_Motors[[#This Row],[CLOSE]]-AS98)/AS98</f>
        <v>-7.3549692010660525E-4</v>
      </c>
      <c r="AW99" s="8">
        <v>45524</v>
      </c>
      <c r="AX99" s="9">
        <v>2742.55</v>
      </c>
      <c r="AY99" s="9">
        <v>2756.25</v>
      </c>
      <c r="AZ99" s="9">
        <v>2735.05</v>
      </c>
      <c r="BA99" s="9">
        <v>2751.05</v>
      </c>
      <c r="BB99" s="9">
        <v>1097889</v>
      </c>
      <c r="BC99" s="14">
        <f>(Hindustan_Unilever[[#This Row],[CLOSE]]-BA98)/BA98</f>
        <v>3.0993053909682592E-3</v>
      </c>
    </row>
    <row r="100" spans="1:55" x14ac:dyDescent="0.3">
      <c r="A100" s="8">
        <v>45525</v>
      </c>
      <c r="B100" s="9" t="s">
        <v>383</v>
      </c>
      <c r="C100" s="9" t="s">
        <v>384</v>
      </c>
      <c r="D100" s="9" t="s">
        <v>385</v>
      </c>
      <c r="E100" s="9" t="s">
        <v>386</v>
      </c>
      <c r="F100" s="9">
        <v>27404.63</v>
      </c>
      <c r="G100" s="10">
        <f>(Nifty_50[[#This Row],[CLOSE]]-E99)/E99</f>
        <v>2.8887984663254437E-3</v>
      </c>
      <c r="I100" s="11">
        <v>45525</v>
      </c>
      <c r="J100" s="12">
        <v>1628.1</v>
      </c>
      <c r="K100" s="12">
        <v>1634.55</v>
      </c>
      <c r="L100" s="12">
        <v>1617.8</v>
      </c>
      <c r="M100" s="12">
        <v>1625.8</v>
      </c>
      <c r="N100" s="12">
        <v>23815452</v>
      </c>
      <c r="O100" s="10">
        <f>(HDFC_Bank[[#This Row],[CLOSE]]-M99)/M99</f>
        <v>-7.2662880869512675E-3</v>
      </c>
      <c r="Q100" s="8">
        <v>45525</v>
      </c>
      <c r="R100" s="9">
        <v>1875.1</v>
      </c>
      <c r="S100" s="9">
        <v>1879</v>
      </c>
      <c r="T100" s="9">
        <v>1867.1</v>
      </c>
      <c r="U100" s="9">
        <v>1872.7</v>
      </c>
      <c r="V100" s="9">
        <v>1966902</v>
      </c>
      <c r="W100" s="10">
        <f>(Infosys[[#This Row],[CLOSE]]-U99)/U99</f>
        <v>2.6706548445678879E-4</v>
      </c>
      <c r="Y100" s="8">
        <v>45525</v>
      </c>
      <c r="Z100" s="9">
        <v>1770</v>
      </c>
      <c r="AA100" s="9">
        <v>1771.95</v>
      </c>
      <c r="AB100" s="9">
        <v>1757.3</v>
      </c>
      <c r="AC100" s="9">
        <v>1764.65</v>
      </c>
      <c r="AD100" s="9">
        <v>1184193</v>
      </c>
      <c r="AE100" s="10">
        <f>(Sun_Pharma[[#This Row],[CLOSE]]-AC99)/AC99</f>
        <v>-9.6243666317537193E-4</v>
      </c>
      <c r="AG100" s="8">
        <v>45525</v>
      </c>
      <c r="AH100" s="9">
        <v>2986.5</v>
      </c>
      <c r="AI100" s="9">
        <v>3015.75</v>
      </c>
      <c r="AJ100" s="9">
        <v>2980</v>
      </c>
      <c r="AK100" s="9">
        <v>2997.35</v>
      </c>
      <c r="AL100" s="9">
        <v>3884998</v>
      </c>
      <c r="AM100" s="10">
        <f>(Reliance[[#This Row],[CLOSE]]-AK99)/AK99</f>
        <v>1.8215849460208623E-3</v>
      </c>
      <c r="AO100" s="8">
        <v>45525</v>
      </c>
      <c r="AP100" s="9">
        <v>1089</v>
      </c>
      <c r="AQ100" s="9">
        <v>1095.3</v>
      </c>
      <c r="AR100" s="9">
        <v>1083.3</v>
      </c>
      <c r="AS100" s="9">
        <v>1085.2</v>
      </c>
      <c r="AT100" s="9">
        <v>4869876</v>
      </c>
      <c r="AU100" s="10">
        <f>(Tata_Motors[[#This Row],[CLOSE]]-AS99)/AS99</f>
        <v>-1.5640813322293176E-3</v>
      </c>
      <c r="AW100" s="8">
        <v>45525</v>
      </c>
      <c r="AX100" s="9">
        <v>2749.5</v>
      </c>
      <c r="AY100" s="9">
        <v>2795.1</v>
      </c>
      <c r="AZ100" s="9">
        <v>2742.95</v>
      </c>
      <c r="BA100" s="9">
        <v>2791.2</v>
      </c>
      <c r="BB100" s="9">
        <v>1417729</v>
      </c>
      <c r="BC100" s="14">
        <f>(Hindustan_Unilever[[#This Row],[CLOSE]]-BA99)/BA99</f>
        <v>1.4594427582195755E-2</v>
      </c>
    </row>
    <row r="101" spans="1:55" x14ac:dyDescent="0.3">
      <c r="A101" s="8">
        <v>45526</v>
      </c>
      <c r="B101" s="9" t="s">
        <v>387</v>
      </c>
      <c r="C101" s="9" t="s">
        <v>388</v>
      </c>
      <c r="D101" s="9" t="s">
        <v>389</v>
      </c>
      <c r="E101" s="9" t="s">
        <v>390</v>
      </c>
      <c r="F101" s="9">
        <v>24227.03</v>
      </c>
      <c r="G101" s="10">
        <f>(Nifty_50[[#This Row],[CLOSE]]-E100)/E100</f>
        <v>1.6673260611540994E-3</v>
      </c>
      <c r="I101" s="11">
        <v>45526</v>
      </c>
      <c r="J101" s="12">
        <v>1632</v>
      </c>
      <c r="K101" s="12">
        <v>1638.3</v>
      </c>
      <c r="L101" s="12">
        <v>1628</v>
      </c>
      <c r="M101" s="12">
        <v>1631.3</v>
      </c>
      <c r="N101" s="12">
        <v>10650319</v>
      </c>
      <c r="O101" s="10">
        <f>(HDFC_Bank[[#This Row],[CLOSE]]-M100)/M100</f>
        <v>3.3829499323410014E-3</v>
      </c>
      <c r="Q101" s="8">
        <v>45526</v>
      </c>
      <c r="R101" s="9">
        <v>1884</v>
      </c>
      <c r="S101" s="9">
        <v>1893.65</v>
      </c>
      <c r="T101" s="9">
        <v>1869.7</v>
      </c>
      <c r="U101" s="9">
        <v>1880.25</v>
      </c>
      <c r="V101" s="9">
        <v>4300287</v>
      </c>
      <c r="W101" s="10">
        <f>(Infosys[[#This Row],[CLOSE]]-U100)/U100</f>
        <v>4.0316121108559594E-3</v>
      </c>
      <c r="Y101" s="8">
        <v>45526</v>
      </c>
      <c r="Z101" s="9">
        <v>1769.5</v>
      </c>
      <c r="AA101" s="9">
        <v>1769.5</v>
      </c>
      <c r="AB101" s="9">
        <v>1748.4</v>
      </c>
      <c r="AC101" s="9">
        <v>1750.65</v>
      </c>
      <c r="AD101" s="9">
        <v>1369554</v>
      </c>
      <c r="AE101" s="10">
        <f>(Sun_Pharma[[#This Row],[CLOSE]]-AC100)/AC100</f>
        <v>-7.9335845635111774E-3</v>
      </c>
      <c r="AG101" s="8">
        <v>45526</v>
      </c>
      <c r="AH101" s="9">
        <v>3006</v>
      </c>
      <c r="AI101" s="9">
        <v>3013</v>
      </c>
      <c r="AJ101" s="9">
        <v>2981.3</v>
      </c>
      <c r="AK101" s="9">
        <v>2996.25</v>
      </c>
      <c r="AL101" s="9">
        <v>5222891</v>
      </c>
      <c r="AM101" s="10">
        <f>(Reliance[[#This Row],[CLOSE]]-AK100)/AK100</f>
        <v>-3.6699084191032383E-4</v>
      </c>
      <c r="AO101" s="8">
        <v>45526</v>
      </c>
      <c r="AP101" s="9">
        <v>1090</v>
      </c>
      <c r="AQ101" s="9">
        <v>1094.75</v>
      </c>
      <c r="AR101" s="9">
        <v>1064.95</v>
      </c>
      <c r="AS101" s="9">
        <v>1068.45</v>
      </c>
      <c r="AT101" s="9">
        <v>9377476</v>
      </c>
      <c r="AU101" s="10">
        <f>(Tata_Motors[[#This Row],[CLOSE]]-AS100)/AS100</f>
        <v>-1.543494286767416E-2</v>
      </c>
      <c r="AW101" s="8">
        <v>45526</v>
      </c>
      <c r="AX101" s="9">
        <v>2802.95</v>
      </c>
      <c r="AY101" s="9">
        <v>2810</v>
      </c>
      <c r="AZ101" s="9">
        <v>2782.1</v>
      </c>
      <c r="BA101" s="9">
        <v>2792.8</v>
      </c>
      <c r="BB101" s="9">
        <v>1552947</v>
      </c>
      <c r="BC101" s="14">
        <f>(Hindustan_Unilever[[#This Row],[CLOSE]]-BA100)/BA100</f>
        <v>5.7323015190612059E-4</v>
      </c>
    </row>
    <row r="102" spans="1:55" x14ac:dyDescent="0.3">
      <c r="A102" s="8">
        <v>45527</v>
      </c>
      <c r="B102" s="9" t="s">
        <v>391</v>
      </c>
      <c r="C102" s="9" t="s">
        <v>392</v>
      </c>
      <c r="D102" s="9" t="s">
        <v>393</v>
      </c>
      <c r="E102" s="9" t="s">
        <v>394</v>
      </c>
      <c r="F102" s="9">
        <v>23134.22</v>
      </c>
      <c r="G102" s="10">
        <f>(Nifty_50[[#This Row],[CLOSE]]-E101)/E101</f>
        <v>4.6954033411931789E-4</v>
      </c>
      <c r="I102" s="11">
        <v>45527</v>
      </c>
      <c r="J102" s="12">
        <v>1634</v>
      </c>
      <c r="K102" s="12">
        <v>1634</v>
      </c>
      <c r="L102" s="12">
        <v>1623</v>
      </c>
      <c r="M102" s="12">
        <v>1625.05</v>
      </c>
      <c r="N102" s="12">
        <v>10166711</v>
      </c>
      <c r="O102" s="10">
        <f>(HDFC_Bank[[#This Row],[CLOSE]]-M101)/M101</f>
        <v>-3.8313001900324895E-3</v>
      </c>
      <c r="Q102" s="8">
        <v>45527</v>
      </c>
      <c r="R102" s="9">
        <v>1878.2</v>
      </c>
      <c r="S102" s="9">
        <v>1882.6</v>
      </c>
      <c r="T102" s="9">
        <v>1857</v>
      </c>
      <c r="U102" s="9">
        <v>1862.1</v>
      </c>
      <c r="V102" s="9">
        <v>5015935</v>
      </c>
      <c r="W102" s="10">
        <f>(Infosys[[#This Row],[CLOSE]]-U101)/U101</f>
        <v>-9.6529716792980134E-3</v>
      </c>
      <c r="Y102" s="8">
        <v>45527</v>
      </c>
      <c r="Z102" s="9">
        <v>1753.75</v>
      </c>
      <c r="AA102" s="9">
        <v>1781.45</v>
      </c>
      <c r="AB102" s="9">
        <v>1751.9</v>
      </c>
      <c r="AC102" s="9">
        <v>1775.75</v>
      </c>
      <c r="AD102" s="9">
        <v>3515492</v>
      </c>
      <c r="AE102" s="10">
        <f>(Sun_Pharma[[#This Row],[CLOSE]]-AC101)/AC101</f>
        <v>1.4337531773912494E-2</v>
      </c>
      <c r="AG102" s="8">
        <v>45527</v>
      </c>
      <c r="AH102" s="9">
        <v>3007.5</v>
      </c>
      <c r="AI102" s="9">
        <v>3022.65</v>
      </c>
      <c r="AJ102" s="9">
        <v>2996.85</v>
      </c>
      <c r="AK102" s="9">
        <v>2999.95</v>
      </c>
      <c r="AL102" s="9">
        <v>4624827</v>
      </c>
      <c r="AM102" s="10">
        <f>(Reliance[[#This Row],[CLOSE]]-AK101)/AK101</f>
        <v>1.2348769294951416E-3</v>
      </c>
      <c r="AO102" s="8">
        <v>45527</v>
      </c>
      <c r="AP102" s="9">
        <v>1073</v>
      </c>
      <c r="AQ102" s="9">
        <v>1092.5999999999999</v>
      </c>
      <c r="AR102" s="9">
        <v>1071</v>
      </c>
      <c r="AS102" s="9">
        <v>1085.1500000000001</v>
      </c>
      <c r="AT102" s="9">
        <v>10179655</v>
      </c>
      <c r="AU102" s="10">
        <f>(Tata_Motors[[#This Row],[CLOSE]]-AS101)/AS101</f>
        <v>1.5630118395807052E-2</v>
      </c>
      <c r="AW102" s="8">
        <v>45527</v>
      </c>
      <c r="AX102" s="9">
        <v>2799.2</v>
      </c>
      <c r="AY102" s="9">
        <v>2821</v>
      </c>
      <c r="AZ102" s="9">
        <v>2771.35</v>
      </c>
      <c r="BA102" s="9">
        <v>2815.6</v>
      </c>
      <c r="BB102" s="9">
        <v>2111401</v>
      </c>
      <c r="BC102" s="14">
        <f>(Hindustan_Unilever[[#This Row],[CLOSE]]-BA101)/BA101</f>
        <v>8.1638498997420959E-3</v>
      </c>
    </row>
    <row r="103" spans="1:55" x14ac:dyDescent="0.3">
      <c r="A103" s="8">
        <v>45530</v>
      </c>
      <c r="B103" s="9" t="s">
        <v>395</v>
      </c>
      <c r="C103" s="9" t="s">
        <v>396</v>
      </c>
      <c r="D103" s="9" t="s">
        <v>397</v>
      </c>
      <c r="E103" s="9" t="s">
        <v>398</v>
      </c>
      <c r="F103" s="9">
        <v>22166.86</v>
      </c>
      <c r="G103" s="10">
        <f>(Nifty_50[[#This Row],[CLOSE]]-E102)/E102</f>
        <v>7.5514187361393325E-3</v>
      </c>
      <c r="I103" s="11">
        <v>45530</v>
      </c>
      <c r="J103" s="12">
        <v>1632.2</v>
      </c>
      <c r="K103" s="12">
        <v>1647.95</v>
      </c>
      <c r="L103" s="12">
        <v>1632.2</v>
      </c>
      <c r="M103" s="12">
        <v>1639.95</v>
      </c>
      <c r="N103" s="12">
        <v>11182133</v>
      </c>
      <c r="O103" s="10">
        <f>(HDFC_Bank[[#This Row],[CLOSE]]-M102)/M102</f>
        <v>9.168948647733972E-3</v>
      </c>
      <c r="Q103" s="8">
        <v>45530</v>
      </c>
      <c r="R103" s="9">
        <v>1870</v>
      </c>
      <c r="S103" s="9">
        <v>1888.75</v>
      </c>
      <c r="T103" s="9">
        <v>1864</v>
      </c>
      <c r="U103" s="9">
        <v>1876.15</v>
      </c>
      <c r="V103" s="9">
        <v>3728589</v>
      </c>
      <c r="W103" s="10">
        <f>(Infosys[[#This Row],[CLOSE]]-U102)/U102</f>
        <v>7.5452446162935305E-3</v>
      </c>
      <c r="Y103" s="8">
        <v>45530</v>
      </c>
      <c r="Z103" s="9">
        <v>1780</v>
      </c>
      <c r="AA103" s="9">
        <v>1780</v>
      </c>
      <c r="AB103" s="9">
        <v>1764.5</v>
      </c>
      <c r="AC103" s="9">
        <v>1772.45</v>
      </c>
      <c r="AD103" s="9">
        <v>933372</v>
      </c>
      <c r="AE103" s="10">
        <f>(Sun_Pharma[[#This Row],[CLOSE]]-AC102)/AC102</f>
        <v>-1.858369702942393E-3</v>
      </c>
      <c r="AG103" s="8">
        <v>45530</v>
      </c>
      <c r="AH103" s="9">
        <v>3013.95</v>
      </c>
      <c r="AI103" s="9">
        <v>3046</v>
      </c>
      <c r="AJ103" s="9">
        <v>3006</v>
      </c>
      <c r="AK103" s="9">
        <v>3025.2</v>
      </c>
      <c r="AL103" s="9">
        <v>4408057</v>
      </c>
      <c r="AM103" s="10">
        <f>(Reliance[[#This Row],[CLOSE]]-AK102)/AK102</f>
        <v>8.4168069467824465E-3</v>
      </c>
      <c r="AO103" s="8">
        <v>45530</v>
      </c>
      <c r="AP103" s="9">
        <v>1089</v>
      </c>
      <c r="AQ103" s="9">
        <v>1103.3499999999999</v>
      </c>
      <c r="AR103" s="9">
        <v>1082.8499999999999</v>
      </c>
      <c r="AS103" s="9">
        <v>1092.4000000000001</v>
      </c>
      <c r="AT103" s="9">
        <v>9415039</v>
      </c>
      <c r="AU103" s="10">
        <f>(Tata_Motors[[#This Row],[CLOSE]]-AS102)/AS102</f>
        <v>6.6811039948394225E-3</v>
      </c>
      <c r="AW103" s="8">
        <v>45530</v>
      </c>
      <c r="AX103" s="9">
        <v>2815.6</v>
      </c>
      <c r="AY103" s="9">
        <v>2834.95</v>
      </c>
      <c r="AZ103" s="9">
        <v>2803.6</v>
      </c>
      <c r="BA103" s="9">
        <v>2821.15</v>
      </c>
      <c r="BB103" s="9">
        <v>1152244</v>
      </c>
      <c r="BC103" s="14">
        <f>(Hindustan_Unilever[[#This Row],[CLOSE]]-BA102)/BA102</f>
        <v>1.9711606762324841E-3</v>
      </c>
    </row>
    <row r="104" spans="1:55" x14ac:dyDescent="0.3">
      <c r="A104" s="8">
        <v>45531</v>
      </c>
      <c r="B104" s="9" t="s">
        <v>399</v>
      </c>
      <c r="C104" s="9" t="s">
        <v>400</v>
      </c>
      <c r="D104" s="9" t="s">
        <v>401</v>
      </c>
      <c r="E104" s="9" t="s">
        <v>402</v>
      </c>
      <c r="F104" s="9">
        <v>26695</v>
      </c>
      <c r="G104" s="10">
        <f>(Nifty_50[[#This Row],[CLOSE]]-E103)/E103</f>
        <v>2.8587878739420311E-4</v>
      </c>
      <c r="I104" s="11">
        <v>45531</v>
      </c>
      <c r="J104" s="12">
        <v>1643.4</v>
      </c>
      <c r="K104" s="12">
        <v>1647.4</v>
      </c>
      <c r="L104" s="12">
        <v>1632.2</v>
      </c>
      <c r="M104" s="12">
        <v>1637.75</v>
      </c>
      <c r="N104" s="12">
        <v>17886622</v>
      </c>
      <c r="O104" s="10">
        <f>(HDFC_Bank[[#This Row],[CLOSE]]-M103)/M103</f>
        <v>-1.341504314155947E-3</v>
      </c>
      <c r="Q104" s="8">
        <v>45531</v>
      </c>
      <c r="R104" s="9">
        <v>1876.15</v>
      </c>
      <c r="S104" s="9">
        <v>1902.75</v>
      </c>
      <c r="T104" s="9">
        <v>1873.9</v>
      </c>
      <c r="U104" s="9">
        <v>1900.1</v>
      </c>
      <c r="V104" s="9">
        <v>3830679</v>
      </c>
      <c r="W104" s="10">
        <f>(Infosys[[#This Row],[CLOSE]]-U103)/U103</f>
        <v>1.2765503824320986E-2</v>
      </c>
      <c r="Y104" s="8">
        <v>45531</v>
      </c>
      <c r="Z104" s="9">
        <v>1778</v>
      </c>
      <c r="AA104" s="9">
        <v>1792.6</v>
      </c>
      <c r="AB104" s="9">
        <v>1767.15</v>
      </c>
      <c r="AC104" s="9">
        <v>1789.4</v>
      </c>
      <c r="AD104" s="9">
        <v>1231023</v>
      </c>
      <c r="AE104" s="10">
        <f>(Sun_Pharma[[#This Row],[CLOSE]]-AC103)/AC103</f>
        <v>9.5630342181726117E-3</v>
      </c>
      <c r="AG104" s="8">
        <v>45531</v>
      </c>
      <c r="AH104" s="9">
        <v>3021</v>
      </c>
      <c r="AI104" s="9">
        <v>3026.95</v>
      </c>
      <c r="AJ104" s="9">
        <v>2998.9</v>
      </c>
      <c r="AK104" s="9">
        <v>3000.9</v>
      </c>
      <c r="AL104" s="9">
        <v>3125578</v>
      </c>
      <c r="AM104" s="10">
        <f>(Reliance[[#This Row],[CLOSE]]-AK103)/AK103</f>
        <v>-8.0325267750891612E-3</v>
      </c>
      <c r="AO104" s="8">
        <v>45531</v>
      </c>
      <c r="AP104" s="9">
        <v>1093.05</v>
      </c>
      <c r="AQ104" s="9">
        <v>1096.6500000000001</v>
      </c>
      <c r="AR104" s="9">
        <v>1075</v>
      </c>
      <c r="AS104" s="9">
        <v>1077.25</v>
      </c>
      <c r="AT104" s="9">
        <v>8813305</v>
      </c>
      <c r="AU104" s="10">
        <f>(Tata_Motors[[#This Row],[CLOSE]]-AS103)/AS103</f>
        <v>-1.3868546320029375E-2</v>
      </c>
      <c r="AW104" s="8">
        <v>45531</v>
      </c>
      <c r="AX104" s="9">
        <v>2809</v>
      </c>
      <c r="AY104" s="9">
        <v>2824.1</v>
      </c>
      <c r="AZ104" s="9">
        <v>2759.55</v>
      </c>
      <c r="BA104" s="9">
        <v>2766.9</v>
      </c>
      <c r="BB104" s="9">
        <v>1357212</v>
      </c>
      <c r="BC104" s="14">
        <f>(Hindustan_Unilever[[#This Row],[CLOSE]]-BA103)/BA103</f>
        <v>-1.9229746734487709E-2</v>
      </c>
    </row>
    <row r="105" spans="1:55" x14ac:dyDescent="0.3">
      <c r="A105" s="8">
        <v>45532</v>
      </c>
      <c r="B105" s="9" t="s">
        <v>403</v>
      </c>
      <c r="C105" s="9" t="s">
        <v>404</v>
      </c>
      <c r="D105" s="9" t="s">
        <v>405</v>
      </c>
      <c r="E105" s="9" t="s">
        <v>406</v>
      </c>
      <c r="F105" s="9">
        <v>26994.19</v>
      </c>
      <c r="G105" s="10">
        <f>(Nifty_50[[#This Row],[CLOSE]]-E104)/E104</f>
        <v>1.3830180571793446E-3</v>
      </c>
      <c r="I105" s="11">
        <v>45532</v>
      </c>
      <c r="J105" s="12">
        <v>1637.75</v>
      </c>
      <c r="K105" s="12">
        <v>1639.75</v>
      </c>
      <c r="L105" s="12">
        <v>1630.2</v>
      </c>
      <c r="M105" s="12">
        <v>1637.1</v>
      </c>
      <c r="N105" s="12">
        <v>13460594</v>
      </c>
      <c r="O105" s="10">
        <f>(HDFC_Bank[[#This Row],[CLOSE]]-M104)/M104</f>
        <v>-3.9688597160744373E-4</v>
      </c>
      <c r="Q105" s="8">
        <v>45532</v>
      </c>
      <c r="R105" s="9">
        <v>1906.9</v>
      </c>
      <c r="S105" s="9">
        <v>1951</v>
      </c>
      <c r="T105" s="9">
        <v>1897.4</v>
      </c>
      <c r="U105" s="9">
        <v>1939.1</v>
      </c>
      <c r="V105" s="9">
        <v>6514531</v>
      </c>
      <c r="W105" s="10">
        <f>(Infosys[[#This Row],[CLOSE]]-U104)/U104</f>
        <v>2.0525235513920322E-2</v>
      </c>
      <c r="Y105" s="8">
        <v>45532</v>
      </c>
      <c r="Z105" s="9">
        <v>1796.9</v>
      </c>
      <c r="AA105" s="9">
        <v>1823</v>
      </c>
      <c r="AB105" s="9">
        <v>1786.35</v>
      </c>
      <c r="AC105" s="9">
        <v>1811.85</v>
      </c>
      <c r="AD105" s="9">
        <v>1768949</v>
      </c>
      <c r="AE105" s="10">
        <f>(Sun_Pharma[[#This Row],[CLOSE]]-AC104)/AC104</f>
        <v>1.254610483961094E-2</v>
      </c>
      <c r="AG105" s="8">
        <v>45532</v>
      </c>
      <c r="AH105" s="9">
        <v>3010</v>
      </c>
      <c r="AI105" s="9">
        <v>3014.95</v>
      </c>
      <c r="AJ105" s="9">
        <v>2986</v>
      </c>
      <c r="AK105" s="9">
        <v>2996.6</v>
      </c>
      <c r="AL105" s="9">
        <v>4805143</v>
      </c>
      <c r="AM105" s="10">
        <f>(Reliance[[#This Row],[CLOSE]]-AK104)/AK104</f>
        <v>-1.4329034622947055E-3</v>
      </c>
      <c r="AO105" s="8">
        <v>45532</v>
      </c>
      <c r="AP105" s="9">
        <v>1082.95</v>
      </c>
      <c r="AQ105" s="9">
        <v>1088.7</v>
      </c>
      <c r="AR105" s="9">
        <v>1070.0999999999999</v>
      </c>
      <c r="AS105" s="9">
        <v>1074.55</v>
      </c>
      <c r="AT105" s="9">
        <v>8145376</v>
      </c>
      <c r="AU105" s="10">
        <f>(Tata_Motors[[#This Row],[CLOSE]]-AS104)/AS104</f>
        <v>-2.5063819911812909E-3</v>
      </c>
      <c r="AW105" s="8">
        <v>45532</v>
      </c>
      <c r="AX105" s="9">
        <v>2760</v>
      </c>
      <c r="AY105" s="9">
        <v>2781.75</v>
      </c>
      <c r="AZ105" s="9">
        <v>2745.75</v>
      </c>
      <c r="BA105" s="9">
        <v>2764.35</v>
      </c>
      <c r="BB105" s="9">
        <v>1723549</v>
      </c>
      <c r="BC105" s="14">
        <f>(Hindustan_Unilever[[#This Row],[CLOSE]]-BA104)/BA104</f>
        <v>-9.2160902092601167E-4</v>
      </c>
    </row>
    <row r="106" spans="1:55" x14ac:dyDescent="0.3">
      <c r="A106" s="8">
        <v>45533</v>
      </c>
      <c r="B106" s="9" t="s">
        <v>407</v>
      </c>
      <c r="C106" s="9" t="s">
        <v>408</v>
      </c>
      <c r="D106" s="9" t="s">
        <v>409</v>
      </c>
      <c r="E106" s="9" t="s">
        <v>410</v>
      </c>
      <c r="F106" s="9">
        <v>43221.73</v>
      </c>
      <c r="G106" s="10">
        <f>(Nifty_50[[#This Row],[CLOSE]]-E105)/E105</f>
        <v>3.9756749366826744E-3</v>
      </c>
      <c r="I106" s="11">
        <v>45533</v>
      </c>
      <c r="J106" s="12">
        <v>1642</v>
      </c>
      <c r="K106" s="12">
        <v>1644.4</v>
      </c>
      <c r="L106" s="12">
        <v>1631.15</v>
      </c>
      <c r="M106" s="12">
        <v>1638.55</v>
      </c>
      <c r="N106" s="12">
        <v>24526302</v>
      </c>
      <c r="O106" s="10">
        <f>(HDFC_Bank[[#This Row],[CLOSE]]-M105)/M105</f>
        <v>8.8571254046792842E-4</v>
      </c>
      <c r="Q106" s="8">
        <v>45533</v>
      </c>
      <c r="R106" s="9">
        <v>1933</v>
      </c>
      <c r="S106" s="9">
        <v>1950.5</v>
      </c>
      <c r="T106" s="9">
        <v>1920.9</v>
      </c>
      <c r="U106" s="9">
        <v>1933.35</v>
      </c>
      <c r="V106" s="9">
        <v>7228284</v>
      </c>
      <c r="W106" s="10">
        <f>(Infosys[[#This Row],[CLOSE]]-U105)/U105</f>
        <v>-2.9652931772471765E-3</v>
      </c>
      <c r="Y106" s="8">
        <v>45533</v>
      </c>
      <c r="Z106" s="9">
        <v>1809.9</v>
      </c>
      <c r="AA106" s="9">
        <v>1826.85</v>
      </c>
      <c r="AB106" s="9">
        <v>1790.25</v>
      </c>
      <c r="AC106" s="9">
        <v>1799.2</v>
      </c>
      <c r="AD106" s="9">
        <v>3205924</v>
      </c>
      <c r="AE106" s="10">
        <f>(Sun_Pharma[[#This Row],[CLOSE]]-AC105)/AC105</f>
        <v>-6.9818141678394258E-3</v>
      </c>
      <c r="AG106" s="8">
        <v>45533</v>
      </c>
      <c r="AH106" s="9">
        <v>3006.2</v>
      </c>
      <c r="AI106" s="9">
        <v>3074</v>
      </c>
      <c r="AJ106" s="9">
        <v>2988</v>
      </c>
      <c r="AK106" s="9">
        <v>3041.85</v>
      </c>
      <c r="AL106" s="9">
        <v>19167679</v>
      </c>
      <c r="AM106" s="10">
        <f>(Reliance[[#This Row],[CLOSE]]-AK105)/AK105</f>
        <v>1.5100447173463259E-2</v>
      </c>
      <c r="AO106" s="8">
        <v>45533</v>
      </c>
      <c r="AP106" s="9">
        <v>1079.05</v>
      </c>
      <c r="AQ106" s="9">
        <v>1142</v>
      </c>
      <c r="AR106" s="9">
        <v>1066</v>
      </c>
      <c r="AS106" s="9">
        <v>1121.6500000000001</v>
      </c>
      <c r="AT106" s="9">
        <v>40658159</v>
      </c>
      <c r="AU106" s="10">
        <f>(Tata_Motors[[#This Row],[CLOSE]]-AS105)/AS105</f>
        <v>4.3832301893816143E-2</v>
      </c>
      <c r="AW106" s="8">
        <v>45533</v>
      </c>
      <c r="AX106" s="9">
        <v>2769.95</v>
      </c>
      <c r="AY106" s="9">
        <v>2810</v>
      </c>
      <c r="AZ106" s="9">
        <v>2745</v>
      </c>
      <c r="BA106" s="9">
        <v>2785.25</v>
      </c>
      <c r="BB106" s="9">
        <v>2129934</v>
      </c>
      <c r="BC106" s="14">
        <f>(Hindustan_Unilever[[#This Row],[CLOSE]]-BA105)/BA105</f>
        <v>7.5605476875215119E-3</v>
      </c>
    </row>
    <row r="107" spans="1:55" x14ac:dyDescent="0.3">
      <c r="A107" s="8">
        <v>45534</v>
      </c>
      <c r="B107" s="9" t="s">
        <v>411</v>
      </c>
      <c r="C107" s="9" t="s">
        <v>412</v>
      </c>
      <c r="D107" s="9" t="s">
        <v>413</v>
      </c>
      <c r="E107" s="9" t="s">
        <v>414</v>
      </c>
      <c r="F107" s="9">
        <v>89554.91</v>
      </c>
      <c r="G107" s="10">
        <f>(Nifty_50[[#This Row],[CLOSE]]-E106)/E106</f>
        <v>3.3377133780880101E-3</v>
      </c>
      <c r="I107" s="11">
        <v>45534</v>
      </c>
      <c r="J107" s="12">
        <v>1656</v>
      </c>
      <c r="K107" s="12">
        <v>1662</v>
      </c>
      <c r="L107" s="12">
        <v>1621.15</v>
      </c>
      <c r="M107" s="12">
        <v>1636.9</v>
      </c>
      <c r="N107" s="12">
        <v>222671050</v>
      </c>
      <c r="O107" s="10">
        <f>(HDFC_Bank[[#This Row],[CLOSE]]-M106)/M106</f>
        <v>-1.0069878856305047E-3</v>
      </c>
      <c r="Q107" s="8">
        <v>45534</v>
      </c>
      <c r="R107" s="9">
        <v>1938</v>
      </c>
      <c r="S107" s="9">
        <v>1950</v>
      </c>
      <c r="T107" s="9">
        <v>1928</v>
      </c>
      <c r="U107" s="9">
        <v>1943.7</v>
      </c>
      <c r="V107" s="9">
        <v>13466759</v>
      </c>
      <c r="W107" s="10">
        <f>(Infosys[[#This Row],[CLOSE]]-U106)/U106</f>
        <v>5.3534021258438138E-3</v>
      </c>
      <c r="Y107" s="8">
        <v>45534</v>
      </c>
      <c r="Z107" s="9">
        <v>1798.15</v>
      </c>
      <c r="AA107" s="9">
        <v>1828.15</v>
      </c>
      <c r="AB107" s="9">
        <v>1791.3</v>
      </c>
      <c r="AC107" s="9">
        <v>1821.65</v>
      </c>
      <c r="AD107" s="9">
        <v>3036374</v>
      </c>
      <c r="AE107" s="10">
        <f>(Sun_Pharma[[#This Row],[CLOSE]]-AC106)/AC106</f>
        <v>1.2477767896843066E-2</v>
      </c>
      <c r="AG107" s="8">
        <v>45534</v>
      </c>
      <c r="AH107" s="9">
        <v>3068</v>
      </c>
      <c r="AI107" s="9">
        <v>3079.45</v>
      </c>
      <c r="AJ107" s="9">
        <v>3006.65</v>
      </c>
      <c r="AK107" s="9">
        <v>3019.25</v>
      </c>
      <c r="AL107" s="9">
        <v>20810365</v>
      </c>
      <c r="AM107" s="10">
        <f>(Reliance[[#This Row],[CLOSE]]-AK106)/AK106</f>
        <v>-7.4296891694198954E-3</v>
      </c>
      <c r="AO107" s="8">
        <v>45534</v>
      </c>
      <c r="AP107" s="9">
        <v>1113.95</v>
      </c>
      <c r="AQ107" s="9">
        <v>1115</v>
      </c>
      <c r="AR107" s="9">
        <v>1097.45</v>
      </c>
      <c r="AS107" s="9">
        <v>1111.3499999999999</v>
      </c>
      <c r="AT107" s="9">
        <v>17647545</v>
      </c>
      <c r="AU107" s="10">
        <f>(Tata_Motors[[#This Row],[CLOSE]]-AS106)/AS106</f>
        <v>-9.1829001916820582E-3</v>
      </c>
      <c r="AW107" s="8">
        <v>45534</v>
      </c>
      <c r="AX107" s="9">
        <v>2795.7</v>
      </c>
      <c r="AY107" s="9">
        <v>2816.3</v>
      </c>
      <c r="AZ107" s="9">
        <v>2760.1</v>
      </c>
      <c r="BA107" s="9">
        <v>2778</v>
      </c>
      <c r="BB107" s="9">
        <v>4029712</v>
      </c>
      <c r="BC107" s="14">
        <f>(Hindustan_Unilever[[#This Row],[CLOSE]]-BA106)/BA106</f>
        <v>-2.6029979355533615E-3</v>
      </c>
    </row>
    <row r="108" spans="1:55" x14ac:dyDescent="0.3">
      <c r="A108" s="8">
        <v>45537</v>
      </c>
      <c r="B108" s="9" t="s">
        <v>415</v>
      </c>
      <c r="C108" s="9" t="s">
        <v>416</v>
      </c>
      <c r="D108" s="9" t="s">
        <v>417</v>
      </c>
      <c r="E108" s="9" t="s">
        <v>418</v>
      </c>
      <c r="F108" s="9">
        <v>28187.71</v>
      </c>
      <c r="G108" s="10">
        <f>(Nifty_50[[#This Row],[CLOSE]]-E107)/E107</f>
        <v>1.6959965763059478E-3</v>
      </c>
      <c r="I108" s="11">
        <v>45537</v>
      </c>
      <c r="J108" s="12">
        <v>1646.8</v>
      </c>
      <c r="K108" s="12">
        <v>1646.8</v>
      </c>
      <c r="L108" s="12">
        <v>1623.2</v>
      </c>
      <c r="M108" s="12">
        <v>1626.95</v>
      </c>
      <c r="N108" s="12">
        <v>17024840</v>
      </c>
      <c r="O108" s="10">
        <f>(HDFC_Bank[[#This Row],[CLOSE]]-M107)/M107</f>
        <v>-6.0785631376382458E-3</v>
      </c>
      <c r="Q108" s="8">
        <v>45537</v>
      </c>
      <c r="R108" s="9">
        <v>1943.35</v>
      </c>
      <c r="S108" s="9">
        <v>1975.75</v>
      </c>
      <c r="T108" s="9">
        <v>1942.8</v>
      </c>
      <c r="U108" s="9">
        <v>1964.5</v>
      </c>
      <c r="V108" s="9">
        <v>5573739</v>
      </c>
      <c r="W108" s="10">
        <f>(Infosys[[#This Row],[CLOSE]]-U107)/U107</f>
        <v>1.070123990327723E-2</v>
      </c>
      <c r="Y108" s="8">
        <v>45537</v>
      </c>
      <c r="Z108" s="9">
        <v>1829.95</v>
      </c>
      <c r="AA108" s="9">
        <v>1837</v>
      </c>
      <c r="AB108" s="9">
        <v>1805.2</v>
      </c>
      <c r="AC108" s="9">
        <v>1815.95</v>
      </c>
      <c r="AD108" s="9">
        <v>1617946</v>
      </c>
      <c r="AE108" s="10">
        <f>(Sun_Pharma[[#This Row],[CLOSE]]-AC107)/AC107</f>
        <v>-3.1290313726566824E-3</v>
      </c>
      <c r="AG108" s="8">
        <v>45537</v>
      </c>
      <c r="AH108" s="9">
        <v>3021.75</v>
      </c>
      <c r="AI108" s="9">
        <v>3053.6</v>
      </c>
      <c r="AJ108" s="9">
        <v>3013.25</v>
      </c>
      <c r="AK108" s="9">
        <v>3032.5</v>
      </c>
      <c r="AL108" s="9">
        <v>5620426</v>
      </c>
      <c r="AM108" s="10">
        <f>(Reliance[[#This Row],[CLOSE]]-AK107)/AK107</f>
        <v>4.3885070795727414E-3</v>
      </c>
      <c r="AO108" s="8">
        <v>45537</v>
      </c>
      <c r="AP108" s="9">
        <v>1105</v>
      </c>
      <c r="AQ108" s="9">
        <v>1105</v>
      </c>
      <c r="AR108" s="9">
        <v>1087.3499999999999</v>
      </c>
      <c r="AS108" s="9">
        <v>1092.6500000000001</v>
      </c>
      <c r="AT108" s="9">
        <v>8116675</v>
      </c>
      <c r="AU108" s="10">
        <f>(Tata_Motors[[#This Row],[CLOSE]]-AS107)/AS107</f>
        <v>-1.6826382327799361E-2</v>
      </c>
      <c r="AW108" s="8">
        <v>45537</v>
      </c>
      <c r="AX108" s="9">
        <v>2794</v>
      </c>
      <c r="AY108" s="9">
        <v>2808.9</v>
      </c>
      <c r="AZ108" s="9">
        <v>2779</v>
      </c>
      <c r="BA108" s="9">
        <v>2789.05</v>
      </c>
      <c r="BB108" s="9">
        <v>957950</v>
      </c>
      <c r="BC108" s="14">
        <f>(Hindustan_Unilever[[#This Row],[CLOSE]]-BA107)/BA107</f>
        <v>3.977681785457229E-3</v>
      </c>
    </row>
    <row r="109" spans="1:55" x14ac:dyDescent="0.3">
      <c r="A109" s="8">
        <v>45538</v>
      </c>
      <c r="B109" s="9" t="s">
        <v>419</v>
      </c>
      <c r="C109" s="9" t="s">
        <v>420</v>
      </c>
      <c r="D109" s="9" t="s">
        <v>421</v>
      </c>
      <c r="E109" s="9" t="s">
        <v>422</v>
      </c>
      <c r="F109" s="9">
        <v>27276.14</v>
      </c>
      <c r="G109" s="10">
        <f>(Nifty_50[[#This Row],[CLOSE]]-E108)/E108</f>
        <v>4.5492845755431141E-5</v>
      </c>
      <c r="I109" s="11">
        <v>45538</v>
      </c>
      <c r="J109" s="12">
        <v>1634</v>
      </c>
      <c r="K109" s="12">
        <v>1639.95</v>
      </c>
      <c r="L109" s="12">
        <v>1624.6</v>
      </c>
      <c r="M109" s="12">
        <v>1637.35</v>
      </c>
      <c r="N109" s="12">
        <v>18641430</v>
      </c>
      <c r="O109" s="10">
        <f>(HDFC_Bank[[#This Row],[CLOSE]]-M108)/M108</f>
        <v>6.3923292049539709E-3</v>
      </c>
      <c r="Q109" s="8">
        <v>45538</v>
      </c>
      <c r="R109" s="9">
        <v>1967</v>
      </c>
      <c r="S109" s="9">
        <v>1967</v>
      </c>
      <c r="T109" s="9">
        <v>1936.45</v>
      </c>
      <c r="U109" s="9">
        <v>1941.25</v>
      </c>
      <c r="V109" s="9">
        <v>4694322</v>
      </c>
      <c r="W109" s="10">
        <f>(Infosys[[#This Row],[CLOSE]]-U108)/U108</f>
        <v>-1.1835072537541359E-2</v>
      </c>
      <c r="Y109" s="8">
        <v>45538</v>
      </c>
      <c r="Z109" s="9">
        <v>1820</v>
      </c>
      <c r="AA109" s="9">
        <v>1839.55</v>
      </c>
      <c r="AB109" s="9">
        <v>1805.1</v>
      </c>
      <c r="AC109" s="9">
        <v>1811.5</v>
      </c>
      <c r="AD109" s="9">
        <v>2148689</v>
      </c>
      <c r="AE109" s="10">
        <f>(Sun_Pharma[[#This Row],[CLOSE]]-AC108)/AC108</f>
        <v>-2.4505079985682673E-3</v>
      </c>
      <c r="AG109" s="8">
        <v>45538</v>
      </c>
      <c r="AH109" s="9">
        <v>3042.5</v>
      </c>
      <c r="AI109" s="9">
        <v>3046</v>
      </c>
      <c r="AJ109" s="9">
        <v>3015</v>
      </c>
      <c r="AK109" s="9">
        <v>3018.25</v>
      </c>
      <c r="AL109" s="9">
        <v>5461900</v>
      </c>
      <c r="AM109" s="10">
        <f>(Reliance[[#This Row],[CLOSE]]-AK108)/AK108</f>
        <v>-4.6990931574608409E-3</v>
      </c>
      <c r="AO109" s="8">
        <v>45538</v>
      </c>
      <c r="AP109" s="9">
        <v>1097.5999999999999</v>
      </c>
      <c r="AQ109" s="9">
        <v>1100</v>
      </c>
      <c r="AR109" s="9">
        <v>1082.2</v>
      </c>
      <c r="AS109" s="9">
        <v>1085.0999999999999</v>
      </c>
      <c r="AT109" s="9">
        <v>5088731</v>
      </c>
      <c r="AU109" s="10">
        <f>(Tata_Motors[[#This Row],[CLOSE]]-AS108)/AS108</f>
        <v>-6.9098064338994018E-3</v>
      </c>
      <c r="AW109" s="8">
        <v>45538</v>
      </c>
      <c r="AX109" s="9">
        <v>2780</v>
      </c>
      <c r="AY109" s="9">
        <v>2827.95</v>
      </c>
      <c r="AZ109" s="9">
        <v>2775</v>
      </c>
      <c r="BA109" s="9">
        <v>2794.3</v>
      </c>
      <c r="BB109" s="9">
        <v>2022116</v>
      </c>
      <c r="BC109" s="14">
        <f>(Hindustan_Unilever[[#This Row],[CLOSE]]-BA108)/BA108</f>
        <v>1.8823613775299831E-3</v>
      </c>
    </row>
    <row r="110" spans="1:55" x14ac:dyDescent="0.3">
      <c r="A110" s="8">
        <v>45539</v>
      </c>
      <c r="B110" s="9" t="s">
        <v>423</v>
      </c>
      <c r="C110" s="9" t="s">
        <v>424</v>
      </c>
      <c r="D110" s="9" t="s">
        <v>425</v>
      </c>
      <c r="E110" s="9" t="s">
        <v>426</v>
      </c>
      <c r="F110" s="9">
        <v>26293.35</v>
      </c>
      <c r="G110" s="10">
        <f>(Nifty_50[[#This Row],[CLOSE]]-E109)/E109</f>
        <v>-3.2100665154262318E-3</v>
      </c>
      <c r="I110" s="11">
        <v>45539</v>
      </c>
      <c r="J110" s="12">
        <v>1639</v>
      </c>
      <c r="K110" s="12">
        <v>1644.8</v>
      </c>
      <c r="L110" s="12">
        <v>1632</v>
      </c>
      <c r="M110" s="12">
        <v>1641.8</v>
      </c>
      <c r="N110" s="12">
        <v>12341372</v>
      </c>
      <c r="O110" s="10">
        <f>(HDFC_Bank[[#This Row],[CLOSE]]-M109)/M109</f>
        <v>2.7178062112560211E-3</v>
      </c>
      <c r="Q110" s="8">
        <v>45539</v>
      </c>
      <c r="R110" s="9">
        <v>1921.1</v>
      </c>
      <c r="S110" s="9">
        <v>1927.2</v>
      </c>
      <c r="T110" s="9">
        <v>1900.05</v>
      </c>
      <c r="U110" s="9">
        <v>1922.45</v>
      </c>
      <c r="V110" s="9">
        <v>4778310</v>
      </c>
      <c r="W110" s="10">
        <f>(Infosys[[#This Row],[CLOSE]]-U109)/U109</f>
        <v>-9.6844816484223852E-3</v>
      </c>
      <c r="Y110" s="8">
        <v>45539</v>
      </c>
      <c r="Z110" s="9">
        <v>1811.5</v>
      </c>
      <c r="AA110" s="9">
        <v>1835</v>
      </c>
      <c r="AB110" s="9">
        <v>1801.3</v>
      </c>
      <c r="AC110" s="9">
        <v>1832.85</v>
      </c>
      <c r="AD110" s="9">
        <v>2473477</v>
      </c>
      <c r="AE110" s="10">
        <f>(Sun_Pharma[[#This Row],[CLOSE]]-AC109)/AC109</f>
        <v>1.1785812862268787E-2</v>
      </c>
      <c r="AG110" s="8">
        <v>45539</v>
      </c>
      <c r="AH110" s="9">
        <v>3001.4</v>
      </c>
      <c r="AI110" s="9">
        <v>3035</v>
      </c>
      <c r="AJ110" s="9">
        <v>2999</v>
      </c>
      <c r="AK110" s="9">
        <v>3029.1</v>
      </c>
      <c r="AL110" s="9">
        <v>5991652</v>
      </c>
      <c r="AM110" s="10">
        <f>(Reliance[[#This Row],[CLOSE]]-AK109)/AK109</f>
        <v>3.5947983102791051E-3</v>
      </c>
      <c r="AO110" s="8">
        <v>45539</v>
      </c>
      <c r="AP110" s="9">
        <v>1079</v>
      </c>
      <c r="AQ110" s="9">
        <v>1085</v>
      </c>
      <c r="AR110" s="9">
        <v>1072.0999999999999</v>
      </c>
      <c r="AS110" s="9">
        <v>1080.45</v>
      </c>
      <c r="AT110" s="9">
        <v>4665908</v>
      </c>
      <c r="AU110" s="10">
        <f>(Tata_Motors[[#This Row],[CLOSE]]-AS109)/AS109</f>
        <v>-4.2853193254076714E-3</v>
      </c>
      <c r="AW110" s="8">
        <v>45539</v>
      </c>
      <c r="AX110" s="9">
        <v>2780</v>
      </c>
      <c r="AY110" s="9">
        <v>2843.85</v>
      </c>
      <c r="AZ110" s="9">
        <v>2771.65</v>
      </c>
      <c r="BA110" s="9">
        <v>2841.25</v>
      </c>
      <c r="BB110" s="9">
        <v>1640986</v>
      </c>
      <c r="BC110" s="14">
        <f>(Hindustan_Unilever[[#This Row],[CLOSE]]-BA109)/BA109</f>
        <v>1.6802061339154642E-2</v>
      </c>
    </row>
    <row r="111" spans="1:55" x14ac:dyDescent="0.3">
      <c r="A111" s="8">
        <v>45540</v>
      </c>
      <c r="B111" s="9" t="s">
        <v>427</v>
      </c>
      <c r="C111" s="9" t="s">
        <v>428</v>
      </c>
      <c r="D111" s="9" t="s">
        <v>429</v>
      </c>
      <c r="E111" s="9" t="s">
        <v>430</v>
      </c>
      <c r="F111" s="9">
        <v>26272.38</v>
      </c>
      <c r="G111" s="10">
        <f>(Nifty_50[[#This Row],[CLOSE]]-E110)/E110</f>
        <v>-2.1270938580165715E-3</v>
      </c>
      <c r="I111" s="11">
        <v>45540</v>
      </c>
      <c r="J111" s="12">
        <v>1646</v>
      </c>
      <c r="K111" s="12">
        <v>1649.9</v>
      </c>
      <c r="L111" s="12">
        <v>1642</v>
      </c>
      <c r="M111" s="12">
        <v>1645.45</v>
      </c>
      <c r="N111" s="12">
        <v>11438159</v>
      </c>
      <c r="O111" s="10">
        <f>(HDFC_Bank[[#This Row],[CLOSE]]-M110)/M110</f>
        <v>2.2231696918017367E-3</v>
      </c>
      <c r="Q111" s="8">
        <v>45540</v>
      </c>
      <c r="R111" s="9">
        <v>1926.25</v>
      </c>
      <c r="S111" s="9">
        <v>1940</v>
      </c>
      <c r="T111" s="9">
        <v>1909.6</v>
      </c>
      <c r="U111" s="9">
        <v>1933.15</v>
      </c>
      <c r="V111" s="9">
        <v>4081810</v>
      </c>
      <c r="W111" s="10">
        <f>(Infosys[[#This Row],[CLOSE]]-U110)/U110</f>
        <v>5.5658144555125206E-3</v>
      </c>
      <c r="Y111" s="8">
        <v>45540</v>
      </c>
      <c r="Z111" s="9">
        <v>1833.2</v>
      </c>
      <c r="AA111" s="9">
        <v>1843.9</v>
      </c>
      <c r="AB111" s="9">
        <v>1820</v>
      </c>
      <c r="AC111" s="9">
        <v>1826.5</v>
      </c>
      <c r="AD111" s="9">
        <v>1902919</v>
      </c>
      <c r="AE111" s="10">
        <f>(Sun_Pharma[[#This Row],[CLOSE]]-AC110)/AC110</f>
        <v>-3.4645497449327057E-3</v>
      </c>
      <c r="AG111" s="8">
        <v>45540</v>
      </c>
      <c r="AH111" s="9">
        <v>3038.1</v>
      </c>
      <c r="AI111" s="9">
        <v>3051.55</v>
      </c>
      <c r="AJ111" s="9">
        <v>2974.1</v>
      </c>
      <c r="AK111" s="9">
        <v>2985.95</v>
      </c>
      <c r="AL111" s="9">
        <v>8132084</v>
      </c>
      <c r="AM111" s="10">
        <f>(Reliance[[#This Row],[CLOSE]]-AK110)/AK110</f>
        <v>-1.4245155326664717E-2</v>
      </c>
      <c r="AO111" s="8">
        <v>45540</v>
      </c>
      <c r="AP111" s="9">
        <v>1081</v>
      </c>
      <c r="AQ111" s="9">
        <v>1085.8499999999999</v>
      </c>
      <c r="AR111" s="9">
        <v>1066.95</v>
      </c>
      <c r="AS111" s="9">
        <v>1069.1500000000001</v>
      </c>
      <c r="AT111" s="9">
        <v>7900593</v>
      </c>
      <c r="AU111" s="10">
        <f>(Tata_Motors[[#This Row],[CLOSE]]-AS110)/AS110</f>
        <v>-1.0458605210791757E-2</v>
      </c>
      <c r="AW111" s="8">
        <v>45540</v>
      </c>
      <c r="AX111" s="9">
        <v>2840.05</v>
      </c>
      <c r="AY111" s="9">
        <v>2855</v>
      </c>
      <c r="AZ111" s="9">
        <v>2823.65</v>
      </c>
      <c r="BA111" s="9">
        <v>2838.45</v>
      </c>
      <c r="BB111" s="9">
        <v>1945173</v>
      </c>
      <c r="BC111" s="14">
        <f>(Hindustan_Unilever[[#This Row],[CLOSE]]-BA110)/BA110</f>
        <v>-9.8548174219100101E-4</v>
      </c>
    </row>
    <row r="112" spans="1:55" x14ac:dyDescent="0.3">
      <c r="A112" s="8">
        <v>45541</v>
      </c>
      <c r="B112" s="9" t="s">
        <v>431</v>
      </c>
      <c r="C112" s="9" t="s">
        <v>432</v>
      </c>
      <c r="D112" s="9" t="s">
        <v>433</v>
      </c>
      <c r="E112" s="9" t="s">
        <v>434</v>
      </c>
      <c r="F112" s="9">
        <v>33001.17</v>
      </c>
      <c r="G112" s="10">
        <f>(Nifty_50[[#This Row],[CLOSE]]-E111)/E111</f>
        <v>-1.1650381187587128E-2</v>
      </c>
      <c r="I112" s="11">
        <v>45541</v>
      </c>
      <c r="J112" s="12">
        <v>1638.3</v>
      </c>
      <c r="K112" s="12">
        <v>1647.75</v>
      </c>
      <c r="L112" s="12">
        <v>1634.1</v>
      </c>
      <c r="M112" s="12">
        <v>1636.95</v>
      </c>
      <c r="N112" s="12">
        <v>13014801</v>
      </c>
      <c r="O112" s="10">
        <f>(HDFC_Bank[[#This Row],[CLOSE]]-M111)/M111</f>
        <v>-5.1657601264091888E-3</v>
      </c>
      <c r="Q112" s="8">
        <v>45541</v>
      </c>
      <c r="R112" s="9">
        <v>1922</v>
      </c>
      <c r="S112" s="9">
        <v>1936.5</v>
      </c>
      <c r="T112" s="9">
        <v>1896.85</v>
      </c>
      <c r="U112" s="9">
        <v>1901.85</v>
      </c>
      <c r="V112" s="9">
        <v>5848106</v>
      </c>
      <c r="W112" s="10">
        <f>(Infosys[[#This Row],[CLOSE]]-U111)/U111</f>
        <v>-1.6191190543930985E-2</v>
      </c>
      <c r="Y112" s="8">
        <v>45541</v>
      </c>
      <c r="Z112" s="9">
        <v>1819.55</v>
      </c>
      <c r="AA112" s="9">
        <v>1850</v>
      </c>
      <c r="AB112" s="9">
        <v>1805</v>
      </c>
      <c r="AC112" s="9">
        <v>1824.55</v>
      </c>
      <c r="AD112" s="9">
        <v>1701134</v>
      </c>
      <c r="AE112" s="10">
        <f>(Sun_Pharma[[#This Row],[CLOSE]]-AC111)/AC111</f>
        <v>-1.0676156583630141E-3</v>
      </c>
      <c r="AG112" s="8">
        <v>45541</v>
      </c>
      <c r="AH112" s="9">
        <v>2985</v>
      </c>
      <c r="AI112" s="9">
        <v>2994</v>
      </c>
      <c r="AJ112" s="9">
        <v>2923.25</v>
      </c>
      <c r="AK112" s="9">
        <v>2929.65</v>
      </c>
      <c r="AL112" s="9">
        <v>9697114</v>
      </c>
      <c r="AM112" s="10">
        <f>(Reliance[[#This Row],[CLOSE]]-AK111)/AK111</f>
        <v>-1.8854970779818729E-2</v>
      </c>
      <c r="AO112" s="8">
        <v>45541</v>
      </c>
      <c r="AP112" s="9">
        <v>1068.8</v>
      </c>
      <c r="AQ112" s="9">
        <v>1072.95</v>
      </c>
      <c r="AR112" s="9">
        <v>1040.5</v>
      </c>
      <c r="AS112" s="9">
        <v>1049.3499999999999</v>
      </c>
      <c r="AT112" s="9">
        <v>8717377</v>
      </c>
      <c r="AU112" s="10">
        <f>(Tata_Motors[[#This Row],[CLOSE]]-AS111)/AS111</f>
        <v>-1.8519384557826479E-2</v>
      </c>
      <c r="AW112" s="8">
        <v>45541</v>
      </c>
      <c r="AX112" s="9">
        <v>2828.1</v>
      </c>
      <c r="AY112" s="9">
        <v>2866.45</v>
      </c>
      <c r="AZ112" s="9">
        <v>2828.1</v>
      </c>
      <c r="BA112" s="9">
        <v>2838.95</v>
      </c>
      <c r="BB112" s="9">
        <v>1672730</v>
      </c>
      <c r="BC112" s="14">
        <f>(Hindustan_Unilever[[#This Row],[CLOSE]]-BA111)/BA111</f>
        <v>1.7615247758459723E-4</v>
      </c>
    </row>
    <row r="113" spans="1:55" x14ac:dyDescent="0.3">
      <c r="A113" s="8">
        <v>45544</v>
      </c>
      <c r="B113" s="9" t="s">
        <v>435</v>
      </c>
      <c r="C113" s="9" t="s">
        <v>436</v>
      </c>
      <c r="D113" s="9" t="s">
        <v>437</v>
      </c>
      <c r="E113" s="9" t="s">
        <v>438</v>
      </c>
      <c r="F113" s="9">
        <v>25180.28</v>
      </c>
      <c r="G113" s="10">
        <f>(Nifty_50[[#This Row],[CLOSE]]-E112)/E112</f>
        <v>3.3900487482974306E-3</v>
      </c>
      <c r="I113" s="11">
        <v>45544</v>
      </c>
      <c r="J113" s="12">
        <v>1638</v>
      </c>
      <c r="K113" s="12">
        <v>1648.5</v>
      </c>
      <c r="L113" s="12">
        <v>1630.1</v>
      </c>
      <c r="M113" s="12">
        <v>1646.5</v>
      </c>
      <c r="N113" s="12">
        <v>11896457</v>
      </c>
      <c r="O113" s="10">
        <f>(HDFC_Bank[[#This Row],[CLOSE]]-M112)/M112</f>
        <v>5.8340205870673839E-3</v>
      </c>
      <c r="Q113" s="8">
        <v>45544</v>
      </c>
      <c r="R113" s="9">
        <v>1890</v>
      </c>
      <c r="S113" s="9">
        <v>1920.85</v>
      </c>
      <c r="T113" s="9">
        <v>1889</v>
      </c>
      <c r="U113" s="9">
        <v>1894.65</v>
      </c>
      <c r="V113" s="9">
        <v>4772612</v>
      </c>
      <c r="W113" s="10">
        <f>(Infosys[[#This Row],[CLOSE]]-U112)/U112</f>
        <v>-3.7857875226751945E-3</v>
      </c>
      <c r="Y113" s="8">
        <v>45544</v>
      </c>
      <c r="Z113" s="9">
        <v>1824.55</v>
      </c>
      <c r="AA113" s="9">
        <v>1835.4</v>
      </c>
      <c r="AB113" s="9">
        <v>1812.85</v>
      </c>
      <c r="AC113" s="9">
        <v>1821.85</v>
      </c>
      <c r="AD113" s="9">
        <v>1544883</v>
      </c>
      <c r="AE113" s="10">
        <f>(Sun_Pharma[[#This Row],[CLOSE]]-AC112)/AC112</f>
        <v>-1.4798169411635996E-3</v>
      </c>
      <c r="AG113" s="8">
        <v>45544</v>
      </c>
      <c r="AH113" s="9">
        <v>2933</v>
      </c>
      <c r="AI113" s="9">
        <v>2939.85</v>
      </c>
      <c r="AJ113" s="9">
        <v>2911.2</v>
      </c>
      <c r="AK113" s="9">
        <v>2924.9</v>
      </c>
      <c r="AL113" s="9">
        <v>4505149</v>
      </c>
      <c r="AM113" s="10">
        <f>(Reliance[[#This Row],[CLOSE]]-AK112)/AK112</f>
        <v>-1.6213540866656425E-3</v>
      </c>
      <c r="AO113" s="8">
        <v>45544</v>
      </c>
      <c r="AP113" s="9">
        <v>1049.3499999999999</v>
      </c>
      <c r="AQ113" s="9">
        <v>1049.95</v>
      </c>
      <c r="AR113" s="9">
        <v>1026.25</v>
      </c>
      <c r="AS113" s="9">
        <v>1038.7</v>
      </c>
      <c r="AT113" s="9">
        <v>7206054</v>
      </c>
      <c r="AU113" s="10">
        <f>(Tata_Motors[[#This Row],[CLOSE]]-AS112)/AS112</f>
        <v>-1.0149139943774588E-2</v>
      </c>
      <c r="AW113" s="8">
        <v>45544</v>
      </c>
      <c r="AX113" s="9">
        <v>2853.1</v>
      </c>
      <c r="AY113" s="9">
        <v>2938.2</v>
      </c>
      <c r="AZ113" s="9">
        <v>2843.2</v>
      </c>
      <c r="BA113" s="9">
        <v>2921.8</v>
      </c>
      <c r="BB113" s="9">
        <v>3342754</v>
      </c>
      <c r="BC113" s="14">
        <f>(Hindustan_Unilever[[#This Row],[CLOSE]]-BA112)/BA112</f>
        <v>2.9183324820796552E-2</v>
      </c>
    </row>
    <row r="114" spans="1:55" x14ac:dyDescent="0.3">
      <c r="A114" s="8">
        <v>45545</v>
      </c>
      <c r="B114" s="9" t="s">
        <v>439</v>
      </c>
      <c r="C114" s="9" t="s">
        <v>440</v>
      </c>
      <c r="D114" s="9" t="s">
        <v>441</v>
      </c>
      <c r="E114" s="9" t="s">
        <v>442</v>
      </c>
      <c r="F114" s="9">
        <v>27846.31</v>
      </c>
      <c r="G114" s="10">
        <f>(Nifty_50[[#This Row],[CLOSE]]-E113)/E113</f>
        <v>4.1986814455974835E-3</v>
      </c>
      <c r="I114" s="11">
        <v>45545</v>
      </c>
      <c r="J114" s="12">
        <v>1654</v>
      </c>
      <c r="K114" s="12">
        <v>1654</v>
      </c>
      <c r="L114" s="12">
        <v>1638</v>
      </c>
      <c r="M114" s="12">
        <v>1650.35</v>
      </c>
      <c r="N114" s="12">
        <v>13303323</v>
      </c>
      <c r="O114" s="10">
        <f>(HDFC_Bank[[#This Row],[CLOSE]]-M113)/M113</f>
        <v>2.3382933495292493E-3</v>
      </c>
      <c r="Q114" s="8">
        <v>45545</v>
      </c>
      <c r="R114" s="9">
        <v>1904.9</v>
      </c>
      <c r="S114" s="9">
        <v>1935</v>
      </c>
      <c r="T114" s="9">
        <v>1896</v>
      </c>
      <c r="U114" s="9">
        <v>1912.3</v>
      </c>
      <c r="V114" s="9">
        <v>6909600</v>
      </c>
      <c r="W114" s="10">
        <f>(Infosys[[#This Row],[CLOSE]]-U113)/U113</f>
        <v>9.3157047475786355E-3</v>
      </c>
      <c r="Y114" s="8">
        <v>45545</v>
      </c>
      <c r="Z114" s="9">
        <v>1830</v>
      </c>
      <c r="AA114" s="9">
        <v>1842.25</v>
      </c>
      <c r="AB114" s="9">
        <v>1825.7</v>
      </c>
      <c r="AC114" s="9">
        <v>1836.35</v>
      </c>
      <c r="AD114" s="9">
        <v>1460472</v>
      </c>
      <c r="AE114" s="10">
        <f>(Sun_Pharma[[#This Row],[CLOSE]]-AC113)/AC113</f>
        <v>7.9589428328347561E-3</v>
      </c>
      <c r="AG114" s="8">
        <v>45545</v>
      </c>
      <c r="AH114" s="9">
        <v>2921</v>
      </c>
      <c r="AI114" s="9">
        <v>2944.1</v>
      </c>
      <c r="AJ114" s="9">
        <v>2915.15</v>
      </c>
      <c r="AK114" s="9">
        <v>2923.05</v>
      </c>
      <c r="AL114" s="9">
        <v>5384130</v>
      </c>
      <c r="AM114" s="10">
        <f>(Reliance[[#This Row],[CLOSE]]-AK113)/AK113</f>
        <v>-6.3250025641899176E-4</v>
      </c>
      <c r="AO114" s="8">
        <v>45545</v>
      </c>
      <c r="AP114" s="9">
        <v>1049</v>
      </c>
      <c r="AQ114" s="9">
        <v>1049</v>
      </c>
      <c r="AR114" s="9">
        <v>1032.2</v>
      </c>
      <c r="AS114" s="9">
        <v>1035.8</v>
      </c>
      <c r="AT114" s="9">
        <v>6919238</v>
      </c>
      <c r="AU114" s="10">
        <f>(Tata_Motors[[#This Row],[CLOSE]]-AS113)/AS113</f>
        <v>-2.7919514778088871E-3</v>
      </c>
      <c r="AW114" s="8">
        <v>45545</v>
      </c>
      <c r="AX114" s="9">
        <v>2934</v>
      </c>
      <c r="AY114" s="9">
        <v>2937.6</v>
      </c>
      <c r="AZ114" s="9">
        <v>2887.5</v>
      </c>
      <c r="BA114" s="9">
        <v>2898.6</v>
      </c>
      <c r="BB114" s="9">
        <v>1536584</v>
      </c>
      <c r="BC114" s="14">
        <f>(Hindustan_Unilever[[#This Row],[CLOSE]]-BA113)/BA113</f>
        <v>-7.9403107673352968E-3</v>
      </c>
    </row>
    <row r="115" spans="1:55" x14ac:dyDescent="0.3">
      <c r="A115" s="8">
        <v>45546</v>
      </c>
      <c r="B115" s="9" t="s">
        <v>443</v>
      </c>
      <c r="C115" s="9" t="s">
        <v>444</v>
      </c>
      <c r="D115" s="9" t="s">
        <v>445</v>
      </c>
      <c r="E115" s="9" t="s">
        <v>446</v>
      </c>
      <c r="F115" s="9">
        <v>29395.73</v>
      </c>
      <c r="G115" s="10">
        <f>(Nifty_50[[#This Row],[CLOSE]]-E114)/E114</f>
        <v>-4.8979477738596879E-3</v>
      </c>
      <c r="I115" s="11">
        <v>45546</v>
      </c>
      <c r="J115" s="12">
        <v>1650.4</v>
      </c>
      <c r="K115" s="12">
        <v>1652.5</v>
      </c>
      <c r="L115" s="12">
        <v>1639.2</v>
      </c>
      <c r="M115" s="12">
        <v>1643.9</v>
      </c>
      <c r="N115" s="12">
        <v>11113342</v>
      </c>
      <c r="O115" s="10">
        <f>(HDFC_Bank[[#This Row],[CLOSE]]-M114)/M114</f>
        <v>-3.9082618838427114E-3</v>
      </c>
      <c r="Q115" s="8">
        <v>45546</v>
      </c>
      <c r="R115" s="9">
        <v>1914.7</v>
      </c>
      <c r="S115" s="9">
        <v>1926</v>
      </c>
      <c r="T115" s="9">
        <v>1905</v>
      </c>
      <c r="U115" s="9">
        <v>1910.15</v>
      </c>
      <c r="V115" s="9">
        <v>5312946</v>
      </c>
      <c r="W115" s="10">
        <f>(Infosys[[#This Row],[CLOSE]]-U114)/U114</f>
        <v>-1.1243005804527865E-3</v>
      </c>
      <c r="Y115" s="8">
        <v>45546</v>
      </c>
      <c r="Z115" s="9">
        <v>1836.4</v>
      </c>
      <c r="AA115" s="9">
        <v>1857.5</v>
      </c>
      <c r="AB115" s="9">
        <v>1831.1</v>
      </c>
      <c r="AC115" s="9">
        <v>1845.7</v>
      </c>
      <c r="AD115" s="9">
        <v>1701900</v>
      </c>
      <c r="AE115" s="10">
        <f>(Sun_Pharma[[#This Row],[CLOSE]]-AC114)/AC114</f>
        <v>5.0916219674899321E-3</v>
      </c>
      <c r="AG115" s="8">
        <v>45546</v>
      </c>
      <c r="AH115" s="9">
        <v>2926.1</v>
      </c>
      <c r="AI115" s="9">
        <v>2937.5</v>
      </c>
      <c r="AJ115" s="9">
        <v>2895.1</v>
      </c>
      <c r="AK115" s="9">
        <v>2903</v>
      </c>
      <c r="AL115" s="9">
        <v>4880101</v>
      </c>
      <c r="AM115" s="10">
        <f>(Reliance[[#This Row],[CLOSE]]-AK114)/AK114</f>
        <v>-6.8592737038368073E-3</v>
      </c>
      <c r="AO115" s="8">
        <v>45546</v>
      </c>
      <c r="AP115" s="9">
        <v>1000</v>
      </c>
      <c r="AQ115" s="9">
        <v>1011.55</v>
      </c>
      <c r="AR115" s="9">
        <v>971.25</v>
      </c>
      <c r="AS115" s="9">
        <v>976.3</v>
      </c>
      <c r="AT115" s="9">
        <v>36140411</v>
      </c>
      <c r="AU115" s="10">
        <f>(Tata_Motors[[#This Row],[CLOSE]]-AS114)/AS114</f>
        <v>-5.7443521915427689E-2</v>
      </c>
      <c r="AW115" s="8">
        <v>45546</v>
      </c>
      <c r="AX115" s="9">
        <v>2911.6</v>
      </c>
      <c r="AY115" s="9">
        <v>2950</v>
      </c>
      <c r="AZ115" s="9">
        <v>2898.1</v>
      </c>
      <c r="BA115" s="9">
        <v>2904.15</v>
      </c>
      <c r="BB115" s="9">
        <v>1913665</v>
      </c>
      <c r="BC115" s="14">
        <f>(Hindustan_Unilever[[#This Row],[CLOSE]]-BA114)/BA114</f>
        <v>1.9147174498034161E-3</v>
      </c>
    </row>
    <row r="116" spans="1:55" x14ac:dyDescent="0.3">
      <c r="A116" s="8">
        <v>45547</v>
      </c>
      <c r="B116" s="9" t="s">
        <v>447</v>
      </c>
      <c r="C116" s="9" t="s">
        <v>448</v>
      </c>
      <c r="D116" s="9" t="s">
        <v>449</v>
      </c>
      <c r="E116" s="9" t="s">
        <v>450</v>
      </c>
      <c r="F116" s="9">
        <v>41747.910000000003</v>
      </c>
      <c r="G116" s="10">
        <f>(Nifty_50[[#This Row],[CLOSE]]-E115)/E115</f>
        <v>1.8879585206945083E-2</v>
      </c>
      <c r="I116" s="11">
        <v>45547</v>
      </c>
      <c r="J116" s="12">
        <v>1654</v>
      </c>
      <c r="K116" s="12">
        <v>1670</v>
      </c>
      <c r="L116" s="12">
        <v>1647.05</v>
      </c>
      <c r="M116" s="12">
        <v>1666.6</v>
      </c>
      <c r="N116" s="12">
        <v>16212023</v>
      </c>
      <c r="O116" s="10">
        <f>(HDFC_Bank[[#This Row],[CLOSE]]-M115)/M115</f>
        <v>1.3808625828821593E-2</v>
      </c>
      <c r="Q116" s="8">
        <v>45547</v>
      </c>
      <c r="R116" s="9">
        <v>1925</v>
      </c>
      <c r="S116" s="9">
        <v>1956.4</v>
      </c>
      <c r="T116" s="9">
        <v>1910.8</v>
      </c>
      <c r="U116" s="9">
        <v>1950.45</v>
      </c>
      <c r="V116" s="9">
        <v>8555092</v>
      </c>
      <c r="W116" s="10">
        <f>(Infosys[[#This Row],[CLOSE]]-U115)/U115</f>
        <v>2.1097819542967806E-2</v>
      </c>
      <c r="Y116" s="8">
        <v>45547</v>
      </c>
      <c r="Z116" s="9">
        <v>1855.15</v>
      </c>
      <c r="AA116" s="9">
        <v>1871.5</v>
      </c>
      <c r="AB116" s="9">
        <v>1840.4</v>
      </c>
      <c r="AC116" s="9">
        <v>1865.4</v>
      </c>
      <c r="AD116" s="9">
        <v>2744070</v>
      </c>
      <c r="AE116" s="10">
        <f>(Sun_Pharma[[#This Row],[CLOSE]]-AC115)/AC115</f>
        <v>1.0673457224901145E-2</v>
      </c>
      <c r="AG116" s="8">
        <v>45547</v>
      </c>
      <c r="AH116" s="9">
        <v>2914</v>
      </c>
      <c r="AI116" s="9">
        <v>2972</v>
      </c>
      <c r="AJ116" s="9">
        <v>2891.75</v>
      </c>
      <c r="AK116" s="9">
        <v>2959.6</v>
      </c>
      <c r="AL116" s="9">
        <v>11174688</v>
      </c>
      <c r="AM116" s="10">
        <f>(Reliance[[#This Row],[CLOSE]]-AK115)/AK115</f>
        <v>1.949707199448843E-2</v>
      </c>
      <c r="AO116" s="8">
        <v>45547</v>
      </c>
      <c r="AP116" s="9">
        <v>976.3</v>
      </c>
      <c r="AQ116" s="9">
        <v>988</v>
      </c>
      <c r="AR116" s="9">
        <v>958</v>
      </c>
      <c r="AS116" s="9">
        <v>986.15</v>
      </c>
      <c r="AT116" s="9">
        <v>25675836</v>
      </c>
      <c r="AU116" s="10">
        <f>(Tata_Motors[[#This Row],[CLOSE]]-AS115)/AS115</f>
        <v>1.0089111953293069E-2</v>
      </c>
      <c r="AW116" s="8">
        <v>45547</v>
      </c>
      <c r="AX116" s="9">
        <v>2911</v>
      </c>
      <c r="AY116" s="9">
        <v>2963.4</v>
      </c>
      <c r="AZ116" s="9">
        <v>2894.2</v>
      </c>
      <c r="BA116" s="9">
        <v>2956.4</v>
      </c>
      <c r="BB116" s="9">
        <v>2454564</v>
      </c>
      <c r="BC116" s="14">
        <f>(Hindustan_Unilever[[#This Row],[CLOSE]]-BA115)/BA115</f>
        <v>1.7991494929669609E-2</v>
      </c>
    </row>
    <row r="117" spans="1:55" x14ac:dyDescent="0.3">
      <c r="A117" s="8">
        <v>45548</v>
      </c>
      <c r="B117" s="9" t="s">
        <v>451</v>
      </c>
      <c r="C117" s="9" t="s">
        <v>452</v>
      </c>
      <c r="D117" s="9" t="s">
        <v>453</v>
      </c>
      <c r="E117" s="9" t="s">
        <v>454</v>
      </c>
      <c r="F117" s="9">
        <v>25530.69</v>
      </c>
      <c r="G117" s="10">
        <f>(Nifty_50[[#This Row],[CLOSE]]-E116)/E116</f>
        <v>-1.2761482380095812E-3</v>
      </c>
      <c r="I117" s="11">
        <v>45548</v>
      </c>
      <c r="J117" s="12">
        <v>1674</v>
      </c>
      <c r="K117" s="12">
        <v>1674</v>
      </c>
      <c r="L117" s="12">
        <v>1657.05</v>
      </c>
      <c r="M117" s="12">
        <v>1665.95</v>
      </c>
      <c r="N117" s="12">
        <v>11930266</v>
      </c>
      <c r="O117" s="10">
        <f>(HDFC_Bank[[#This Row],[CLOSE]]-M116)/M116</f>
        <v>-3.9001560062394312E-4</v>
      </c>
      <c r="Q117" s="8">
        <v>45548</v>
      </c>
      <c r="R117" s="9">
        <v>1950.45</v>
      </c>
      <c r="S117" s="9">
        <v>1958.6</v>
      </c>
      <c r="T117" s="9">
        <v>1935.65</v>
      </c>
      <c r="U117" s="9">
        <v>1944.1</v>
      </c>
      <c r="V117" s="9">
        <v>3843127</v>
      </c>
      <c r="W117" s="10">
        <f>(Infosys[[#This Row],[CLOSE]]-U116)/U116</f>
        <v>-3.2556589504986726E-3</v>
      </c>
      <c r="Y117" s="8">
        <v>45548</v>
      </c>
      <c r="Z117" s="9">
        <v>1865</v>
      </c>
      <c r="AA117" s="9">
        <v>1865</v>
      </c>
      <c r="AB117" s="9">
        <v>1851.4</v>
      </c>
      <c r="AC117" s="9">
        <v>1853.75</v>
      </c>
      <c r="AD117" s="9">
        <v>1322430</v>
      </c>
      <c r="AE117" s="10">
        <f>(Sun_Pharma[[#This Row],[CLOSE]]-AC116)/AC116</f>
        <v>-6.2453093170366089E-3</v>
      </c>
      <c r="AG117" s="8">
        <v>45548</v>
      </c>
      <c r="AH117" s="9">
        <v>2952.8</v>
      </c>
      <c r="AI117" s="9">
        <v>2966.3</v>
      </c>
      <c r="AJ117" s="9">
        <v>2939</v>
      </c>
      <c r="AK117" s="9">
        <v>2945.25</v>
      </c>
      <c r="AL117" s="9">
        <v>4355664</v>
      </c>
      <c r="AM117" s="10">
        <f>(Reliance[[#This Row],[CLOSE]]-AK116)/AK116</f>
        <v>-4.8486281929990237E-3</v>
      </c>
      <c r="AO117" s="8">
        <v>45548</v>
      </c>
      <c r="AP117" s="9">
        <v>994.9</v>
      </c>
      <c r="AQ117" s="9">
        <v>1006</v>
      </c>
      <c r="AR117" s="9">
        <v>988</v>
      </c>
      <c r="AS117" s="9">
        <v>992.1</v>
      </c>
      <c r="AT117" s="9">
        <v>13203676</v>
      </c>
      <c r="AU117" s="10">
        <f>(Tata_Motors[[#This Row],[CLOSE]]-AS116)/AS116</f>
        <v>6.0335648734979926E-3</v>
      </c>
      <c r="AW117" s="8">
        <v>45548</v>
      </c>
      <c r="AX117" s="9">
        <v>2956.4</v>
      </c>
      <c r="AY117" s="9">
        <v>2956.4</v>
      </c>
      <c r="AZ117" s="9">
        <v>2918.5</v>
      </c>
      <c r="BA117" s="9">
        <v>2932.95</v>
      </c>
      <c r="BB117" s="9">
        <v>1902001</v>
      </c>
      <c r="BC117" s="14">
        <f>(Hindustan_Unilever[[#This Row],[CLOSE]]-BA116)/BA116</f>
        <v>-7.9319442565283019E-3</v>
      </c>
    </row>
    <row r="118" spans="1:55" x14ac:dyDescent="0.3">
      <c r="A118" s="8">
        <v>45551</v>
      </c>
      <c r="B118" s="9" t="s">
        <v>455</v>
      </c>
      <c r="C118" s="9" t="s">
        <v>456</v>
      </c>
      <c r="D118" s="9" t="s">
        <v>457</v>
      </c>
      <c r="E118" s="9" t="s">
        <v>458</v>
      </c>
      <c r="F118" s="9">
        <v>18705.009999999998</v>
      </c>
      <c r="G118" s="10">
        <f>(Nifty_50[[#This Row],[CLOSE]]-E117)/E117</f>
        <v>1.0746751326089958E-3</v>
      </c>
      <c r="I118" s="11">
        <v>45551</v>
      </c>
      <c r="J118" s="12">
        <v>1667</v>
      </c>
      <c r="K118" s="12">
        <v>1677.8</v>
      </c>
      <c r="L118" s="12">
        <v>1664.05</v>
      </c>
      <c r="M118" s="12">
        <v>1670.95</v>
      </c>
      <c r="N118" s="12">
        <v>7586410</v>
      </c>
      <c r="O118" s="10">
        <f>(HDFC_Bank[[#This Row],[CLOSE]]-M117)/M117</f>
        <v>3.0012905549386235E-3</v>
      </c>
      <c r="Q118" s="8">
        <v>45551</v>
      </c>
      <c r="R118" s="9">
        <v>1945.75</v>
      </c>
      <c r="S118" s="9">
        <v>1952</v>
      </c>
      <c r="T118" s="9">
        <v>1933.05</v>
      </c>
      <c r="U118" s="9">
        <v>1950.25</v>
      </c>
      <c r="V118" s="9">
        <v>1570181</v>
      </c>
      <c r="W118" s="10">
        <f>(Infosys[[#This Row],[CLOSE]]-U117)/U117</f>
        <v>3.1634175196749606E-3</v>
      </c>
      <c r="Y118" s="8">
        <v>45551</v>
      </c>
      <c r="Z118" s="9">
        <v>1862</v>
      </c>
      <c r="AA118" s="9">
        <v>1873.35</v>
      </c>
      <c r="AB118" s="9">
        <v>1850.9</v>
      </c>
      <c r="AC118" s="9">
        <v>1862.95</v>
      </c>
      <c r="AD118" s="9">
        <v>1284085</v>
      </c>
      <c r="AE118" s="10">
        <f>(Sun_Pharma[[#This Row],[CLOSE]]-AC117)/AC117</f>
        <v>4.9629130141605098E-3</v>
      </c>
      <c r="AG118" s="8">
        <v>45551</v>
      </c>
      <c r="AH118" s="9">
        <v>2955.1</v>
      </c>
      <c r="AI118" s="9">
        <v>2961.8</v>
      </c>
      <c r="AJ118" s="9">
        <v>2929.5</v>
      </c>
      <c r="AK118" s="9">
        <v>2942.7</v>
      </c>
      <c r="AL118" s="9">
        <v>2740887</v>
      </c>
      <c r="AM118" s="10">
        <f>(Reliance[[#This Row],[CLOSE]]-AK117)/AK117</f>
        <v>-8.658008658009276E-4</v>
      </c>
      <c r="AO118" s="8">
        <v>45551</v>
      </c>
      <c r="AP118" s="9">
        <v>997</v>
      </c>
      <c r="AQ118" s="9">
        <v>999.9</v>
      </c>
      <c r="AR118" s="9">
        <v>984.5</v>
      </c>
      <c r="AS118" s="9">
        <v>988.4</v>
      </c>
      <c r="AT118" s="9">
        <v>5836274</v>
      </c>
      <c r="AU118" s="10">
        <f>(Tata_Motors[[#This Row],[CLOSE]]-AS117)/AS117</f>
        <v>-3.7294627557706334E-3</v>
      </c>
      <c r="AW118" s="8">
        <v>45551</v>
      </c>
      <c r="AX118" s="9">
        <v>2910</v>
      </c>
      <c r="AY118" s="9">
        <v>2910</v>
      </c>
      <c r="AZ118" s="9">
        <v>2807.4</v>
      </c>
      <c r="BA118" s="9">
        <v>2867.1</v>
      </c>
      <c r="BB118" s="9">
        <v>1489057</v>
      </c>
      <c r="BC118" s="14">
        <f>(Hindustan_Unilever[[#This Row],[CLOSE]]-BA117)/BA117</f>
        <v>-2.2451797678105633E-2</v>
      </c>
    </row>
    <row r="119" spans="1:55" x14ac:dyDescent="0.3">
      <c r="A119" s="8">
        <v>45552</v>
      </c>
      <c r="B119" s="9" t="s">
        <v>459</v>
      </c>
      <c r="C119" s="9" t="s">
        <v>460</v>
      </c>
      <c r="D119" s="9" t="s">
        <v>461</v>
      </c>
      <c r="E119" s="9" t="s">
        <v>462</v>
      </c>
      <c r="F119" s="9">
        <v>25280.83</v>
      </c>
      <c r="G119" s="10">
        <f>(Nifty_50[[#This Row],[CLOSE]]-E118)/E118</f>
        <v>1.3709558280395637E-3</v>
      </c>
      <c r="I119" s="11">
        <v>45552</v>
      </c>
      <c r="J119" s="12">
        <v>1678</v>
      </c>
      <c r="K119" s="12">
        <v>1678</v>
      </c>
      <c r="L119" s="12">
        <v>1664.15</v>
      </c>
      <c r="M119" s="12">
        <v>1668.8</v>
      </c>
      <c r="N119" s="12">
        <v>10063561</v>
      </c>
      <c r="O119" s="10">
        <f>(HDFC_Bank[[#This Row],[CLOSE]]-M118)/M118</f>
        <v>-1.286693198479961E-3</v>
      </c>
      <c r="Q119" s="8">
        <v>45552</v>
      </c>
      <c r="R119" s="9">
        <v>1947.75</v>
      </c>
      <c r="S119" s="9">
        <v>1958.45</v>
      </c>
      <c r="T119" s="9">
        <v>1942.15</v>
      </c>
      <c r="U119" s="9">
        <v>1952.55</v>
      </c>
      <c r="V119" s="9">
        <v>2793127</v>
      </c>
      <c r="W119" s="10">
        <f>(Infosys[[#This Row],[CLOSE]]-U118)/U118</f>
        <v>1.1793359825663142E-3</v>
      </c>
      <c r="Y119" s="8">
        <v>45552</v>
      </c>
      <c r="Z119" s="9">
        <v>1863</v>
      </c>
      <c r="AA119" s="9">
        <v>1869.65</v>
      </c>
      <c r="AB119" s="9">
        <v>1859.25</v>
      </c>
      <c r="AC119" s="9">
        <v>1866.1</v>
      </c>
      <c r="AD119" s="9">
        <v>738265</v>
      </c>
      <c r="AE119" s="10">
        <f>(Sun_Pharma[[#This Row],[CLOSE]]-AC118)/AC118</f>
        <v>1.6908666362488868E-3</v>
      </c>
      <c r="AG119" s="8">
        <v>45552</v>
      </c>
      <c r="AH119" s="9">
        <v>2948</v>
      </c>
      <c r="AI119" s="9">
        <v>2954.95</v>
      </c>
      <c r="AJ119" s="9">
        <v>2933.25</v>
      </c>
      <c r="AK119" s="9">
        <v>2944.6</v>
      </c>
      <c r="AL119" s="9">
        <v>2967664</v>
      </c>
      <c r="AM119" s="10">
        <f>(Reliance[[#This Row],[CLOSE]]-AK118)/AK118</f>
        <v>6.4566554524759275E-4</v>
      </c>
      <c r="AO119" s="8">
        <v>45552</v>
      </c>
      <c r="AP119" s="9">
        <v>995</v>
      </c>
      <c r="AQ119" s="9">
        <v>995</v>
      </c>
      <c r="AR119" s="9">
        <v>960</v>
      </c>
      <c r="AS119" s="9">
        <v>974.95</v>
      </c>
      <c r="AT119" s="9">
        <v>44516613</v>
      </c>
      <c r="AU119" s="10">
        <f>(Tata_Motors[[#This Row],[CLOSE]]-AS118)/AS118</f>
        <v>-1.3607851072440239E-2</v>
      </c>
      <c r="AW119" s="8">
        <v>45552</v>
      </c>
      <c r="AX119" s="9">
        <v>2867.1</v>
      </c>
      <c r="AY119" s="9">
        <v>2913.9</v>
      </c>
      <c r="AZ119" s="9">
        <v>2860.1</v>
      </c>
      <c r="BA119" s="9">
        <v>2873.5</v>
      </c>
      <c r="BB119" s="9">
        <v>1098661</v>
      </c>
      <c r="BC119" s="14">
        <f>(Hindustan_Unilever[[#This Row],[CLOSE]]-BA118)/BA118</f>
        <v>2.2322207108228143E-3</v>
      </c>
    </row>
    <row r="120" spans="1:55" x14ac:dyDescent="0.3">
      <c r="A120" s="8">
        <v>45553</v>
      </c>
      <c r="B120" s="9" t="s">
        <v>463</v>
      </c>
      <c r="C120" s="9" t="s">
        <v>464</v>
      </c>
      <c r="D120" s="9" t="s">
        <v>465</v>
      </c>
      <c r="E120" s="9" t="s">
        <v>466</v>
      </c>
      <c r="F120" s="9">
        <v>28832</v>
      </c>
      <c r="G120" s="10">
        <f>(Nifty_50[[#This Row],[CLOSE]]-E119)/E119</f>
        <v>-1.612995233795791E-3</v>
      </c>
      <c r="I120" s="11">
        <v>45553</v>
      </c>
      <c r="J120" s="12">
        <v>1671.85</v>
      </c>
      <c r="K120" s="12">
        <v>1698.9</v>
      </c>
      <c r="L120" s="12">
        <v>1671.1</v>
      </c>
      <c r="M120" s="12">
        <v>1694.8</v>
      </c>
      <c r="N120" s="12">
        <v>20458671</v>
      </c>
      <c r="O120" s="10">
        <f>(HDFC_Bank[[#This Row],[CLOSE]]-M119)/M119</f>
        <v>1.5580057526366252E-2</v>
      </c>
      <c r="Q120" s="8">
        <v>45553</v>
      </c>
      <c r="R120" s="9">
        <v>1938.75</v>
      </c>
      <c r="S120" s="9">
        <v>1938.75</v>
      </c>
      <c r="T120" s="9">
        <v>1881.3</v>
      </c>
      <c r="U120" s="9">
        <v>1892.15</v>
      </c>
      <c r="V120" s="9">
        <v>6385468</v>
      </c>
      <c r="W120" s="10">
        <f>(Infosys[[#This Row],[CLOSE]]-U119)/U119</f>
        <v>-3.0933906942203715E-2</v>
      </c>
      <c r="Y120" s="8">
        <v>45553</v>
      </c>
      <c r="Z120" s="9">
        <v>1868</v>
      </c>
      <c r="AA120" s="9">
        <v>1868</v>
      </c>
      <c r="AB120" s="9">
        <v>1829.6</v>
      </c>
      <c r="AC120" s="9">
        <v>1836</v>
      </c>
      <c r="AD120" s="9">
        <v>1202676</v>
      </c>
      <c r="AE120" s="10">
        <f>(Sun_Pharma[[#This Row],[CLOSE]]-AC119)/AC119</f>
        <v>-1.612989657574616E-2</v>
      </c>
      <c r="AG120" s="8">
        <v>45553</v>
      </c>
      <c r="AH120" s="9">
        <v>2940</v>
      </c>
      <c r="AI120" s="9">
        <v>2964</v>
      </c>
      <c r="AJ120" s="9">
        <v>2921.1</v>
      </c>
      <c r="AK120" s="9">
        <v>2926.9</v>
      </c>
      <c r="AL120" s="9">
        <v>4287357</v>
      </c>
      <c r="AM120" s="10">
        <f>(Reliance[[#This Row],[CLOSE]]-AK119)/AK119</f>
        <v>-6.0110031922841201E-3</v>
      </c>
      <c r="AO120" s="8">
        <v>45553</v>
      </c>
      <c r="AP120" s="9">
        <v>978.2</v>
      </c>
      <c r="AQ120" s="9">
        <v>983.7</v>
      </c>
      <c r="AR120" s="9">
        <v>957.15</v>
      </c>
      <c r="AS120" s="9">
        <v>962.05</v>
      </c>
      <c r="AT120" s="9">
        <v>12044431</v>
      </c>
      <c r="AU120" s="10">
        <f>(Tata_Motors[[#This Row],[CLOSE]]-AS119)/AS119</f>
        <v>-1.3231447766552223E-2</v>
      </c>
      <c r="AW120" s="8">
        <v>45553</v>
      </c>
      <c r="AX120" s="9">
        <v>2874</v>
      </c>
      <c r="AY120" s="9">
        <v>2893.55</v>
      </c>
      <c r="AZ120" s="9">
        <v>2861.7</v>
      </c>
      <c r="BA120" s="9">
        <v>2875.85</v>
      </c>
      <c r="BB120" s="9">
        <v>464796</v>
      </c>
      <c r="BC120" s="14">
        <f>(Hindustan_Unilever[[#This Row],[CLOSE]]-BA119)/BA119</f>
        <v>8.1781799199579224E-4</v>
      </c>
    </row>
    <row r="121" spans="1:55" x14ac:dyDescent="0.3">
      <c r="A121" s="8">
        <v>45554</v>
      </c>
      <c r="B121" s="9" t="s">
        <v>467</v>
      </c>
      <c r="C121" s="9" t="s">
        <v>468</v>
      </c>
      <c r="D121" s="9" t="s">
        <v>469</v>
      </c>
      <c r="E121" s="9" t="s">
        <v>470</v>
      </c>
      <c r="F121" s="9">
        <v>34389.269999999997</v>
      </c>
      <c r="G121" s="10">
        <f>(Nifty_50[[#This Row],[CLOSE]]-E120)/E120</f>
        <v>1.5072376963103215E-3</v>
      </c>
      <c r="I121" s="11">
        <v>45554</v>
      </c>
      <c r="J121" s="12">
        <v>1699.2</v>
      </c>
      <c r="K121" s="12">
        <v>1719</v>
      </c>
      <c r="L121" s="12">
        <v>1699.15</v>
      </c>
      <c r="M121" s="12">
        <v>1708.5</v>
      </c>
      <c r="N121" s="12">
        <v>15325888</v>
      </c>
      <c r="O121" s="10">
        <f>(HDFC_Bank[[#This Row],[CLOSE]]-M120)/M120</f>
        <v>8.0835496813783606E-3</v>
      </c>
      <c r="Q121" s="8">
        <v>45554</v>
      </c>
      <c r="R121" s="9">
        <v>1910.6</v>
      </c>
      <c r="S121" s="9">
        <v>1924.9</v>
      </c>
      <c r="T121" s="9">
        <v>1878.8</v>
      </c>
      <c r="U121" s="9">
        <v>1894.2</v>
      </c>
      <c r="V121" s="9">
        <v>7976570</v>
      </c>
      <c r="W121" s="10">
        <f>(Infosys[[#This Row],[CLOSE]]-U120)/U120</f>
        <v>1.0834236186348621E-3</v>
      </c>
      <c r="Y121" s="8">
        <v>45554</v>
      </c>
      <c r="Z121" s="9">
        <v>1845.2</v>
      </c>
      <c r="AA121" s="9">
        <v>1856</v>
      </c>
      <c r="AB121" s="9">
        <v>1835</v>
      </c>
      <c r="AC121" s="9">
        <v>1846.05</v>
      </c>
      <c r="AD121" s="9">
        <v>1675819</v>
      </c>
      <c r="AE121" s="10">
        <f>(Sun_Pharma[[#This Row],[CLOSE]]-AC120)/AC120</f>
        <v>5.4738562091503021E-3</v>
      </c>
      <c r="AG121" s="8">
        <v>45554</v>
      </c>
      <c r="AH121" s="9">
        <v>2932.5</v>
      </c>
      <c r="AI121" s="9">
        <v>2953</v>
      </c>
      <c r="AJ121" s="9">
        <v>2911.1</v>
      </c>
      <c r="AK121" s="9">
        <v>2939.35</v>
      </c>
      <c r="AL121" s="9">
        <v>8477951</v>
      </c>
      <c r="AM121" s="10">
        <f>(Reliance[[#This Row],[CLOSE]]-AK120)/AK120</f>
        <v>4.2536472035258526E-3</v>
      </c>
      <c r="AO121" s="8">
        <v>45554</v>
      </c>
      <c r="AP121" s="9">
        <v>970.4</v>
      </c>
      <c r="AQ121" s="9">
        <v>978.95</v>
      </c>
      <c r="AR121" s="9">
        <v>956.35</v>
      </c>
      <c r="AS121" s="9">
        <v>967</v>
      </c>
      <c r="AT121" s="9">
        <v>13466770</v>
      </c>
      <c r="AU121" s="10">
        <f>(Tata_Motors[[#This Row],[CLOSE]]-AS120)/AS120</f>
        <v>5.145262720232884E-3</v>
      </c>
      <c r="AW121" s="8">
        <v>45554</v>
      </c>
      <c r="AX121" s="9">
        <v>2876.25</v>
      </c>
      <c r="AY121" s="9">
        <v>2934.3</v>
      </c>
      <c r="AZ121" s="9">
        <v>2873.35</v>
      </c>
      <c r="BA121" s="9">
        <v>2911.75</v>
      </c>
      <c r="BB121" s="9">
        <v>1713010</v>
      </c>
      <c r="BC121" s="14">
        <f>(Hindustan_Unilever[[#This Row],[CLOSE]]-BA120)/BA120</f>
        <v>1.2483265817062814E-2</v>
      </c>
    </row>
    <row r="122" spans="1:55" x14ac:dyDescent="0.3">
      <c r="A122" s="8">
        <v>45555</v>
      </c>
      <c r="B122" s="9" t="s">
        <v>471</v>
      </c>
      <c r="C122" s="9" t="s">
        <v>472</v>
      </c>
      <c r="D122" s="9" t="s">
        <v>473</v>
      </c>
      <c r="E122" s="9" t="s">
        <v>474</v>
      </c>
      <c r="F122" s="9">
        <v>68915.27</v>
      </c>
      <c r="G122" s="10">
        <f>(Nifty_50[[#This Row],[CLOSE]]-E121)/E121</f>
        <v>1.4760503308965348E-2</v>
      </c>
      <c r="I122" s="11">
        <v>45555</v>
      </c>
      <c r="J122" s="12">
        <v>1716.5</v>
      </c>
      <c r="K122" s="12">
        <v>1744.95</v>
      </c>
      <c r="L122" s="12">
        <v>1707.55</v>
      </c>
      <c r="M122" s="12">
        <v>1741.2</v>
      </c>
      <c r="N122" s="12">
        <v>30311693</v>
      </c>
      <c r="O122" s="10">
        <f>(HDFC_Bank[[#This Row],[CLOSE]]-M121)/M121</f>
        <v>1.9139596136962273E-2</v>
      </c>
      <c r="Q122" s="8">
        <v>45555</v>
      </c>
      <c r="R122" s="9">
        <v>1905</v>
      </c>
      <c r="S122" s="9">
        <v>1915</v>
      </c>
      <c r="T122" s="9">
        <v>1867.4</v>
      </c>
      <c r="U122" s="9">
        <v>1905.75</v>
      </c>
      <c r="V122" s="9">
        <v>15242974</v>
      </c>
      <c r="W122" s="10">
        <f>(Infosys[[#This Row],[CLOSE]]-U121)/U121</f>
        <v>6.097560975609732E-3</v>
      </c>
      <c r="Y122" s="8">
        <v>45555</v>
      </c>
      <c r="Z122" s="9">
        <v>1851.1</v>
      </c>
      <c r="AA122" s="9">
        <v>1871</v>
      </c>
      <c r="AB122" s="9">
        <v>1841.9</v>
      </c>
      <c r="AC122" s="9">
        <v>1865.75</v>
      </c>
      <c r="AD122" s="9">
        <v>4229991</v>
      </c>
      <c r="AE122" s="10">
        <f>(Sun_Pharma[[#This Row],[CLOSE]]-AC121)/AC121</f>
        <v>1.0671433601473441E-2</v>
      </c>
      <c r="AG122" s="8">
        <v>45555</v>
      </c>
      <c r="AH122" s="9">
        <v>2948</v>
      </c>
      <c r="AI122" s="9">
        <v>2990</v>
      </c>
      <c r="AJ122" s="9">
        <v>2942.75</v>
      </c>
      <c r="AK122" s="9">
        <v>2971.85</v>
      </c>
      <c r="AL122" s="9">
        <v>15448660</v>
      </c>
      <c r="AM122" s="10">
        <f>(Reliance[[#This Row],[CLOSE]]-AK121)/AK121</f>
        <v>1.1056866313980982E-2</v>
      </c>
      <c r="AO122" s="8">
        <v>45555</v>
      </c>
      <c r="AP122" s="9">
        <v>967</v>
      </c>
      <c r="AQ122" s="9">
        <v>977.5</v>
      </c>
      <c r="AR122" s="9">
        <v>949.2</v>
      </c>
      <c r="AS122" s="9">
        <v>970.85</v>
      </c>
      <c r="AT122" s="9">
        <v>16764981</v>
      </c>
      <c r="AU122" s="10">
        <f>(Tata_Motors[[#This Row],[CLOSE]]-AS121)/AS121</f>
        <v>3.9813857290589691E-3</v>
      </c>
      <c r="AW122" s="8">
        <v>45555</v>
      </c>
      <c r="AX122" s="9">
        <v>2924.8</v>
      </c>
      <c r="AY122" s="9">
        <v>2989.35</v>
      </c>
      <c r="AZ122" s="9">
        <v>2895.4</v>
      </c>
      <c r="BA122" s="9">
        <v>2977.6</v>
      </c>
      <c r="BB122" s="9">
        <v>3641632</v>
      </c>
      <c r="BC122" s="14">
        <f>(Hindustan_Unilever[[#This Row],[CLOSE]]-BA121)/BA121</f>
        <v>2.2615265733665291E-2</v>
      </c>
    </row>
    <row r="123" spans="1:55" x14ac:dyDescent="0.3">
      <c r="A123" s="8">
        <v>45558</v>
      </c>
      <c r="B123" s="9" t="s">
        <v>475</v>
      </c>
      <c r="C123" s="9" t="s">
        <v>476</v>
      </c>
      <c r="D123" s="9" t="s">
        <v>477</v>
      </c>
      <c r="E123" s="9" t="s">
        <v>478</v>
      </c>
      <c r="F123" s="9">
        <v>24825.74</v>
      </c>
      <c r="G123" s="10">
        <f>(Nifty_50[[#This Row],[CLOSE]]-E122)/E122</f>
        <v>5.7423243424534007E-3</v>
      </c>
      <c r="I123" s="11">
        <v>45558</v>
      </c>
      <c r="J123" s="12">
        <v>1749</v>
      </c>
      <c r="K123" s="12">
        <v>1766.35</v>
      </c>
      <c r="L123" s="12">
        <v>1740.25</v>
      </c>
      <c r="M123" s="12">
        <v>1759.8</v>
      </c>
      <c r="N123" s="12">
        <v>13482675</v>
      </c>
      <c r="O123" s="10">
        <f>(HDFC_Bank[[#This Row],[CLOSE]]-M122)/M122</f>
        <v>1.0682288077188094E-2</v>
      </c>
      <c r="Q123" s="8">
        <v>45558</v>
      </c>
      <c r="R123" s="9">
        <v>1909</v>
      </c>
      <c r="S123" s="9">
        <v>1918.9</v>
      </c>
      <c r="T123" s="9">
        <v>1878.45</v>
      </c>
      <c r="U123" s="9">
        <v>1896.45</v>
      </c>
      <c r="V123" s="9">
        <v>3636672</v>
      </c>
      <c r="W123" s="10">
        <f>(Infosys[[#This Row],[CLOSE]]-U122)/U122</f>
        <v>-4.8799685163321291E-3</v>
      </c>
      <c r="Y123" s="8">
        <v>45558</v>
      </c>
      <c r="Z123" s="9">
        <v>1867</v>
      </c>
      <c r="AA123" s="9">
        <v>1875</v>
      </c>
      <c r="AB123" s="9">
        <v>1857.5</v>
      </c>
      <c r="AC123" s="9">
        <v>1862.7</v>
      </c>
      <c r="AD123" s="9">
        <v>812520</v>
      </c>
      <c r="AE123" s="10">
        <f>(Sun_Pharma[[#This Row],[CLOSE]]-AC122)/AC122</f>
        <v>-1.6347313412836417E-3</v>
      </c>
      <c r="AG123" s="8">
        <v>45558</v>
      </c>
      <c r="AH123" s="9">
        <v>2982</v>
      </c>
      <c r="AI123" s="9">
        <v>3003</v>
      </c>
      <c r="AJ123" s="9">
        <v>2977.9</v>
      </c>
      <c r="AK123" s="9">
        <v>2986.75</v>
      </c>
      <c r="AL123" s="9">
        <v>4416157</v>
      </c>
      <c r="AM123" s="10">
        <f>(Reliance[[#This Row],[CLOSE]]-AK122)/AK122</f>
        <v>5.0137119975772974E-3</v>
      </c>
      <c r="AO123" s="8">
        <v>45558</v>
      </c>
      <c r="AP123" s="9">
        <v>973.5</v>
      </c>
      <c r="AQ123" s="9">
        <v>979.2</v>
      </c>
      <c r="AR123" s="9">
        <v>966.05</v>
      </c>
      <c r="AS123" s="9">
        <v>971.8</v>
      </c>
      <c r="AT123" s="9">
        <v>10254297</v>
      </c>
      <c r="AU123" s="10">
        <f>(Tata_Motors[[#This Row],[CLOSE]]-AS122)/AS122</f>
        <v>9.7852397383728883E-4</v>
      </c>
      <c r="AW123" s="8">
        <v>45558</v>
      </c>
      <c r="AX123" s="9">
        <v>2980</v>
      </c>
      <c r="AY123" s="9">
        <v>3035</v>
      </c>
      <c r="AZ123" s="9">
        <v>2969.95</v>
      </c>
      <c r="BA123" s="9">
        <v>3028.55</v>
      </c>
      <c r="BB123" s="9">
        <v>1300470</v>
      </c>
      <c r="BC123" s="14">
        <f>(Hindustan_Unilever[[#This Row],[CLOSE]]-BA122)/BA122</f>
        <v>1.7111096184846949E-2</v>
      </c>
    </row>
    <row r="124" spans="1:55" x14ac:dyDescent="0.3">
      <c r="A124" s="8">
        <v>45559</v>
      </c>
      <c r="B124" s="9" t="s">
        <v>479</v>
      </c>
      <c r="C124" s="9" t="s">
        <v>480</v>
      </c>
      <c r="D124" s="9" t="s">
        <v>481</v>
      </c>
      <c r="E124" s="9" t="s">
        <v>482</v>
      </c>
      <c r="F124" s="9">
        <v>35573.629999999997</v>
      </c>
      <c r="G124" s="10">
        <f>(Nifty_50[[#This Row],[CLOSE]]-E123)/E123</f>
        <v>5.2045082607195824E-5</v>
      </c>
      <c r="I124" s="11">
        <v>45559</v>
      </c>
      <c r="J124" s="12">
        <v>1765</v>
      </c>
      <c r="K124" s="12">
        <v>1781.65</v>
      </c>
      <c r="L124" s="12">
        <v>1754.25</v>
      </c>
      <c r="M124" s="12">
        <v>1768.05</v>
      </c>
      <c r="N124" s="12">
        <v>16519518</v>
      </c>
      <c r="O124" s="10">
        <f>(HDFC_Bank[[#This Row],[CLOSE]]-M123)/M123</f>
        <v>4.6880327309921583E-3</v>
      </c>
      <c r="Q124" s="8">
        <v>45559</v>
      </c>
      <c r="R124" s="9">
        <v>1888</v>
      </c>
      <c r="S124" s="9">
        <v>1910.9</v>
      </c>
      <c r="T124" s="9">
        <v>1871.4</v>
      </c>
      <c r="U124" s="9">
        <v>1898.6</v>
      </c>
      <c r="V124" s="9">
        <v>7277616</v>
      </c>
      <c r="W124" s="10">
        <f>(Infosys[[#This Row],[CLOSE]]-U123)/U123</f>
        <v>1.1336971710300106E-3</v>
      </c>
      <c r="Y124" s="8">
        <v>45559</v>
      </c>
      <c r="Z124" s="9">
        <v>1856</v>
      </c>
      <c r="AA124" s="9">
        <v>1880.65</v>
      </c>
      <c r="AB124" s="9">
        <v>1856</v>
      </c>
      <c r="AC124" s="9">
        <v>1868.1</v>
      </c>
      <c r="AD124" s="9">
        <v>2528953</v>
      </c>
      <c r="AE124" s="10">
        <f>(Sun_Pharma[[#This Row],[CLOSE]]-AC123)/AC123</f>
        <v>2.8990175551617883E-3</v>
      </c>
      <c r="AG124" s="8">
        <v>45559</v>
      </c>
      <c r="AH124" s="9">
        <v>2977</v>
      </c>
      <c r="AI124" s="9">
        <v>3001</v>
      </c>
      <c r="AJ124" s="9">
        <v>2975.75</v>
      </c>
      <c r="AK124" s="9">
        <v>2978.75</v>
      </c>
      <c r="AL124" s="9">
        <v>8568722</v>
      </c>
      <c r="AM124" s="10">
        <f>(Reliance[[#This Row],[CLOSE]]-AK123)/AK123</f>
        <v>-2.6784966937306435E-3</v>
      </c>
      <c r="AO124" s="8">
        <v>45559</v>
      </c>
      <c r="AP124" s="9">
        <v>974</v>
      </c>
      <c r="AQ124" s="9">
        <v>985</v>
      </c>
      <c r="AR124" s="9">
        <v>972.6</v>
      </c>
      <c r="AS124" s="9">
        <v>977.3</v>
      </c>
      <c r="AT124" s="9">
        <v>12755422</v>
      </c>
      <c r="AU124" s="10">
        <f>(Tata_Motors[[#This Row],[CLOSE]]-AS123)/AS123</f>
        <v>5.6596007408931878E-3</v>
      </c>
      <c r="AW124" s="8">
        <v>45559</v>
      </c>
      <c r="AX124" s="9">
        <v>3020</v>
      </c>
      <c r="AY124" s="9">
        <v>3020</v>
      </c>
      <c r="AZ124" s="9">
        <v>2946.1</v>
      </c>
      <c r="BA124" s="9">
        <v>2950.55</v>
      </c>
      <c r="BB124" s="9">
        <v>1929308</v>
      </c>
      <c r="BC124" s="14">
        <f>(Hindustan_Unilever[[#This Row],[CLOSE]]-BA123)/BA123</f>
        <v>-2.5754899209192515E-2</v>
      </c>
    </row>
    <row r="125" spans="1:55" x14ac:dyDescent="0.3">
      <c r="A125" s="8">
        <v>45560</v>
      </c>
      <c r="B125" s="9" t="s">
        <v>483</v>
      </c>
      <c r="C125" s="9" t="s">
        <v>484</v>
      </c>
      <c r="D125" s="9" t="s">
        <v>485</v>
      </c>
      <c r="E125" s="9" t="s">
        <v>486</v>
      </c>
      <c r="F125" s="9">
        <v>27868.080000000002</v>
      </c>
      <c r="G125" s="10">
        <f>(Nifty_50[[#This Row],[CLOSE]]-E124)/E124</f>
        <v>2.4575565527131422E-3</v>
      </c>
      <c r="I125" s="11">
        <v>45560</v>
      </c>
      <c r="J125" s="12">
        <v>1760.15</v>
      </c>
      <c r="K125" s="12">
        <v>1788</v>
      </c>
      <c r="L125" s="12">
        <v>1760.15</v>
      </c>
      <c r="M125" s="12">
        <v>1779.1</v>
      </c>
      <c r="N125" s="12">
        <v>15982656</v>
      </c>
      <c r="O125" s="10">
        <f>(HDFC_Bank[[#This Row],[CLOSE]]-M124)/M124</f>
        <v>6.2498232516048496E-3</v>
      </c>
      <c r="Q125" s="8">
        <v>45560</v>
      </c>
      <c r="R125" s="9">
        <v>1886.35</v>
      </c>
      <c r="S125" s="9">
        <v>1901.6</v>
      </c>
      <c r="T125" s="9">
        <v>1876.8</v>
      </c>
      <c r="U125" s="9">
        <v>1895.3</v>
      </c>
      <c r="V125" s="9">
        <v>4268341</v>
      </c>
      <c r="W125" s="10">
        <f>(Infosys[[#This Row],[CLOSE]]-U124)/U124</f>
        <v>-1.7381228273464419E-3</v>
      </c>
      <c r="Y125" s="8">
        <v>45560</v>
      </c>
      <c r="Z125" s="9">
        <v>1874</v>
      </c>
      <c r="AA125" s="9">
        <v>1876</v>
      </c>
      <c r="AB125" s="9">
        <v>1858.55</v>
      </c>
      <c r="AC125" s="9">
        <v>1870.55</v>
      </c>
      <c r="AD125" s="9">
        <v>956893</v>
      </c>
      <c r="AE125" s="10">
        <f>(Sun_Pharma[[#This Row],[CLOSE]]-AC124)/AC124</f>
        <v>1.3114929607622961E-3</v>
      </c>
      <c r="AG125" s="8">
        <v>45560</v>
      </c>
      <c r="AH125" s="9">
        <v>2967.8</v>
      </c>
      <c r="AI125" s="9">
        <v>2993</v>
      </c>
      <c r="AJ125" s="9">
        <v>2960.4</v>
      </c>
      <c r="AK125" s="9">
        <v>2987.9</v>
      </c>
      <c r="AL125" s="9">
        <v>3534501</v>
      </c>
      <c r="AM125" s="10">
        <f>(Reliance[[#This Row],[CLOSE]]-AK124)/AK124</f>
        <v>3.0717582878724602E-3</v>
      </c>
      <c r="AO125" s="8">
        <v>45560</v>
      </c>
      <c r="AP125" s="9">
        <v>982.4</v>
      </c>
      <c r="AQ125" s="9">
        <v>982.5</v>
      </c>
      <c r="AR125" s="9">
        <v>959.25</v>
      </c>
      <c r="AS125" s="9">
        <v>963.6</v>
      </c>
      <c r="AT125" s="9">
        <v>12959075</v>
      </c>
      <c r="AU125" s="10">
        <f>(Tata_Motors[[#This Row],[CLOSE]]-AS124)/AS124</f>
        <v>-1.4018213445206111E-2</v>
      </c>
      <c r="AW125" s="8">
        <v>45560</v>
      </c>
      <c r="AX125" s="9">
        <v>2950.55</v>
      </c>
      <c r="AY125" s="9">
        <v>2960.35</v>
      </c>
      <c r="AZ125" s="9">
        <v>2905.1</v>
      </c>
      <c r="BA125" s="9">
        <v>2948.95</v>
      </c>
      <c r="BB125" s="9">
        <v>1055354</v>
      </c>
      <c r="BC125" s="14">
        <f>(Hindustan_Unilever[[#This Row],[CLOSE]]-BA124)/BA124</f>
        <v>-5.422717798377806E-4</v>
      </c>
    </row>
    <row r="126" spans="1:55" x14ac:dyDescent="0.3">
      <c r="A126" s="8">
        <v>45561</v>
      </c>
      <c r="B126" s="9" t="s">
        <v>487</v>
      </c>
      <c r="C126" s="9" t="s">
        <v>488</v>
      </c>
      <c r="D126" s="9" t="s">
        <v>489</v>
      </c>
      <c r="E126" s="9" t="s">
        <v>490</v>
      </c>
      <c r="F126" s="9">
        <v>40838.36</v>
      </c>
      <c r="G126" s="10">
        <f>(Nifty_50[[#This Row],[CLOSE]]-E125)/E125</f>
        <v>8.1486993422202926E-3</v>
      </c>
      <c r="I126" s="11">
        <v>45561</v>
      </c>
      <c r="J126" s="12">
        <v>1773.05</v>
      </c>
      <c r="K126" s="12">
        <v>1788</v>
      </c>
      <c r="L126" s="12">
        <v>1768.05</v>
      </c>
      <c r="M126" s="12">
        <v>1783.45</v>
      </c>
      <c r="N126" s="12">
        <v>15949822</v>
      </c>
      <c r="O126" s="10">
        <f>(HDFC_Bank[[#This Row],[CLOSE]]-M125)/M125</f>
        <v>2.4450564892362072E-3</v>
      </c>
      <c r="Q126" s="8">
        <v>45561</v>
      </c>
      <c r="R126" s="9">
        <v>1897.8</v>
      </c>
      <c r="S126" s="9">
        <v>1917.95</v>
      </c>
      <c r="T126" s="9">
        <v>1893</v>
      </c>
      <c r="U126" s="9">
        <v>1900.25</v>
      </c>
      <c r="V126" s="9">
        <v>8952803</v>
      </c>
      <c r="W126" s="10">
        <f>(Infosys[[#This Row],[CLOSE]]-U125)/U125</f>
        <v>2.611723737666884E-3</v>
      </c>
      <c r="Y126" s="8">
        <v>45561</v>
      </c>
      <c r="Z126" s="9">
        <v>1870.55</v>
      </c>
      <c r="AA126" s="9">
        <v>1905</v>
      </c>
      <c r="AB126" s="9">
        <v>1867.05</v>
      </c>
      <c r="AC126" s="9">
        <v>1898.4</v>
      </c>
      <c r="AD126" s="9">
        <v>2452807</v>
      </c>
      <c r="AE126" s="10">
        <f>(Sun_Pharma[[#This Row],[CLOSE]]-AC125)/AC125</f>
        <v>1.4888669108016433E-2</v>
      </c>
      <c r="AG126" s="8">
        <v>45561</v>
      </c>
      <c r="AH126" s="9">
        <v>2981.3</v>
      </c>
      <c r="AI126" s="9">
        <v>3008</v>
      </c>
      <c r="AJ126" s="9">
        <v>2976.1</v>
      </c>
      <c r="AK126" s="9">
        <v>2995.9</v>
      </c>
      <c r="AL126" s="9">
        <v>9409499</v>
      </c>
      <c r="AM126" s="10">
        <f>(Reliance[[#This Row],[CLOSE]]-AK125)/AK125</f>
        <v>2.6774657786405166E-3</v>
      </c>
      <c r="AO126" s="8">
        <v>45561</v>
      </c>
      <c r="AP126" s="9">
        <v>970.8</v>
      </c>
      <c r="AQ126" s="9">
        <v>994.95</v>
      </c>
      <c r="AR126" s="9">
        <v>965.6</v>
      </c>
      <c r="AS126" s="9">
        <v>993.15</v>
      </c>
      <c r="AT126" s="9">
        <v>21640021</v>
      </c>
      <c r="AU126" s="10">
        <f>(Tata_Motors[[#This Row],[CLOSE]]-AS125)/AS125</f>
        <v>3.0666251556662468E-2</v>
      </c>
      <c r="AW126" s="8">
        <v>45561</v>
      </c>
      <c r="AX126" s="9">
        <v>2951.1</v>
      </c>
      <c r="AY126" s="9">
        <v>2992.85</v>
      </c>
      <c r="AZ126" s="9">
        <v>2941.2</v>
      </c>
      <c r="BA126" s="9">
        <v>2986.1</v>
      </c>
      <c r="BB126" s="9">
        <v>1902889</v>
      </c>
      <c r="BC126" s="14">
        <f>(Hindustan_Unilever[[#This Row],[CLOSE]]-BA125)/BA125</f>
        <v>1.259770426762071E-2</v>
      </c>
    </row>
    <row r="127" spans="1:55" x14ac:dyDescent="0.3">
      <c r="A127" s="8">
        <v>45562</v>
      </c>
      <c r="B127" s="9" t="s">
        <v>491</v>
      </c>
      <c r="C127" s="9" t="s">
        <v>492</v>
      </c>
      <c r="D127" s="9" t="s">
        <v>493</v>
      </c>
      <c r="E127" s="9" t="s">
        <v>494</v>
      </c>
      <c r="F127" s="9">
        <v>55420.63</v>
      </c>
      <c r="G127" s="10">
        <f>(Nifty_50[[#This Row],[CLOSE]]-E126)/E126</f>
        <v>-1.4151636116042862E-3</v>
      </c>
      <c r="I127" s="11">
        <v>45562</v>
      </c>
      <c r="J127" s="12">
        <v>1777</v>
      </c>
      <c r="K127" s="12">
        <v>1778.2</v>
      </c>
      <c r="L127" s="12">
        <v>1750</v>
      </c>
      <c r="M127" s="12">
        <v>1752.65</v>
      </c>
      <c r="N127" s="12">
        <v>17806751</v>
      </c>
      <c r="O127" s="10">
        <f>(HDFC_Bank[[#This Row],[CLOSE]]-M126)/M126</f>
        <v>-1.7269898230956829E-2</v>
      </c>
      <c r="Q127" s="8">
        <v>45562</v>
      </c>
      <c r="R127" s="9">
        <v>1932.1</v>
      </c>
      <c r="S127" s="9">
        <v>1974.6</v>
      </c>
      <c r="T127" s="9">
        <v>1903.3</v>
      </c>
      <c r="U127" s="9">
        <v>1906.75</v>
      </c>
      <c r="V127" s="9">
        <v>14908931</v>
      </c>
      <c r="W127" s="10">
        <f>(Infosys[[#This Row],[CLOSE]]-U126)/U126</f>
        <v>3.4206025522957504E-3</v>
      </c>
      <c r="Y127" s="8">
        <v>45562</v>
      </c>
      <c r="Z127" s="9">
        <v>1917.95</v>
      </c>
      <c r="AA127" s="9">
        <v>1959.3</v>
      </c>
      <c r="AB127" s="9">
        <v>1915.25</v>
      </c>
      <c r="AC127" s="9">
        <v>1948.7</v>
      </c>
      <c r="AD127" s="9">
        <v>3809008</v>
      </c>
      <c r="AE127" s="10">
        <f>(Sun_Pharma[[#This Row],[CLOSE]]-AC126)/AC126</f>
        <v>2.6495996628739967E-2</v>
      </c>
      <c r="AG127" s="8">
        <v>45562</v>
      </c>
      <c r="AH127" s="9">
        <v>2998</v>
      </c>
      <c r="AI127" s="9">
        <v>3066.95</v>
      </c>
      <c r="AJ127" s="9">
        <v>2984</v>
      </c>
      <c r="AK127" s="9">
        <v>3052.35</v>
      </c>
      <c r="AL127" s="9">
        <v>10298739</v>
      </c>
      <c r="AM127" s="10">
        <f>(Reliance[[#This Row],[CLOSE]]-AK126)/AK126</f>
        <v>1.8842417971227283E-2</v>
      </c>
      <c r="AO127" s="8">
        <v>45562</v>
      </c>
      <c r="AP127" s="9">
        <v>996</v>
      </c>
      <c r="AQ127" s="9">
        <v>1000.4</v>
      </c>
      <c r="AR127" s="9">
        <v>989.15</v>
      </c>
      <c r="AS127" s="9">
        <v>993</v>
      </c>
      <c r="AT127" s="9">
        <v>10360030</v>
      </c>
      <c r="AU127" s="10">
        <f>(Tata_Motors[[#This Row],[CLOSE]]-AS126)/AS126</f>
        <v>-1.5103458692038187E-4</v>
      </c>
      <c r="AW127" s="8">
        <v>45562</v>
      </c>
      <c r="AX127" s="9">
        <v>2986.1</v>
      </c>
      <c r="AY127" s="9">
        <v>3030</v>
      </c>
      <c r="AZ127" s="9">
        <v>2952.75</v>
      </c>
      <c r="BA127" s="9">
        <v>2966.25</v>
      </c>
      <c r="BB127" s="9">
        <v>2977081</v>
      </c>
      <c r="BC127" s="14">
        <f>(Hindustan_Unilever[[#This Row],[CLOSE]]-BA126)/BA126</f>
        <v>-6.6474665952245097E-3</v>
      </c>
    </row>
    <row r="128" spans="1:55" x14ac:dyDescent="0.3">
      <c r="A128" s="8">
        <v>45565</v>
      </c>
      <c r="B128" s="9" t="s">
        <v>495</v>
      </c>
      <c r="C128" s="9" t="s">
        <v>496</v>
      </c>
      <c r="D128" s="9" t="s">
        <v>497</v>
      </c>
      <c r="E128" s="9" t="s">
        <v>498</v>
      </c>
      <c r="F128" s="9">
        <v>36028.06</v>
      </c>
      <c r="G128" s="10">
        <f>(Nifty_50[[#This Row],[CLOSE]]-E127)/E127</f>
        <v>-1.4060915353748036E-2</v>
      </c>
      <c r="I128" s="11">
        <v>45565</v>
      </c>
      <c r="J128" s="12">
        <v>1748.8</v>
      </c>
      <c r="K128" s="12">
        <v>1751.45</v>
      </c>
      <c r="L128" s="12">
        <v>1724.4</v>
      </c>
      <c r="M128" s="12">
        <v>1732.05</v>
      </c>
      <c r="N128" s="12">
        <v>13191767</v>
      </c>
      <c r="O128" s="10">
        <f>(HDFC_Bank[[#This Row],[CLOSE]]-M127)/M127</f>
        <v>-1.1753630217099898E-2</v>
      </c>
      <c r="Q128" s="8">
        <v>45565</v>
      </c>
      <c r="R128" s="9">
        <v>1880</v>
      </c>
      <c r="S128" s="9">
        <v>1901.25</v>
      </c>
      <c r="T128" s="9">
        <v>1870.5</v>
      </c>
      <c r="U128" s="9">
        <v>1875.6</v>
      </c>
      <c r="V128" s="9">
        <v>6986955</v>
      </c>
      <c r="W128" s="10">
        <f>(Infosys[[#This Row],[CLOSE]]-U127)/U127</f>
        <v>-1.6336698570866705E-2</v>
      </c>
      <c r="Y128" s="8">
        <v>45565</v>
      </c>
      <c r="Z128" s="9">
        <v>1949</v>
      </c>
      <c r="AA128" s="9">
        <v>1960.35</v>
      </c>
      <c r="AB128" s="9">
        <v>1921.05</v>
      </c>
      <c r="AC128" s="9">
        <v>1926.7</v>
      </c>
      <c r="AD128" s="9">
        <v>2608461</v>
      </c>
      <c r="AE128" s="10">
        <f>(Sun_Pharma[[#This Row],[CLOSE]]-AC127)/AC127</f>
        <v>-1.1289577667162723E-2</v>
      </c>
      <c r="AG128" s="8">
        <v>45565</v>
      </c>
      <c r="AH128" s="9">
        <v>3038.8</v>
      </c>
      <c r="AI128" s="9">
        <v>3049.95</v>
      </c>
      <c r="AJ128" s="9">
        <v>2948.8</v>
      </c>
      <c r="AK128" s="9">
        <v>2953.15</v>
      </c>
      <c r="AL128" s="9">
        <v>13504407</v>
      </c>
      <c r="AM128" s="10">
        <f>(Reliance[[#This Row],[CLOSE]]-AK127)/AK127</f>
        <v>-3.2499549527413248E-2</v>
      </c>
      <c r="AO128" s="8">
        <v>45565</v>
      </c>
      <c r="AP128" s="9">
        <v>993</v>
      </c>
      <c r="AQ128" s="9">
        <v>996.95</v>
      </c>
      <c r="AR128" s="9">
        <v>971.8</v>
      </c>
      <c r="AS128" s="9">
        <v>974.65</v>
      </c>
      <c r="AT128" s="9">
        <v>12225895</v>
      </c>
      <c r="AU128" s="10">
        <f>(Tata_Motors[[#This Row],[CLOSE]]-AS127)/AS127</f>
        <v>-1.8479355488418954E-2</v>
      </c>
      <c r="AW128" s="8">
        <v>45565</v>
      </c>
      <c r="AX128" s="9">
        <v>2964.2</v>
      </c>
      <c r="AY128" s="9">
        <v>2997.9</v>
      </c>
      <c r="AZ128" s="9">
        <v>2942.6</v>
      </c>
      <c r="BA128" s="9">
        <v>2958.3</v>
      </c>
      <c r="BB128" s="9">
        <v>1627702</v>
      </c>
      <c r="BC128" s="14">
        <f>(Hindustan_Unilever[[#This Row],[CLOSE]]-BA127)/BA127</f>
        <v>-2.680151706700318E-3</v>
      </c>
    </row>
    <row r="129" spans="1:55" x14ac:dyDescent="0.3">
      <c r="A129" s="8">
        <v>45566</v>
      </c>
      <c r="B129" s="9" t="s">
        <v>499</v>
      </c>
      <c r="C129" s="9" t="s">
        <v>500</v>
      </c>
      <c r="D129" s="9" t="s">
        <v>501</v>
      </c>
      <c r="E129" s="9" t="s">
        <v>502</v>
      </c>
      <c r="F129" s="9">
        <v>27473.29</v>
      </c>
      <c r="G129" s="10">
        <f>(Nifty_50[[#This Row],[CLOSE]]-E128)/E128</f>
        <v>-5.4047038357888603E-4</v>
      </c>
      <c r="I129" s="11">
        <v>45566</v>
      </c>
      <c r="J129" s="12">
        <v>1724</v>
      </c>
      <c r="K129" s="12">
        <v>1742</v>
      </c>
      <c r="L129" s="12">
        <v>1720.1</v>
      </c>
      <c r="M129" s="12">
        <v>1726.2</v>
      </c>
      <c r="N129" s="12">
        <v>12286142</v>
      </c>
      <c r="O129" s="10">
        <f>(HDFC_Bank[[#This Row],[CLOSE]]-M128)/M128</f>
        <v>-3.3775006495193032E-3</v>
      </c>
      <c r="Q129" s="8">
        <v>45566</v>
      </c>
      <c r="R129" s="9">
        <v>1875</v>
      </c>
      <c r="S129" s="9">
        <v>1908.95</v>
      </c>
      <c r="T129" s="9">
        <v>1875</v>
      </c>
      <c r="U129" s="9">
        <v>1904.35</v>
      </c>
      <c r="V129" s="9">
        <v>4029072</v>
      </c>
      <c r="W129" s="10">
        <f>(Infosys[[#This Row],[CLOSE]]-U128)/U128</f>
        <v>1.5328428236297719E-2</v>
      </c>
      <c r="Y129" s="8">
        <v>45566</v>
      </c>
      <c r="Z129" s="9">
        <v>1924.85</v>
      </c>
      <c r="AA129" s="9">
        <v>1934.75</v>
      </c>
      <c r="AB129" s="9">
        <v>1902.35</v>
      </c>
      <c r="AC129" s="9">
        <v>1919.95</v>
      </c>
      <c r="AD129" s="9">
        <v>1275678</v>
      </c>
      <c r="AE129" s="10">
        <f>(Sun_Pharma[[#This Row],[CLOSE]]-AC128)/AC128</f>
        <v>-3.5033995951627133E-3</v>
      </c>
      <c r="AG129" s="8">
        <v>45566</v>
      </c>
      <c r="AH129" s="9">
        <v>2961.3</v>
      </c>
      <c r="AI129" s="9">
        <v>2975.9</v>
      </c>
      <c r="AJ129" s="9">
        <v>2925.65</v>
      </c>
      <c r="AK129" s="9">
        <v>2929.65</v>
      </c>
      <c r="AL129" s="9">
        <v>8215821</v>
      </c>
      <c r="AM129" s="10">
        <f>(Reliance[[#This Row],[CLOSE]]-AK128)/AK128</f>
        <v>-7.9576045917071608E-3</v>
      </c>
      <c r="AO129" s="8">
        <v>45566</v>
      </c>
      <c r="AP129" s="9">
        <v>976.9</v>
      </c>
      <c r="AQ129" s="9">
        <v>984.5</v>
      </c>
      <c r="AR129" s="9">
        <v>958.9</v>
      </c>
      <c r="AS129" s="9">
        <v>965.2</v>
      </c>
      <c r="AT129" s="9">
        <v>10085203</v>
      </c>
      <c r="AU129" s="10">
        <f>(Tata_Motors[[#This Row],[CLOSE]]-AS128)/AS128</f>
        <v>-9.6957882316728392E-3</v>
      </c>
      <c r="AW129" s="8">
        <v>45566</v>
      </c>
      <c r="AX129" s="9">
        <v>2962.7</v>
      </c>
      <c r="AY129" s="9">
        <v>2962.7</v>
      </c>
      <c r="AZ129" s="9">
        <v>2891.4</v>
      </c>
      <c r="BA129" s="9">
        <v>2923.75</v>
      </c>
      <c r="BB129" s="9">
        <v>1184642</v>
      </c>
      <c r="BC129" s="14">
        <f>(Hindustan_Unilever[[#This Row],[CLOSE]]-BA128)/BA128</f>
        <v>-1.1679004833857344E-2</v>
      </c>
    </row>
    <row r="130" spans="1:55" x14ac:dyDescent="0.3">
      <c r="A130" s="8">
        <v>45568</v>
      </c>
      <c r="B130" s="9" t="s">
        <v>503</v>
      </c>
      <c r="C130" s="9" t="s">
        <v>504</v>
      </c>
      <c r="D130" s="9" t="s">
        <v>505</v>
      </c>
      <c r="E130" s="9" t="s">
        <v>506</v>
      </c>
      <c r="F130" s="9">
        <v>45689.5</v>
      </c>
      <c r="G130" s="10">
        <f>(Nifty_50[[#This Row],[CLOSE]]-E129)/E129</f>
        <v>-2.1196345297303278E-2</v>
      </c>
      <c r="I130" s="11">
        <v>45568</v>
      </c>
      <c r="J130" s="12">
        <v>1715.65</v>
      </c>
      <c r="K130" s="12">
        <v>1726.15</v>
      </c>
      <c r="L130" s="12">
        <v>1673.35</v>
      </c>
      <c r="M130" s="12">
        <v>1682</v>
      </c>
      <c r="N130" s="12">
        <v>24236699</v>
      </c>
      <c r="O130" s="10">
        <f>(HDFC_Bank[[#This Row],[CLOSE]]-M129)/M129</f>
        <v>-2.5605375970339499E-2</v>
      </c>
      <c r="Q130" s="8">
        <v>45568</v>
      </c>
      <c r="R130" s="9">
        <v>1889.5</v>
      </c>
      <c r="S130" s="9">
        <v>1911.85</v>
      </c>
      <c r="T130" s="9">
        <v>1881</v>
      </c>
      <c r="U130" s="9">
        <v>1893.4</v>
      </c>
      <c r="V130" s="9">
        <v>7503887</v>
      </c>
      <c r="W130" s="10">
        <f>(Infosys[[#This Row],[CLOSE]]-U129)/U129</f>
        <v>-5.7499934360804575E-3</v>
      </c>
      <c r="Y130" s="8">
        <v>45568</v>
      </c>
      <c r="Z130" s="9">
        <v>1900.8</v>
      </c>
      <c r="AA130" s="9">
        <v>1936.3</v>
      </c>
      <c r="AB130" s="9">
        <v>1896.05</v>
      </c>
      <c r="AC130" s="9">
        <v>1910.85</v>
      </c>
      <c r="AD130" s="9">
        <v>2492195</v>
      </c>
      <c r="AE130" s="10">
        <f>(Sun_Pharma[[#This Row],[CLOSE]]-AC129)/AC129</f>
        <v>-4.7397067631970288E-3</v>
      </c>
      <c r="AG130" s="8">
        <v>45568</v>
      </c>
      <c r="AH130" s="9">
        <v>2873.15</v>
      </c>
      <c r="AI130" s="9">
        <v>2898.8</v>
      </c>
      <c r="AJ130" s="9">
        <v>2804.15</v>
      </c>
      <c r="AK130" s="9">
        <v>2813.95</v>
      </c>
      <c r="AL130" s="9">
        <v>18878647</v>
      </c>
      <c r="AM130" s="10">
        <f>(Reliance[[#This Row],[CLOSE]]-AK129)/AK129</f>
        <v>-3.9492772174150585E-2</v>
      </c>
      <c r="AO130" s="8">
        <v>45568</v>
      </c>
      <c r="AP130" s="9">
        <v>939</v>
      </c>
      <c r="AQ130" s="9">
        <v>950.15</v>
      </c>
      <c r="AR130" s="9">
        <v>925</v>
      </c>
      <c r="AS130" s="9">
        <v>925.7</v>
      </c>
      <c r="AT130" s="9">
        <v>24418517</v>
      </c>
      <c r="AU130" s="10">
        <f>(Tata_Motors[[#This Row],[CLOSE]]-AS129)/AS129</f>
        <v>-4.0924160795690008E-2</v>
      </c>
      <c r="AW130" s="8">
        <v>45568</v>
      </c>
      <c r="AX130" s="9">
        <v>2908.75</v>
      </c>
      <c r="AY130" s="9">
        <v>2923.1</v>
      </c>
      <c r="AZ130" s="9">
        <v>2861.1</v>
      </c>
      <c r="BA130" s="9">
        <v>2893.35</v>
      </c>
      <c r="BB130" s="9">
        <v>1233447</v>
      </c>
      <c r="BC130" s="14">
        <f>(Hindustan_Unilever[[#This Row],[CLOSE]]-BA129)/BA129</f>
        <v>-1.0397605814450652E-2</v>
      </c>
    </row>
    <row r="131" spans="1:55" x14ac:dyDescent="0.3">
      <c r="A131" s="8">
        <v>45569</v>
      </c>
      <c r="B131" s="9" t="s">
        <v>507</v>
      </c>
      <c r="C131" s="9" t="s">
        <v>508</v>
      </c>
      <c r="D131" s="9" t="s">
        <v>509</v>
      </c>
      <c r="E131" s="9" t="s">
        <v>510</v>
      </c>
      <c r="F131" s="9">
        <v>42719.71</v>
      </c>
      <c r="G131" s="10">
        <f>(Nifty_50[[#This Row],[CLOSE]]-E130)/E130</f>
        <v>-9.3266957358584725E-3</v>
      </c>
      <c r="I131" s="11">
        <v>45569</v>
      </c>
      <c r="J131" s="12">
        <v>1674.5</v>
      </c>
      <c r="K131" s="12">
        <v>1690.65</v>
      </c>
      <c r="L131" s="12">
        <v>1653</v>
      </c>
      <c r="M131" s="12">
        <v>1657.65</v>
      </c>
      <c r="N131" s="12">
        <v>24341616</v>
      </c>
      <c r="O131" s="10">
        <f>(HDFC_Bank[[#This Row],[CLOSE]]-M130)/M130</f>
        <v>-1.4476813317479137E-2</v>
      </c>
      <c r="Q131" s="8">
        <v>45569</v>
      </c>
      <c r="R131" s="9">
        <v>1889.55</v>
      </c>
      <c r="S131" s="9">
        <v>1954.1</v>
      </c>
      <c r="T131" s="9">
        <v>1886</v>
      </c>
      <c r="U131" s="9">
        <v>1918.15</v>
      </c>
      <c r="V131" s="9">
        <v>10001483</v>
      </c>
      <c r="W131" s="10">
        <f>(Infosys[[#This Row],[CLOSE]]-U130)/U130</f>
        <v>1.3071722826661032E-2</v>
      </c>
      <c r="Y131" s="8">
        <v>45569</v>
      </c>
      <c r="Z131" s="9">
        <v>1910.85</v>
      </c>
      <c r="AA131" s="9">
        <v>1952.25</v>
      </c>
      <c r="AB131" s="9">
        <v>1903.65</v>
      </c>
      <c r="AC131" s="9">
        <v>1910.05</v>
      </c>
      <c r="AD131" s="9">
        <v>2798189</v>
      </c>
      <c r="AE131" s="10">
        <f>(Sun_Pharma[[#This Row],[CLOSE]]-AC130)/AC130</f>
        <v>-4.1866185205534427E-4</v>
      </c>
      <c r="AG131" s="8">
        <v>45569</v>
      </c>
      <c r="AH131" s="9">
        <v>2807.85</v>
      </c>
      <c r="AI131" s="9">
        <v>2834.7</v>
      </c>
      <c r="AJ131" s="9">
        <v>2763.55</v>
      </c>
      <c r="AK131" s="9">
        <v>2773.05</v>
      </c>
      <c r="AL131" s="9">
        <v>18536438</v>
      </c>
      <c r="AM131" s="10">
        <f>(Reliance[[#This Row],[CLOSE]]-AK130)/AK130</f>
        <v>-1.4534728762060321E-2</v>
      </c>
      <c r="AO131" s="8">
        <v>45569</v>
      </c>
      <c r="AP131" s="9">
        <v>930</v>
      </c>
      <c r="AQ131" s="9">
        <v>949.2</v>
      </c>
      <c r="AR131" s="9">
        <v>920</v>
      </c>
      <c r="AS131" s="9">
        <v>930.75</v>
      </c>
      <c r="AT131" s="9">
        <v>19187758</v>
      </c>
      <c r="AU131" s="10">
        <f>(Tata_Motors[[#This Row],[CLOSE]]-AS130)/AS130</f>
        <v>5.4553311007885432E-3</v>
      </c>
      <c r="AW131" s="8">
        <v>45569</v>
      </c>
      <c r="AX131" s="9">
        <v>2891</v>
      </c>
      <c r="AY131" s="9">
        <v>2914</v>
      </c>
      <c r="AZ131" s="9">
        <v>2817.05</v>
      </c>
      <c r="BA131" s="9">
        <v>2848.75</v>
      </c>
      <c r="BB131" s="9">
        <v>2456486</v>
      </c>
      <c r="BC131" s="14">
        <f>(Hindustan_Unilever[[#This Row],[CLOSE]]-BA130)/BA130</f>
        <v>-1.5414657749667309E-2</v>
      </c>
    </row>
    <row r="132" spans="1:55" x14ac:dyDescent="0.3">
      <c r="A132" s="8">
        <v>45572</v>
      </c>
      <c r="B132" s="9" t="s">
        <v>511</v>
      </c>
      <c r="C132" s="9" t="s">
        <v>512</v>
      </c>
      <c r="D132" s="9" t="s">
        <v>513</v>
      </c>
      <c r="E132" s="9" t="s">
        <v>514</v>
      </c>
      <c r="F132" s="9">
        <v>40550.239999999998</v>
      </c>
      <c r="G132" s="10">
        <f>(Nifty_50[[#This Row],[CLOSE]]-E131)/E131</f>
        <v>-8.7488906478615912E-3</v>
      </c>
      <c r="I132" s="11">
        <v>45572</v>
      </c>
      <c r="J132" s="12">
        <v>1652.2</v>
      </c>
      <c r="K132" s="12">
        <v>1659</v>
      </c>
      <c r="L132" s="12">
        <v>1613</v>
      </c>
      <c r="M132" s="12">
        <v>1617.8</v>
      </c>
      <c r="N132" s="12">
        <v>47229148</v>
      </c>
      <c r="O132" s="10">
        <f>(HDFC_Bank[[#This Row],[CLOSE]]-M131)/M131</f>
        <v>-2.4040056706783781E-2</v>
      </c>
      <c r="Q132" s="8">
        <v>45572</v>
      </c>
      <c r="R132" s="9">
        <v>1923.2</v>
      </c>
      <c r="S132" s="9">
        <v>1942</v>
      </c>
      <c r="T132" s="9">
        <v>1916.05</v>
      </c>
      <c r="U132" s="9">
        <v>1934.3</v>
      </c>
      <c r="V132" s="9">
        <v>6112575</v>
      </c>
      <c r="W132" s="10">
        <f>(Infosys[[#This Row],[CLOSE]]-U131)/U131</f>
        <v>8.4195709407501301E-3</v>
      </c>
      <c r="Y132" s="8">
        <v>45572</v>
      </c>
      <c r="Z132" s="9">
        <v>1910.05</v>
      </c>
      <c r="AA132" s="9">
        <v>1917.95</v>
      </c>
      <c r="AB132" s="9">
        <v>1888.05</v>
      </c>
      <c r="AC132" s="9">
        <v>1905.25</v>
      </c>
      <c r="AD132" s="9">
        <v>1691999</v>
      </c>
      <c r="AE132" s="10">
        <f>(Sun_Pharma[[#This Row],[CLOSE]]-AC131)/AC131</f>
        <v>-2.5130232192874294E-3</v>
      </c>
      <c r="AG132" s="8">
        <v>45572</v>
      </c>
      <c r="AH132" s="9">
        <v>2787</v>
      </c>
      <c r="AI132" s="9">
        <v>2793</v>
      </c>
      <c r="AJ132" s="9">
        <v>2722.75</v>
      </c>
      <c r="AK132" s="9">
        <v>2741.45</v>
      </c>
      <c r="AL132" s="9">
        <v>11090670</v>
      </c>
      <c r="AM132" s="10">
        <f>(Reliance[[#This Row],[CLOSE]]-AK131)/AK131</f>
        <v>-1.1395394962225839E-2</v>
      </c>
      <c r="AO132" s="8">
        <v>45572</v>
      </c>
      <c r="AP132" s="9">
        <v>942</v>
      </c>
      <c r="AQ132" s="9">
        <v>944.45</v>
      </c>
      <c r="AR132" s="9">
        <v>915</v>
      </c>
      <c r="AS132" s="9">
        <v>927.85</v>
      </c>
      <c r="AT132" s="9">
        <v>11772546</v>
      </c>
      <c r="AU132" s="10">
        <f>(Tata_Motors[[#This Row],[CLOSE]]-AS131)/AS131</f>
        <v>-3.1157668546870558E-3</v>
      </c>
      <c r="AW132" s="8">
        <v>45572</v>
      </c>
      <c r="AX132" s="9">
        <v>2845</v>
      </c>
      <c r="AY132" s="9">
        <v>2866.45</v>
      </c>
      <c r="AZ132" s="9">
        <v>2825.05</v>
      </c>
      <c r="BA132" s="9">
        <v>2833.4</v>
      </c>
      <c r="BB132" s="9">
        <v>1280975</v>
      </c>
      <c r="BC132" s="14">
        <f>(Hindustan_Unilever[[#This Row],[CLOSE]]-BA131)/BA131</f>
        <v>-5.3883282141289719E-3</v>
      </c>
    </row>
    <row r="133" spans="1:55" x14ac:dyDescent="0.3">
      <c r="A133" s="8">
        <v>45573</v>
      </c>
      <c r="B133" s="9" t="s">
        <v>515</v>
      </c>
      <c r="C133" s="9" t="s">
        <v>516</v>
      </c>
      <c r="D133" s="9" t="s">
        <v>517</v>
      </c>
      <c r="E133" s="9" t="s">
        <v>518</v>
      </c>
      <c r="F133" s="9">
        <v>33493.360000000001</v>
      </c>
      <c r="G133" s="10">
        <f>(Nifty_50[[#This Row],[CLOSE]]-E132)/E132</f>
        <v>8.7676315497616109E-3</v>
      </c>
      <c r="I133" s="11">
        <v>45573</v>
      </c>
      <c r="J133" s="12">
        <v>1630</v>
      </c>
      <c r="K133" s="12">
        <v>1656.8</v>
      </c>
      <c r="L133" s="12">
        <v>1622</v>
      </c>
      <c r="M133" s="12">
        <v>1651.05</v>
      </c>
      <c r="N133" s="12">
        <v>14867203</v>
      </c>
      <c r="O133" s="10">
        <f>(HDFC_Bank[[#This Row],[CLOSE]]-M132)/M132</f>
        <v>2.0552602299418965E-2</v>
      </c>
      <c r="Q133" s="8">
        <v>45573</v>
      </c>
      <c r="R133" s="9">
        <v>1937.9</v>
      </c>
      <c r="S133" s="9">
        <v>1957.95</v>
      </c>
      <c r="T133" s="9">
        <v>1906.35</v>
      </c>
      <c r="U133" s="9">
        <v>1948.55</v>
      </c>
      <c r="V133" s="9">
        <v>5637391</v>
      </c>
      <c r="W133" s="10">
        <f>(Infosys[[#This Row],[CLOSE]]-U132)/U132</f>
        <v>7.3670061520963656E-3</v>
      </c>
      <c r="Y133" s="8">
        <v>45573</v>
      </c>
      <c r="Z133" s="9">
        <v>1904</v>
      </c>
      <c r="AA133" s="9">
        <v>1921.45</v>
      </c>
      <c r="AB133" s="9">
        <v>1901.55</v>
      </c>
      <c r="AC133" s="9">
        <v>1917.15</v>
      </c>
      <c r="AD133" s="9">
        <v>2309881</v>
      </c>
      <c r="AE133" s="10">
        <f>(Sun_Pharma[[#This Row],[CLOSE]]-AC132)/AC132</f>
        <v>6.2458994882561821E-3</v>
      </c>
      <c r="AG133" s="8">
        <v>45573</v>
      </c>
      <c r="AH133" s="9">
        <v>2745.95</v>
      </c>
      <c r="AI133" s="9">
        <v>2802</v>
      </c>
      <c r="AJ133" s="9">
        <v>2730.2</v>
      </c>
      <c r="AK133" s="9">
        <v>2794.7</v>
      </c>
      <c r="AL133" s="9">
        <v>8510404</v>
      </c>
      <c r="AM133" s="10">
        <f>(Reliance[[#This Row],[CLOSE]]-AK132)/AK132</f>
        <v>1.9424027430739208E-2</v>
      </c>
      <c r="AO133" s="8">
        <v>45573</v>
      </c>
      <c r="AP133" s="9">
        <v>916</v>
      </c>
      <c r="AQ133" s="9">
        <v>924.8</v>
      </c>
      <c r="AR133" s="9">
        <v>893.85</v>
      </c>
      <c r="AS133" s="9">
        <v>919.8</v>
      </c>
      <c r="AT133" s="9">
        <v>21177886</v>
      </c>
      <c r="AU133" s="10">
        <f>(Tata_Motors[[#This Row],[CLOSE]]-AS132)/AS132</f>
        <v>-8.6759713315730652E-3</v>
      </c>
      <c r="AW133" s="8">
        <v>45573</v>
      </c>
      <c r="AX133" s="9">
        <v>2844</v>
      </c>
      <c r="AY133" s="9">
        <v>2886</v>
      </c>
      <c r="AZ133" s="9">
        <v>2798.7</v>
      </c>
      <c r="BA133" s="9">
        <v>2818.8</v>
      </c>
      <c r="BB133" s="9">
        <v>1761488</v>
      </c>
      <c r="BC133" s="14">
        <f>(Hindustan_Unilever[[#This Row],[CLOSE]]-BA132)/BA132</f>
        <v>-5.1528199336485876E-3</v>
      </c>
    </row>
    <row r="134" spans="1:55" x14ac:dyDescent="0.3">
      <c r="A134" s="8">
        <v>45574</v>
      </c>
      <c r="B134" s="9" t="s">
        <v>519</v>
      </c>
      <c r="C134" s="9" t="s">
        <v>520</v>
      </c>
      <c r="D134" s="9" t="s">
        <v>521</v>
      </c>
      <c r="E134" s="9" t="s">
        <v>522</v>
      </c>
      <c r="F134" s="9">
        <v>30877.63</v>
      </c>
      <c r="G134" s="10">
        <f>(Nifty_50[[#This Row],[CLOSE]]-E133)/E133</f>
        <v>-1.2473438971101491E-3</v>
      </c>
      <c r="I134" s="11">
        <v>45574</v>
      </c>
      <c r="J134" s="12">
        <v>1649.5</v>
      </c>
      <c r="K134" s="12">
        <v>1656.75</v>
      </c>
      <c r="L134" s="12">
        <v>1628.7</v>
      </c>
      <c r="M134" s="12">
        <v>1633.15</v>
      </c>
      <c r="N134" s="12">
        <v>20562821</v>
      </c>
      <c r="O134" s="10">
        <f>(HDFC_Bank[[#This Row],[CLOSE]]-M133)/M133</f>
        <v>-1.084158565761174E-2</v>
      </c>
      <c r="Q134" s="8">
        <v>45574</v>
      </c>
      <c r="R134" s="9">
        <v>1952.55</v>
      </c>
      <c r="S134" s="9">
        <v>1977</v>
      </c>
      <c r="T134" s="9">
        <v>1945.1</v>
      </c>
      <c r="U134" s="9">
        <v>1952.75</v>
      </c>
      <c r="V134" s="9">
        <v>4857163</v>
      </c>
      <c r="W134" s="10">
        <f>(Infosys[[#This Row],[CLOSE]]-U133)/U133</f>
        <v>2.1554489235585668E-3</v>
      </c>
      <c r="Y134" s="8">
        <v>45574</v>
      </c>
      <c r="Z134" s="9">
        <v>1894.55</v>
      </c>
      <c r="AA134" s="9">
        <v>1947</v>
      </c>
      <c r="AB134" s="9">
        <v>1894.5</v>
      </c>
      <c r="AC134" s="9">
        <v>1930.85</v>
      </c>
      <c r="AD134" s="9">
        <v>1597182</v>
      </c>
      <c r="AE134" s="10">
        <f>(Sun_Pharma[[#This Row],[CLOSE]]-AC133)/AC133</f>
        <v>7.1460240461100159E-3</v>
      </c>
      <c r="AG134" s="8">
        <v>45574</v>
      </c>
      <c r="AH134" s="9">
        <v>2795.05</v>
      </c>
      <c r="AI134" s="9">
        <v>2801.95</v>
      </c>
      <c r="AJ134" s="9">
        <v>2745</v>
      </c>
      <c r="AK134" s="9">
        <v>2749.2</v>
      </c>
      <c r="AL134" s="9">
        <v>7155305</v>
      </c>
      <c r="AM134" s="10">
        <f>(Reliance[[#This Row],[CLOSE]]-AK133)/AK133</f>
        <v>-1.6280817261244501E-2</v>
      </c>
      <c r="AO134" s="8">
        <v>45574</v>
      </c>
      <c r="AP134" s="9">
        <v>926.8</v>
      </c>
      <c r="AQ134" s="9">
        <v>948.45</v>
      </c>
      <c r="AR134" s="9">
        <v>925.5</v>
      </c>
      <c r="AS134" s="9">
        <v>939.15</v>
      </c>
      <c r="AT134" s="9">
        <v>11557737</v>
      </c>
      <c r="AU134" s="10">
        <f>(Tata_Motors[[#This Row],[CLOSE]]-AS133)/AS133</f>
        <v>2.1037181996086132E-2</v>
      </c>
      <c r="AW134" s="8">
        <v>45574</v>
      </c>
      <c r="AX134" s="9">
        <v>2823.4</v>
      </c>
      <c r="AY134" s="9">
        <v>2825.85</v>
      </c>
      <c r="AZ134" s="9">
        <v>2760.7</v>
      </c>
      <c r="BA134" s="9">
        <v>2768.95</v>
      </c>
      <c r="BB134" s="9">
        <v>1476282</v>
      </c>
      <c r="BC134" s="14">
        <f>(Hindustan_Unilever[[#This Row],[CLOSE]]-BA133)/BA133</f>
        <v>-1.7684830424294154E-2</v>
      </c>
    </row>
    <row r="135" spans="1:55" x14ac:dyDescent="0.3">
      <c r="A135" s="8">
        <v>45575</v>
      </c>
      <c r="B135" s="9" t="s">
        <v>523</v>
      </c>
      <c r="C135" s="9" t="s">
        <v>524</v>
      </c>
      <c r="D135" s="9" t="s">
        <v>525</v>
      </c>
      <c r="E135" s="9" t="s">
        <v>526</v>
      </c>
      <c r="F135" s="9">
        <v>28046.45</v>
      </c>
      <c r="G135" s="10">
        <f>(Nifty_50[[#This Row],[CLOSE]]-E134)/E134</f>
        <v>6.604768642960217E-4</v>
      </c>
      <c r="I135" s="11">
        <v>45575</v>
      </c>
      <c r="J135" s="12">
        <v>1639</v>
      </c>
      <c r="K135" s="12">
        <v>1665.45</v>
      </c>
      <c r="L135" s="12">
        <v>1632.5</v>
      </c>
      <c r="M135" s="12">
        <v>1662.4</v>
      </c>
      <c r="N135" s="12">
        <v>10877383</v>
      </c>
      <c r="O135" s="10">
        <f>(HDFC_Bank[[#This Row],[CLOSE]]-M134)/M134</f>
        <v>1.7910173590913264E-2</v>
      </c>
      <c r="Q135" s="8">
        <v>45575</v>
      </c>
      <c r="R135" s="9">
        <v>1957.9</v>
      </c>
      <c r="S135" s="9">
        <v>1964</v>
      </c>
      <c r="T135" s="9">
        <v>1914.1</v>
      </c>
      <c r="U135" s="9">
        <v>1919</v>
      </c>
      <c r="V135" s="9">
        <v>4782119</v>
      </c>
      <c r="W135" s="10">
        <f>(Infosys[[#This Row],[CLOSE]]-U134)/U134</f>
        <v>-1.728331839713225E-2</v>
      </c>
      <c r="Y135" s="8">
        <v>45575</v>
      </c>
      <c r="Z135" s="9">
        <v>1929.6</v>
      </c>
      <c r="AA135" s="9">
        <v>1937.95</v>
      </c>
      <c r="AB135" s="9">
        <v>1883.9</v>
      </c>
      <c r="AC135" s="9">
        <v>1887.75</v>
      </c>
      <c r="AD135" s="9">
        <v>2383012</v>
      </c>
      <c r="AE135" s="10">
        <f>(Sun_Pharma[[#This Row],[CLOSE]]-AC134)/AC134</f>
        <v>-2.2321775383898238E-2</v>
      </c>
      <c r="AG135" s="8">
        <v>45575</v>
      </c>
      <c r="AH135" s="9">
        <v>2760.05</v>
      </c>
      <c r="AI135" s="9">
        <v>2772</v>
      </c>
      <c r="AJ135" s="9">
        <v>2738.85</v>
      </c>
      <c r="AK135" s="9">
        <v>2742.1</v>
      </c>
      <c r="AL135" s="9">
        <v>11179323</v>
      </c>
      <c r="AM135" s="10">
        <f>(Reliance[[#This Row],[CLOSE]]-AK134)/AK134</f>
        <v>-2.5825694747562597E-3</v>
      </c>
      <c r="AO135" s="8">
        <v>45575</v>
      </c>
      <c r="AP135" s="9">
        <v>933.75</v>
      </c>
      <c r="AQ135" s="9">
        <v>943.6</v>
      </c>
      <c r="AR135" s="9">
        <v>912.35</v>
      </c>
      <c r="AS135" s="9">
        <v>928.5</v>
      </c>
      <c r="AT135" s="9">
        <v>13249851</v>
      </c>
      <c r="AU135" s="10">
        <f>(Tata_Motors[[#This Row],[CLOSE]]-AS134)/AS134</f>
        <v>-1.1340041526912609E-2</v>
      </c>
      <c r="AW135" s="8">
        <v>45575</v>
      </c>
      <c r="AX135" s="9">
        <v>2770</v>
      </c>
      <c r="AY135" s="9">
        <v>2787.4</v>
      </c>
      <c r="AZ135" s="9">
        <v>2733.2</v>
      </c>
      <c r="BA135" s="9">
        <v>2754.7</v>
      </c>
      <c r="BB135" s="9">
        <v>2065078</v>
      </c>
      <c r="BC135" s="14">
        <f>(Hindustan_Unilever[[#This Row],[CLOSE]]-BA134)/BA134</f>
        <v>-5.1463551165604297E-3</v>
      </c>
    </row>
    <row r="136" spans="1:55" x14ac:dyDescent="0.3">
      <c r="A136" s="8">
        <v>45576</v>
      </c>
      <c r="B136" s="9" t="s">
        <v>527</v>
      </c>
      <c r="C136" s="9" t="s">
        <v>528</v>
      </c>
      <c r="D136" s="9" t="s">
        <v>529</v>
      </c>
      <c r="E136" s="9" t="s">
        <v>530</v>
      </c>
      <c r="F136" s="9">
        <v>21734.97</v>
      </c>
      <c r="G136" s="10">
        <f>(Nifty_50[[#This Row],[CLOSE]]-E135)/E135</f>
        <v>-1.368084821258947E-3</v>
      </c>
      <c r="I136" s="11">
        <v>45576</v>
      </c>
      <c r="J136" s="12">
        <v>1664.45</v>
      </c>
      <c r="K136" s="12">
        <v>1664.45</v>
      </c>
      <c r="L136" s="12">
        <v>1643.25</v>
      </c>
      <c r="M136" s="12">
        <v>1651</v>
      </c>
      <c r="N136" s="12">
        <v>11836297</v>
      </c>
      <c r="O136" s="10">
        <f>(HDFC_Bank[[#This Row],[CLOSE]]-M135)/M135</f>
        <v>-6.8575553416747419E-3</v>
      </c>
      <c r="Q136" s="8">
        <v>45576</v>
      </c>
      <c r="R136" s="9">
        <v>1918</v>
      </c>
      <c r="S136" s="9">
        <v>1947</v>
      </c>
      <c r="T136" s="9">
        <v>1910.1</v>
      </c>
      <c r="U136" s="9">
        <v>1935.1</v>
      </c>
      <c r="V136" s="9">
        <v>4709431</v>
      </c>
      <c r="W136" s="10">
        <f>(Infosys[[#This Row],[CLOSE]]-U135)/U135</f>
        <v>8.3897863470557103E-3</v>
      </c>
      <c r="Y136" s="8">
        <v>45576</v>
      </c>
      <c r="Z136" s="9">
        <v>1899</v>
      </c>
      <c r="AA136" s="9">
        <v>1909.35</v>
      </c>
      <c r="AB136" s="9">
        <v>1890.5</v>
      </c>
      <c r="AC136" s="9">
        <v>1901.95</v>
      </c>
      <c r="AD136" s="9">
        <v>1019117</v>
      </c>
      <c r="AE136" s="10">
        <f>(Sun_Pharma[[#This Row],[CLOSE]]-AC135)/AC135</f>
        <v>7.5221824923851384E-3</v>
      </c>
      <c r="AG136" s="8">
        <v>45576</v>
      </c>
      <c r="AH136" s="9">
        <v>2740</v>
      </c>
      <c r="AI136" s="9">
        <v>2766.55</v>
      </c>
      <c r="AJ136" s="9">
        <v>2737.65</v>
      </c>
      <c r="AK136" s="9">
        <v>2744.2</v>
      </c>
      <c r="AL136" s="9">
        <v>3990061</v>
      </c>
      <c r="AM136" s="10">
        <f>(Reliance[[#This Row],[CLOSE]]-AK135)/AK135</f>
        <v>7.6583640275697793E-4</v>
      </c>
      <c r="AO136" s="8">
        <v>45576</v>
      </c>
      <c r="AP136" s="9">
        <v>932</v>
      </c>
      <c r="AQ136" s="9">
        <v>937</v>
      </c>
      <c r="AR136" s="9">
        <v>928.5</v>
      </c>
      <c r="AS136" s="9">
        <v>930.7</v>
      </c>
      <c r="AT136" s="9">
        <v>4459529</v>
      </c>
      <c r="AU136" s="10">
        <f>(Tata_Motors[[#This Row],[CLOSE]]-AS135)/AS135</f>
        <v>2.3694130317717236E-3</v>
      </c>
      <c r="AW136" s="8">
        <v>45576</v>
      </c>
      <c r="AX136" s="9">
        <v>2764.8</v>
      </c>
      <c r="AY136" s="9">
        <v>2790</v>
      </c>
      <c r="AZ136" s="9">
        <v>2737.05</v>
      </c>
      <c r="BA136" s="9">
        <v>2783.2</v>
      </c>
      <c r="BB136" s="9">
        <v>679307</v>
      </c>
      <c r="BC136" s="14">
        <f>(Hindustan_Unilever[[#This Row],[CLOSE]]-BA135)/BA135</f>
        <v>1.0345954187388828E-2</v>
      </c>
    </row>
    <row r="137" spans="1:55" x14ac:dyDescent="0.3">
      <c r="A137" s="8">
        <v>45579</v>
      </c>
      <c r="B137" s="9" t="s">
        <v>531</v>
      </c>
      <c r="C137" s="9" t="s">
        <v>532</v>
      </c>
      <c r="D137" s="9" t="s">
        <v>533</v>
      </c>
      <c r="E137" s="9" t="s">
        <v>534</v>
      </c>
      <c r="F137" s="9">
        <v>21270.9</v>
      </c>
      <c r="G137" s="10">
        <f>(Nifty_50[[#This Row],[CLOSE]]-E136)/E136</f>
        <v>6.5573770491803574E-3</v>
      </c>
      <c r="I137" s="11">
        <v>45579</v>
      </c>
      <c r="J137" s="12">
        <v>1656.05</v>
      </c>
      <c r="K137" s="12">
        <v>1692.05</v>
      </c>
      <c r="L137" s="12">
        <v>1654</v>
      </c>
      <c r="M137" s="12">
        <v>1688.1</v>
      </c>
      <c r="N137" s="12">
        <v>9263754</v>
      </c>
      <c r="O137" s="10">
        <f>(HDFC_Bank[[#This Row],[CLOSE]]-M136)/M136</f>
        <v>2.2471229557843676E-2</v>
      </c>
      <c r="Q137" s="8">
        <v>45579</v>
      </c>
      <c r="R137" s="9">
        <v>1932.15</v>
      </c>
      <c r="S137" s="9">
        <v>1969.5</v>
      </c>
      <c r="T137" s="9">
        <v>1931.1</v>
      </c>
      <c r="U137" s="9">
        <v>1958.9</v>
      </c>
      <c r="V137" s="9">
        <v>3751378</v>
      </c>
      <c r="W137" s="10">
        <f>(Infosys[[#This Row],[CLOSE]]-U136)/U136</f>
        <v>1.229910598935465E-2</v>
      </c>
      <c r="Y137" s="8">
        <v>45579</v>
      </c>
      <c r="Z137" s="9">
        <v>1903</v>
      </c>
      <c r="AA137" s="9">
        <v>1915.75</v>
      </c>
      <c r="AB137" s="9">
        <v>1895.1</v>
      </c>
      <c r="AC137" s="9">
        <v>1909.75</v>
      </c>
      <c r="AD137" s="9">
        <v>676879</v>
      </c>
      <c r="AE137" s="10">
        <f>(Sun_Pharma[[#This Row],[CLOSE]]-AC136)/AC136</f>
        <v>4.1010541812350242E-3</v>
      </c>
      <c r="AG137" s="8">
        <v>45579</v>
      </c>
      <c r="AH137" s="9">
        <v>2758.9</v>
      </c>
      <c r="AI137" s="9">
        <v>2760.15</v>
      </c>
      <c r="AJ137" s="9">
        <v>2736.5</v>
      </c>
      <c r="AK137" s="9">
        <v>2745.05</v>
      </c>
      <c r="AL137" s="9">
        <v>6110716</v>
      </c>
      <c r="AM137" s="10">
        <f>(Reliance[[#This Row],[CLOSE]]-AK136)/AK136</f>
        <v>3.0974418774155086E-4</v>
      </c>
      <c r="AO137" s="8">
        <v>45579</v>
      </c>
      <c r="AP137" s="9">
        <v>930</v>
      </c>
      <c r="AQ137" s="9">
        <v>940</v>
      </c>
      <c r="AR137" s="9">
        <v>925.35</v>
      </c>
      <c r="AS137" s="9">
        <v>928.25</v>
      </c>
      <c r="AT137" s="9">
        <v>5740649</v>
      </c>
      <c r="AU137" s="10">
        <f>(Tata_Motors[[#This Row],[CLOSE]]-AS136)/AS136</f>
        <v>-2.6324272053293708E-3</v>
      </c>
      <c r="AW137" s="8">
        <v>45579</v>
      </c>
      <c r="AX137" s="9">
        <v>2791.6</v>
      </c>
      <c r="AY137" s="9">
        <v>2804.7</v>
      </c>
      <c r="AZ137" s="9">
        <v>2765</v>
      </c>
      <c r="BA137" s="9">
        <v>2789.1</v>
      </c>
      <c r="BB137" s="9">
        <v>874010</v>
      </c>
      <c r="BC137" s="14">
        <f>(Hindustan_Unilever[[#This Row],[CLOSE]]-BA136)/BA136</f>
        <v>2.1198620293188027E-3</v>
      </c>
    </row>
    <row r="138" spans="1:55" x14ac:dyDescent="0.3">
      <c r="A138" s="8">
        <v>45580</v>
      </c>
      <c r="B138" s="9" t="s">
        <v>535</v>
      </c>
      <c r="C138" s="9" t="s">
        <v>536</v>
      </c>
      <c r="D138" s="9" t="s">
        <v>537</v>
      </c>
      <c r="E138" s="9" t="s">
        <v>538</v>
      </c>
      <c r="F138" s="9">
        <v>29113.88</v>
      </c>
      <c r="G138" s="10">
        <f>(Nifty_50[[#This Row],[CLOSE]]-E137)/E137</f>
        <v>-2.8096203629823435E-3</v>
      </c>
      <c r="I138" s="11">
        <v>45580</v>
      </c>
      <c r="J138" s="12">
        <v>1694</v>
      </c>
      <c r="K138" s="12">
        <v>1698</v>
      </c>
      <c r="L138" s="12">
        <v>1675.5</v>
      </c>
      <c r="M138" s="12">
        <v>1684.1</v>
      </c>
      <c r="N138" s="12">
        <v>9825565</v>
      </c>
      <c r="O138" s="10">
        <f>(HDFC_Bank[[#This Row],[CLOSE]]-M137)/M137</f>
        <v>-2.3695278715715894E-3</v>
      </c>
      <c r="Q138" s="8">
        <v>45580</v>
      </c>
      <c r="R138" s="9">
        <v>1960</v>
      </c>
      <c r="S138" s="9">
        <v>1991.45</v>
      </c>
      <c r="T138" s="9">
        <v>1951.75</v>
      </c>
      <c r="U138" s="9">
        <v>1959.3</v>
      </c>
      <c r="V138" s="9">
        <v>5353705</v>
      </c>
      <c r="W138" s="10">
        <f>(Infosys[[#This Row],[CLOSE]]-U137)/U137</f>
        <v>2.0419623257943926E-4</v>
      </c>
      <c r="Y138" s="8">
        <v>45580</v>
      </c>
      <c r="Z138" s="9">
        <v>1918</v>
      </c>
      <c r="AA138" s="9">
        <v>1920.4</v>
      </c>
      <c r="AB138" s="9">
        <v>1894.65</v>
      </c>
      <c r="AC138" s="9">
        <v>1898.45</v>
      </c>
      <c r="AD138" s="9">
        <v>1383203</v>
      </c>
      <c r="AE138" s="10">
        <f>(Sun_Pharma[[#This Row],[CLOSE]]-AC137)/AC137</f>
        <v>-5.9170048435658882E-3</v>
      </c>
      <c r="AG138" s="8">
        <v>45580</v>
      </c>
      <c r="AH138" s="9">
        <v>2717.05</v>
      </c>
      <c r="AI138" s="9">
        <v>2743.4</v>
      </c>
      <c r="AJ138" s="9">
        <v>2681.4</v>
      </c>
      <c r="AK138" s="9">
        <v>2688.05</v>
      </c>
      <c r="AL138" s="9">
        <v>16881397</v>
      </c>
      <c r="AM138" s="10">
        <f>(Reliance[[#This Row],[CLOSE]]-AK137)/AK137</f>
        <v>-2.0764649095644887E-2</v>
      </c>
      <c r="AO138" s="8">
        <v>45580</v>
      </c>
      <c r="AP138" s="9">
        <v>932.95</v>
      </c>
      <c r="AQ138" s="9">
        <v>935.35</v>
      </c>
      <c r="AR138" s="9">
        <v>913</v>
      </c>
      <c r="AS138" s="9">
        <v>917.3</v>
      </c>
      <c r="AT138" s="9">
        <v>9058919</v>
      </c>
      <c r="AU138" s="10">
        <f>(Tata_Motors[[#This Row],[CLOSE]]-AS137)/AS137</f>
        <v>-1.1796391058443356E-2</v>
      </c>
      <c r="AW138" s="8">
        <v>45580</v>
      </c>
      <c r="AX138" s="9">
        <v>2793.1</v>
      </c>
      <c r="AY138" s="9">
        <v>2799.3</v>
      </c>
      <c r="AZ138" s="9">
        <v>2765.25</v>
      </c>
      <c r="BA138" s="9">
        <v>2781.45</v>
      </c>
      <c r="BB138" s="9">
        <v>1082666</v>
      </c>
      <c r="BC138" s="14">
        <f>(Hindustan_Unilever[[#This Row],[CLOSE]]-BA137)/BA137</f>
        <v>-2.7428202646015169E-3</v>
      </c>
    </row>
    <row r="139" spans="1:55" x14ac:dyDescent="0.3">
      <c r="A139" s="8">
        <v>45581</v>
      </c>
      <c r="B139" s="9" t="s">
        <v>539</v>
      </c>
      <c r="C139" s="9" t="s">
        <v>540</v>
      </c>
      <c r="D139" s="9" t="s">
        <v>541</v>
      </c>
      <c r="E139" s="9" t="s">
        <v>542</v>
      </c>
      <c r="F139" s="9">
        <v>24115.83</v>
      </c>
      <c r="G139" s="10">
        <f>(Nifty_50[[#This Row],[CLOSE]]-E138)/E138</f>
        <v>-3.4341221238478642E-3</v>
      </c>
      <c r="I139" s="11">
        <v>45581</v>
      </c>
      <c r="J139" s="12">
        <v>1680.1</v>
      </c>
      <c r="K139" s="12">
        <v>1707.95</v>
      </c>
      <c r="L139" s="12">
        <v>1680.1</v>
      </c>
      <c r="M139" s="12">
        <v>1699.8</v>
      </c>
      <c r="N139" s="12">
        <v>10235341</v>
      </c>
      <c r="O139" s="10">
        <f>(HDFC_Bank[[#This Row],[CLOSE]]-M138)/M138</f>
        <v>9.3224867881955033E-3</v>
      </c>
      <c r="Q139" s="8">
        <v>45581</v>
      </c>
      <c r="R139" s="9">
        <v>1955</v>
      </c>
      <c r="S139" s="9">
        <v>1959.55</v>
      </c>
      <c r="T139" s="9">
        <v>1916.35</v>
      </c>
      <c r="U139" s="9">
        <v>1920.1</v>
      </c>
      <c r="V139" s="9">
        <v>3111512</v>
      </c>
      <c r="W139" s="10">
        <f>(Infosys[[#This Row],[CLOSE]]-U138)/U138</f>
        <v>-2.0007145409074695E-2</v>
      </c>
      <c r="Y139" s="8">
        <v>45581</v>
      </c>
      <c r="Z139" s="9">
        <v>1908.95</v>
      </c>
      <c r="AA139" s="9">
        <v>1914.7</v>
      </c>
      <c r="AB139" s="9">
        <v>1887</v>
      </c>
      <c r="AC139" s="9">
        <v>1898.5</v>
      </c>
      <c r="AD139" s="9">
        <v>1401914</v>
      </c>
      <c r="AE139" s="10">
        <f>(Sun_Pharma[[#This Row],[CLOSE]]-AC138)/AC138</f>
        <v>2.633727514548949E-5</v>
      </c>
      <c r="AG139" s="8">
        <v>45581</v>
      </c>
      <c r="AH139" s="9">
        <v>2680</v>
      </c>
      <c r="AI139" s="9">
        <v>2728</v>
      </c>
      <c r="AJ139" s="9">
        <v>2675.25</v>
      </c>
      <c r="AK139" s="9">
        <v>2708.15</v>
      </c>
      <c r="AL139" s="9">
        <v>10017219</v>
      </c>
      <c r="AM139" s="10">
        <f>(Reliance[[#This Row],[CLOSE]]-AK138)/AK138</f>
        <v>7.477539480292371E-3</v>
      </c>
      <c r="AO139" s="8">
        <v>45581</v>
      </c>
      <c r="AP139" s="9">
        <v>917.05</v>
      </c>
      <c r="AQ139" s="9">
        <v>923</v>
      </c>
      <c r="AR139" s="9">
        <v>900</v>
      </c>
      <c r="AS139" s="9">
        <v>907.45</v>
      </c>
      <c r="AT139" s="9">
        <v>10298258</v>
      </c>
      <c r="AU139" s="10">
        <f>(Tata_Motors[[#This Row],[CLOSE]]-AS138)/AS138</f>
        <v>-1.0738035539081991E-2</v>
      </c>
      <c r="AW139" s="8">
        <v>45581</v>
      </c>
      <c r="AX139" s="9">
        <v>2789.15</v>
      </c>
      <c r="AY139" s="9">
        <v>2797.55</v>
      </c>
      <c r="AZ139" s="9">
        <v>2755.6</v>
      </c>
      <c r="BA139" s="9">
        <v>2781.25</v>
      </c>
      <c r="BB139" s="9">
        <v>1170797</v>
      </c>
      <c r="BC139" s="14">
        <f>(Hindustan_Unilever[[#This Row],[CLOSE]]-BA138)/BA138</f>
        <v>-7.1904941667050686E-5</v>
      </c>
    </row>
    <row r="140" spans="1:55" x14ac:dyDescent="0.3">
      <c r="A140" s="8">
        <v>45582</v>
      </c>
      <c r="B140" s="9" t="s">
        <v>543</v>
      </c>
      <c r="C140" s="9" t="s">
        <v>544</v>
      </c>
      <c r="D140" s="9" t="s">
        <v>545</v>
      </c>
      <c r="E140" s="9" t="s">
        <v>546</v>
      </c>
      <c r="F140" s="9">
        <v>32606.34</v>
      </c>
      <c r="G140" s="10">
        <f>(Nifty_50[[#This Row],[CLOSE]]-E139)/E139</f>
        <v>-8.8681806714108087E-3</v>
      </c>
      <c r="I140" s="11">
        <v>45582</v>
      </c>
      <c r="J140" s="12">
        <v>1694.95</v>
      </c>
      <c r="K140" s="12">
        <v>1697.65</v>
      </c>
      <c r="L140" s="12">
        <v>1665.2</v>
      </c>
      <c r="M140" s="12">
        <v>1673.15</v>
      </c>
      <c r="N140" s="12">
        <v>7347866</v>
      </c>
      <c r="O140" s="10">
        <f>(HDFC_Bank[[#This Row],[CLOSE]]-M139)/M139</f>
        <v>-1.5678315095893555E-2</v>
      </c>
      <c r="Q140" s="8">
        <v>45582</v>
      </c>
      <c r="R140" s="9">
        <v>1935.2</v>
      </c>
      <c r="S140" s="9">
        <v>1978</v>
      </c>
      <c r="T140" s="9">
        <v>1930.15</v>
      </c>
      <c r="U140" s="9">
        <v>1968.1</v>
      </c>
      <c r="V140" s="9">
        <v>8162822</v>
      </c>
      <c r="W140" s="10">
        <f>(Infosys[[#This Row],[CLOSE]]-U139)/U139</f>
        <v>2.4998697984479977E-2</v>
      </c>
      <c r="Y140" s="8">
        <v>45582</v>
      </c>
      <c r="Z140" s="9">
        <v>1923.55</v>
      </c>
      <c r="AA140" s="9">
        <v>1923.65</v>
      </c>
      <c r="AB140" s="9">
        <v>1879.65</v>
      </c>
      <c r="AC140" s="9">
        <v>1889.55</v>
      </c>
      <c r="AD140" s="9">
        <v>1447059</v>
      </c>
      <c r="AE140" s="10">
        <f>(Sun_Pharma[[#This Row],[CLOSE]]-AC139)/AC139</f>
        <v>-4.7142480905978642E-3</v>
      </c>
      <c r="AG140" s="8">
        <v>45582</v>
      </c>
      <c r="AH140" s="9">
        <v>2731.4</v>
      </c>
      <c r="AI140" s="9">
        <v>2736.9</v>
      </c>
      <c r="AJ140" s="9">
        <v>2704.1</v>
      </c>
      <c r="AK140" s="9">
        <v>2712.85</v>
      </c>
      <c r="AL140" s="9">
        <v>7771830</v>
      </c>
      <c r="AM140" s="10">
        <f>(Reliance[[#This Row],[CLOSE]]-AK139)/AK139</f>
        <v>1.7355020955263992E-3</v>
      </c>
      <c r="AO140" s="8">
        <v>45582</v>
      </c>
      <c r="AP140" s="9">
        <v>914.95</v>
      </c>
      <c r="AQ140" s="9">
        <v>914.95</v>
      </c>
      <c r="AR140" s="9">
        <v>890.05</v>
      </c>
      <c r="AS140" s="9">
        <v>891.6</v>
      </c>
      <c r="AT140" s="9">
        <v>13864583</v>
      </c>
      <c r="AU140" s="10">
        <f>(Tata_Motors[[#This Row],[CLOSE]]-AS139)/AS139</f>
        <v>-1.7466527081381918E-2</v>
      </c>
      <c r="AW140" s="8">
        <v>45582</v>
      </c>
      <c r="AX140" s="9">
        <v>2779.45</v>
      </c>
      <c r="AY140" s="9">
        <v>2782</v>
      </c>
      <c r="AZ140" s="9">
        <v>2723.45</v>
      </c>
      <c r="BA140" s="9">
        <v>2738.65</v>
      </c>
      <c r="BB140" s="9">
        <v>1368242</v>
      </c>
      <c r="BC140" s="14">
        <f>(Hindustan_Unilever[[#This Row],[CLOSE]]-BA139)/BA139</f>
        <v>-1.5316853932584237E-2</v>
      </c>
    </row>
    <row r="141" spans="1:55" x14ac:dyDescent="0.3">
      <c r="A141" s="8">
        <v>45583</v>
      </c>
      <c r="B141" s="9" t="s">
        <v>547</v>
      </c>
      <c r="C141" s="9" t="s">
        <v>548</v>
      </c>
      <c r="D141" s="9" t="s">
        <v>549</v>
      </c>
      <c r="E141" s="9" t="s">
        <v>550</v>
      </c>
      <c r="F141" s="9">
        <v>31772.76</v>
      </c>
      <c r="G141" s="10">
        <f>(Nifty_50[[#This Row],[CLOSE]]-E140)/E140</f>
        <v>4.2101265260193789E-3</v>
      </c>
      <c r="I141" s="11">
        <v>45583</v>
      </c>
      <c r="J141" s="12">
        <v>1663.1</v>
      </c>
      <c r="K141" s="12">
        <v>1691</v>
      </c>
      <c r="L141" s="12">
        <v>1654.1</v>
      </c>
      <c r="M141" s="12">
        <v>1681.85</v>
      </c>
      <c r="N141" s="12">
        <v>12404862</v>
      </c>
      <c r="O141" s="10">
        <f>(HDFC_Bank[[#This Row],[CLOSE]]-M140)/M140</f>
        <v>5.1997728834831409E-3</v>
      </c>
      <c r="Q141" s="8">
        <v>45583</v>
      </c>
      <c r="R141" s="9">
        <v>1893.8</v>
      </c>
      <c r="S141" s="9">
        <v>1936.85</v>
      </c>
      <c r="T141" s="9">
        <v>1869.25</v>
      </c>
      <c r="U141" s="9">
        <v>1879.6</v>
      </c>
      <c r="V141" s="9">
        <v>10526196</v>
      </c>
      <c r="W141" s="10">
        <f>(Infosys[[#This Row],[CLOSE]]-U140)/U140</f>
        <v>-4.4967227275036839E-2</v>
      </c>
      <c r="Y141" s="8">
        <v>45583</v>
      </c>
      <c r="Z141" s="9">
        <v>1900</v>
      </c>
      <c r="AA141" s="9">
        <v>1917.9</v>
      </c>
      <c r="AB141" s="9">
        <v>1872.7</v>
      </c>
      <c r="AC141" s="9">
        <v>1910.35</v>
      </c>
      <c r="AD141" s="9">
        <v>1203693</v>
      </c>
      <c r="AE141" s="10">
        <f>(Sun_Pharma[[#This Row],[CLOSE]]-AC140)/AC140</f>
        <v>1.1007911936704482E-2</v>
      </c>
      <c r="AG141" s="8">
        <v>45583</v>
      </c>
      <c r="AH141" s="9">
        <v>2704.35</v>
      </c>
      <c r="AI141" s="9">
        <v>2736.85</v>
      </c>
      <c r="AJ141" s="9">
        <v>2682.65</v>
      </c>
      <c r="AK141" s="9">
        <v>2718.6</v>
      </c>
      <c r="AL141" s="9">
        <v>6041226</v>
      </c>
      <c r="AM141" s="10">
        <f>(Reliance[[#This Row],[CLOSE]]-AK140)/AK140</f>
        <v>2.1195421788893598E-3</v>
      </c>
      <c r="AO141" s="8">
        <v>45583</v>
      </c>
      <c r="AP141" s="9">
        <v>894.3</v>
      </c>
      <c r="AQ141" s="9">
        <v>917.7</v>
      </c>
      <c r="AR141" s="9">
        <v>886.8</v>
      </c>
      <c r="AS141" s="9">
        <v>910.15</v>
      </c>
      <c r="AT141" s="9">
        <v>11527914</v>
      </c>
      <c r="AU141" s="10">
        <f>(Tata_Motors[[#This Row],[CLOSE]]-AS140)/AS140</f>
        <v>2.0805293853746024E-2</v>
      </c>
      <c r="AW141" s="8">
        <v>45583</v>
      </c>
      <c r="AX141" s="9">
        <v>2738.65</v>
      </c>
      <c r="AY141" s="9">
        <v>2740</v>
      </c>
      <c r="AZ141" s="9">
        <v>2693.45</v>
      </c>
      <c r="BA141" s="9">
        <v>2717.1</v>
      </c>
      <c r="BB141" s="9">
        <v>1137277</v>
      </c>
      <c r="BC141" s="14">
        <f>(Hindustan_Unilever[[#This Row],[CLOSE]]-BA140)/BA140</f>
        <v>-7.8688404871013751E-3</v>
      </c>
    </row>
    <row r="142" spans="1:55" x14ac:dyDescent="0.3">
      <c r="A142" s="8">
        <v>45586</v>
      </c>
      <c r="B142" s="9" t="s">
        <v>551</v>
      </c>
      <c r="C142" s="9" t="s">
        <v>552</v>
      </c>
      <c r="D142" s="9" t="s">
        <v>553</v>
      </c>
      <c r="E142" s="9" t="s">
        <v>554</v>
      </c>
      <c r="F142" s="9">
        <v>32207.22</v>
      </c>
      <c r="G142" s="10">
        <f>(Nifty_50[[#This Row],[CLOSE]]-E141)/E141</f>
        <v>-2.9351353199981787E-3</v>
      </c>
      <c r="I142" s="11">
        <v>45586</v>
      </c>
      <c r="J142" s="12">
        <v>1715</v>
      </c>
      <c r="K142" s="12">
        <v>1748.15</v>
      </c>
      <c r="L142" s="12">
        <v>1711.05</v>
      </c>
      <c r="M142" s="12">
        <v>1728.7</v>
      </c>
      <c r="N142" s="12">
        <v>23274177</v>
      </c>
      <c r="O142" s="10">
        <f>(HDFC_Bank[[#This Row],[CLOSE]]-M141)/M141</f>
        <v>2.7856229747004867E-2</v>
      </c>
      <c r="Q142" s="8">
        <v>45586</v>
      </c>
      <c r="R142" s="9">
        <v>1891.1</v>
      </c>
      <c r="S142" s="9">
        <v>1898.8</v>
      </c>
      <c r="T142" s="9">
        <v>1838</v>
      </c>
      <c r="U142" s="9">
        <v>1852.75</v>
      </c>
      <c r="V142" s="9">
        <v>4654601</v>
      </c>
      <c r="W142" s="10">
        <f>(Infosys[[#This Row],[CLOSE]]-U141)/U141</f>
        <v>-1.428495424558412E-2</v>
      </c>
      <c r="Y142" s="8">
        <v>45586</v>
      </c>
      <c r="Z142" s="9">
        <v>1918.8</v>
      </c>
      <c r="AA142" s="9">
        <v>1920.55</v>
      </c>
      <c r="AB142" s="9">
        <v>1890.55</v>
      </c>
      <c r="AC142" s="9">
        <v>1897</v>
      </c>
      <c r="AD142" s="9">
        <v>660583</v>
      </c>
      <c r="AE142" s="10">
        <f>(Sun_Pharma[[#This Row],[CLOSE]]-AC141)/AC141</f>
        <v>-6.9882482267646815E-3</v>
      </c>
      <c r="AG142" s="8">
        <v>45586</v>
      </c>
      <c r="AH142" s="9">
        <v>2734.25</v>
      </c>
      <c r="AI142" s="9">
        <v>2748</v>
      </c>
      <c r="AJ142" s="9">
        <v>2715.45</v>
      </c>
      <c r="AK142" s="9">
        <v>2738.4</v>
      </c>
      <c r="AL142" s="9">
        <v>7033704</v>
      </c>
      <c r="AM142" s="10">
        <f>(Reliance[[#This Row],[CLOSE]]-AK141)/AK141</f>
        <v>7.2831604502318044E-3</v>
      </c>
      <c r="AO142" s="8">
        <v>45586</v>
      </c>
      <c r="AP142" s="9">
        <v>912.05</v>
      </c>
      <c r="AQ142" s="9">
        <v>917.65</v>
      </c>
      <c r="AR142" s="9">
        <v>898.1</v>
      </c>
      <c r="AS142" s="9">
        <v>903.3</v>
      </c>
      <c r="AT142" s="9">
        <v>7390557</v>
      </c>
      <c r="AU142" s="10">
        <f>(Tata_Motors[[#This Row],[CLOSE]]-AS141)/AS141</f>
        <v>-7.5262319397901697E-3</v>
      </c>
      <c r="AW142" s="8">
        <v>45586</v>
      </c>
      <c r="AX142" s="9">
        <v>2715</v>
      </c>
      <c r="AY142" s="9">
        <v>2738</v>
      </c>
      <c r="AZ142" s="9">
        <v>2680.45</v>
      </c>
      <c r="BA142" s="9">
        <v>2693.55</v>
      </c>
      <c r="BB142" s="9">
        <v>792345</v>
      </c>
      <c r="BC142" s="14">
        <f>(Hindustan_Unilever[[#This Row],[CLOSE]]-BA141)/BA141</f>
        <v>-8.6673291376834598E-3</v>
      </c>
    </row>
    <row r="143" spans="1:55" x14ac:dyDescent="0.3">
      <c r="A143" s="8">
        <v>45587</v>
      </c>
      <c r="B143" s="9" t="s">
        <v>325</v>
      </c>
      <c r="C143" s="9" t="s">
        <v>555</v>
      </c>
      <c r="D143" s="9" t="s">
        <v>556</v>
      </c>
      <c r="E143" s="9" t="s">
        <v>557</v>
      </c>
      <c r="F143" s="9">
        <v>32801.589999999997</v>
      </c>
      <c r="G143" s="10">
        <f>(Nifty_50[[#This Row],[CLOSE]]-E142)/E142</f>
        <v>-1.2469180141317376E-2</v>
      </c>
      <c r="I143" s="11">
        <v>45587</v>
      </c>
      <c r="J143" s="12">
        <v>1730.05</v>
      </c>
      <c r="K143" s="12">
        <v>1740</v>
      </c>
      <c r="L143" s="12">
        <v>1710.7</v>
      </c>
      <c r="M143" s="12">
        <v>1714.55</v>
      </c>
      <c r="N143" s="12">
        <v>19437640</v>
      </c>
      <c r="O143" s="10">
        <f>(HDFC_Bank[[#This Row],[CLOSE]]-M142)/M142</f>
        <v>-8.1853415861630648E-3</v>
      </c>
      <c r="Q143" s="8">
        <v>45587</v>
      </c>
      <c r="R143" s="9">
        <v>1858.2</v>
      </c>
      <c r="S143" s="9">
        <v>1877.8</v>
      </c>
      <c r="T143" s="9">
        <v>1846.95</v>
      </c>
      <c r="U143" s="9">
        <v>1851.6</v>
      </c>
      <c r="V143" s="9">
        <v>4125240</v>
      </c>
      <c r="W143" s="10">
        <f>(Infosys[[#This Row],[CLOSE]]-U142)/U142</f>
        <v>-6.2069896100396221E-4</v>
      </c>
      <c r="Y143" s="8">
        <v>45587</v>
      </c>
      <c r="Z143" s="9">
        <v>1892</v>
      </c>
      <c r="AA143" s="9">
        <v>1906</v>
      </c>
      <c r="AB143" s="9">
        <v>1881</v>
      </c>
      <c r="AC143" s="9">
        <v>1887.55</v>
      </c>
      <c r="AD143" s="9">
        <v>1192915</v>
      </c>
      <c r="AE143" s="10">
        <f>(Sun_Pharma[[#This Row],[CLOSE]]-AC142)/AC142</f>
        <v>-4.9815498154981786E-3</v>
      </c>
      <c r="AG143" s="8">
        <v>45587</v>
      </c>
      <c r="AH143" s="9">
        <v>2738.4</v>
      </c>
      <c r="AI143" s="9">
        <v>2752</v>
      </c>
      <c r="AJ143" s="9">
        <v>2680.45</v>
      </c>
      <c r="AK143" s="9">
        <v>2686.7</v>
      </c>
      <c r="AL143" s="9">
        <v>7915980</v>
      </c>
      <c r="AM143" s="10">
        <f>(Reliance[[#This Row],[CLOSE]]-AK142)/AK142</f>
        <v>-1.8879637744668519E-2</v>
      </c>
      <c r="AO143" s="8">
        <v>45587</v>
      </c>
      <c r="AP143" s="9">
        <v>905</v>
      </c>
      <c r="AQ143" s="9">
        <v>906.1</v>
      </c>
      <c r="AR143" s="9">
        <v>875.25</v>
      </c>
      <c r="AS143" s="9">
        <v>879.5</v>
      </c>
      <c r="AT143" s="9">
        <v>13617490</v>
      </c>
      <c r="AU143" s="10">
        <f>(Tata_Motors[[#This Row],[CLOSE]]-AS142)/AS142</f>
        <v>-2.6347835713494912E-2</v>
      </c>
      <c r="AW143" s="8">
        <v>45587</v>
      </c>
      <c r="AX143" s="9">
        <v>2685.1</v>
      </c>
      <c r="AY143" s="9">
        <v>2710</v>
      </c>
      <c r="AZ143" s="9">
        <v>2673.75</v>
      </c>
      <c r="BA143" s="9">
        <v>2681.7</v>
      </c>
      <c r="BB143" s="9">
        <v>1272253</v>
      </c>
      <c r="BC143" s="14">
        <f>(Hindustan_Unilever[[#This Row],[CLOSE]]-BA142)/BA142</f>
        <v>-4.3993985632345281E-3</v>
      </c>
    </row>
    <row r="144" spans="1:55" x14ac:dyDescent="0.3">
      <c r="A144" s="8">
        <v>45588</v>
      </c>
      <c r="B144" s="9" t="s">
        <v>558</v>
      </c>
      <c r="C144" s="9" t="s">
        <v>559</v>
      </c>
      <c r="D144" s="9" t="s">
        <v>560</v>
      </c>
      <c r="E144" s="9" t="s">
        <v>561</v>
      </c>
      <c r="F144" s="9">
        <v>31928.1</v>
      </c>
      <c r="G144" s="10">
        <f>(Nifty_50[[#This Row],[CLOSE]]-E143)/E143</f>
        <v>-1.4955806816741737E-3</v>
      </c>
      <c r="I144" s="11">
        <v>45588</v>
      </c>
      <c r="J144" s="12">
        <v>1705.05</v>
      </c>
      <c r="K144" s="12">
        <v>1746.5</v>
      </c>
      <c r="L144" s="12">
        <v>1705.05</v>
      </c>
      <c r="M144" s="12">
        <v>1735.8</v>
      </c>
      <c r="N144" s="12">
        <v>19018045</v>
      </c>
      <c r="O144" s="10">
        <f>(HDFC_Bank[[#This Row],[CLOSE]]-M143)/M143</f>
        <v>1.2393922603598612E-2</v>
      </c>
      <c r="Q144" s="8">
        <v>45588</v>
      </c>
      <c r="R144" s="9">
        <v>1845.25</v>
      </c>
      <c r="S144" s="9">
        <v>1886</v>
      </c>
      <c r="T144" s="9">
        <v>1844</v>
      </c>
      <c r="U144" s="9">
        <v>1873.4</v>
      </c>
      <c r="V144" s="9">
        <v>4311910</v>
      </c>
      <c r="W144" s="10">
        <f>(Infosys[[#This Row],[CLOSE]]-U143)/U143</f>
        <v>1.1773601209764627E-2</v>
      </c>
      <c r="Y144" s="8">
        <v>45588</v>
      </c>
      <c r="Z144" s="9">
        <v>1880.05</v>
      </c>
      <c r="AA144" s="9">
        <v>1889.55</v>
      </c>
      <c r="AB144" s="9">
        <v>1832</v>
      </c>
      <c r="AC144" s="9">
        <v>1839.35</v>
      </c>
      <c r="AD144" s="9">
        <v>1673366</v>
      </c>
      <c r="AE144" s="10">
        <f>(Sun_Pharma[[#This Row],[CLOSE]]-AC143)/AC143</f>
        <v>-2.5535747397419959E-2</v>
      </c>
      <c r="AG144" s="8">
        <v>45588</v>
      </c>
      <c r="AH144" s="9">
        <v>2675</v>
      </c>
      <c r="AI144" s="9">
        <v>2714.95</v>
      </c>
      <c r="AJ144" s="9">
        <v>2670</v>
      </c>
      <c r="AK144" s="9">
        <v>2677.05</v>
      </c>
      <c r="AL144" s="9">
        <v>8607371</v>
      </c>
      <c r="AM144" s="10">
        <f>(Reliance[[#This Row],[CLOSE]]-AK143)/AK143</f>
        <v>-3.5917668515277616E-3</v>
      </c>
      <c r="AO144" s="8">
        <v>45588</v>
      </c>
      <c r="AP144" s="9">
        <v>879</v>
      </c>
      <c r="AQ144" s="9">
        <v>885.6</v>
      </c>
      <c r="AR144" s="9">
        <v>863.3</v>
      </c>
      <c r="AS144" s="9">
        <v>877.65</v>
      </c>
      <c r="AT144" s="9">
        <v>10553771</v>
      </c>
      <c r="AU144" s="10">
        <f>(Tata_Motors[[#This Row],[CLOSE]]-AS143)/AS143</f>
        <v>-2.1034678794770016E-3</v>
      </c>
      <c r="AW144" s="8">
        <v>45588</v>
      </c>
      <c r="AX144" s="9">
        <v>2621</v>
      </c>
      <c r="AY144" s="9">
        <v>2693.05</v>
      </c>
      <c r="AZ144" s="9">
        <v>2621</v>
      </c>
      <c r="BA144" s="9">
        <v>2659.3</v>
      </c>
      <c r="BB144" s="9">
        <v>1431962</v>
      </c>
      <c r="BC144" s="14">
        <f>(Hindustan_Unilever[[#This Row],[CLOSE]]-BA143)/BA143</f>
        <v>-8.3529104672407945E-3</v>
      </c>
    </row>
    <row r="145" spans="1:55" x14ac:dyDescent="0.3">
      <c r="A145" s="8">
        <v>45589</v>
      </c>
      <c r="B145" s="9" t="s">
        <v>562</v>
      </c>
      <c r="C145" s="9" t="s">
        <v>563</v>
      </c>
      <c r="D145" s="9" t="s">
        <v>564</v>
      </c>
      <c r="E145" s="9" t="s">
        <v>565</v>
      </c>
      <c r="F145" s="9">
        <v>27817.66</v>
      </c>
      <c r="G145" s="10">
        <f>(Nifty_50[[#This Row],[CLOSE]]-E144)/E144</f>
        <v>-1.4773587608192403E-3</v>
      </c>
      <c r="I145" s="11">
        <v>45589</v>
      </c>
      <c r="J145" s="12">
        <v>1738.1</v>
      </c>
      <c r="K145" s="12">
        <v>1768.65</v>
      </c>
      <c r="L145" s="12">
        <v>1738.1</v>
      </c>
      <c r="M145" s="12">
        <v>1749.65</v>
      </c>
      <c r="N145" s="12">
        <v>15416129</v>
      </c>
      <c r="O145" s="10">
        <f>(HDFC_Bank[[#This Row],[CLOSE]]-M144)/M144</f>
        <v>7.9790298421477911E-3</v>
      </c>
      <c r="Q145" s="8">
        <v>45589</v>
      </c>
      <c r="R145" s="9">
        <v>1861.4</v>
      </c>
      <c r="S145" s="9">
        <v>1884</v>
      </c>
      <c r="T145" s="9">
        <v>1860</v>
      </c>
      <c r="U145" s="9">
        <v>1863.35</v>
      </c>
      <c r="V145" s="9">
        <v>2906475</v>
      </c>
      <c r="W145" s="10">
        <f>(Infosys[[#This Row],[CLOSE]]-U144)/U144</f>
        <v>-5.3645777730330852E-3</v>
      </c>
      <c r="Y145" s="8">
        <v>45589</v>
      </c>
      <c r="Z145" s="9">
        <v>1830</v>
      </c>
      <c r="AA145" s="9">
        <v>1859.55</v>
      </c>
      <c r="AB145" s="9">
        <v>1829.45</v>
      </c>
      <c r="AC145" s="9">
        <v>1848.9</v>
      </c>
      <c r="AD145" s="9">
        <v>1739776</v>
      </c>
      <c r="AE145" s="10">
        <f>(Sun_Pharma[[#This Row],[CLOSE]]-AC144)/AC144</f>
        <v>5.1920515399462757E-3</v>
      </c>
      <c r="AG145" s="8">
        <v>45589</v>
      </c>
      <c r="AH145" s="9">
        <v>2670.55</v>
      </c>
      <c r="AI145" s="9">
        <v>2687.4</v>
      </c>
      <c r="AJ145" s="9">
        <v>2646.25</v>
      </c>
      <c r="AK145" s="9">
        <v>2679.6</v>
      </c>
      <c r="AL145" s="9">
        <v>11077967</v>
      </c>
      <c r="AM145" s="10">
        <f>(Reliance[[#This Row],[CLOSE]]-AK144)/AK144</f>
        <v>9.5254104331249953E-4</v>
      </c>
      <c r="AO145" s="8">
        <v>45589</v>
      </c>
      <c r="AP145" s="9">
        <v>875.25</v>
      </c>
      <c r="AQ145" s="9">
        <v>890</v>
      </c>
      <c r="AR145" s="9">
        <v>875.25</v>
      </c>
      <c r="AS145" s="9">
        <v>880</v>
      </c>
      <c r="AT145" s="9">
        <v>7233484</v>
      </c>
      <c r="AU145" s="10">
        <f>(Tata_Motors[[#This Row],[CLOSE]]-AS144)/AS144</f>
        <v>2.6776049678117961E-3</v>
      </c>
      <c r="AW145" s="8">
        <v>45589</v>
      </c>
      <c r="AX145" s="9">
        <v>2647</v>
      </c>
      <c r="AY145" s="9">
        <v>2647</v>
      </c>
      <c r="AZ145" s="9">
        <v>2452.6</v>
      </c>
      <c r="BA145" s="9">
        <v>2505.1</v>
      </c>
      <c r="BB145" s="9">
        <v>9216267</v>
      </c>
      <c r="BC145" s="14"/>
    </row>
    <row r="146" spans="1:55" x14ac:dyDescent="0.3">
      <c r="A146" s="8">
        <v>45590</v>
      </c>
      <c r="B146" s="9" t="s">
        <v>566</v>
      </c>
      <c r="C146" s="9" t="s">
        <v>567</v>
      </c>
      <c r="D146" s="9" t="s">
        <v>568</v>
      </c>
      <c r="E146" s="9" t="s">
        <v>569</v>
      </c>
      <c r="F146" s="9">
        <v>37068.910000000003</v>
      </c>
      <c r="G146" s="10">
        <f>(Nifty_50[[#This Row],[CLOSE]]-E145)/E145</f>
        <v>-8.9592367025419541E-3</v>
      </c>
      <c r="I146" s="11">
        <v>45590</v>
      </c>
      <c r="J146" s="12">
        <v>1755</v>
      </c>
      <c r="K146" s="12">
        <v>1757.85</v>
      </c>
      <c r="L146" s="12">
        <v>1728.7</v>
      </c>
      <c r="M146" s="12">
        <v>1743.4</v>
      </c>
      <c r="N146" s="12">
        <v>13065239</v>
      </c>
      <c r="O146" s="10">
        <f>(HDFC_Bank[[#This Row],[CLOSE]]-M145)/M145</f>
        <v>-3.5721430000285768E-3</v>
      </c>
      <c r="Q146" s="8">
        <v>45590</v>
      </c>
      <c r="R146" s="9">
        <v>1863.45</v>
      </c>
      <c r="S146" s="9">
        <v>1876.35</v>
      </c>
      <c r="T146" s="9">
        <v>1846.4</v>
      </c>
      <c r="U146" s="9">
        <v>1862.05</v>
      </c>
      <c r="V146" s="9">
        <v>4689120</v>
      </c>
      <c r="W146" s="10">
        <f>(Infosys[[#This Row],[CLOSE]]-U145)/U145</f>
        <v>-6.9766817828102853E-4</v>
      </c>
      <c r="Y146" s="8">
        <v>45590</v>
      </c>
      <c r="Z146" s="9">
        <v>1856.8</v>
      </c>
      <c r="AA146" s="9">
        <v>1875.6</v>
      </c>
      <c r="AB146" s="9">
        <v>1850.1</v>
      </c>
      <c r="AC146" s="9">
        <v>1860.4</v>
      </c>
      <c r="AD146" s="9">
        <v>2148004</v>
      </c>
      <c r="AE146" s="10">
        <f>(Sun_Pharma[[#This Row],[CLOSE]]-AC145)/AC145</f>
        <v>6.2199145437827896E-3</v>
      </c>
      <c r="AG146" s="8">
        <v>45590</v>
      </c>
      <c r="AH146" s="9">
        <v>2687</v>
      </c>
      <c r="AI146" s="9">
        <v>2688.7</v>
      </c>
      <c r="AJ146" s="9">
        <v>2644</v>
      </c>
      <c r="AK146" s="9">
        <v>2655.7</v>
      </c>
      <c r="AL146" s="9">
        <v>9298748</v>
      </c>
      <c r="AM146" s="10">
        <f>(Reliance[[#This Row],[CLOSE]]-AK145)/AK145</f>
        <v>-8.9192416778624013E-3</v>
      </c>
      <c r="AO146" s="8">
        <v>45590</v>
      </c>
      <c r="AP146" s="9">
        <v>883.9</v>
      </c>
      <c r="AQ146" s="9">
        <v>885.75</v>
      </c>
      <c r="AR146" s="9">
        <v>857.3</v>
      </c>
      <c r="AS146" s="9">
        <v>864.3</v>
      </c>
      <c r="AT146" s="9">
        <v>10873022</v>
      </c>
      <c r="AU146" s="10">
        <f>(Tata_Motors[[#This Row],[CLOSE]]-AS145)/AS145</f>
        <v>-1.7840909090909143E-2</v>
      </c>
      <c r="AW146" s="8">
        <v>45590</v>
      </c>
      <c r="AX146" s="9">
        <v>2502.3000000000002</v>
      </c>
      <c r="AY146" s="9">
        <v>2540</v>
      </c>
      <c r="AZ146" s="9">
        <v>2500.1</v>
      </c>
      <c r="BA146" s="9">
        <v>2528.0500000000002</v>
      </c>
      <c r="BB146" s="9">
        <v>2761166</v>
      </c>
      <c r="BC146" s="14">
        <f>(Hindustan_Unilever[[#This Row],[CLOSE]]-BA145)/BA145</f>
        <v>9.1613109257116573E-3</v>
      </c>
    </row>
    <row r="147" spans="1:55" x14ac:dyDescent="0.3">
      <c r="A147" s="8">
        <v>45593</v>
      </c>
      <c r="B147" s="9" t="s">
        <v>570</v>
      </c>
      <c r="C147" s="9" t="s">
        <v>571</v>
      </c>
      <c r="D147" s="9" t="s">
        <v>572</v>
      </c>
      <c r="E147" s="9" t="s">
        <v>573</v>
      </c>
      <c r="F147" s="9">
        <v>28136.06</v>
      </c>
      <c r="G147" s="10">
        <f>(Nifty_50[[#This Row],[CLOSE]]-E146)/E146</f>
        <v>6.5485840005294364E-3</v>
      </c>
      <c r="I147" s="11">
        <v>45593</v>
      </c>
      <c r="J147" s="12">
        <v>1742</v>
      </c>
      <c r="K147" s="12">
        <v>1751</v>
      </c>
      <c r="L147" s="12">
        <v>1728.9</v>
      </c>
      <c r="M147" s="12">
        <v>1734.2</v>
      </c>
      <c r="N147" s="12">
        <v>11006071</v>
      </c>
      <c r="O147" s="10">
        <f>(HDFC_Bank[[#This Row],[CLOSE]]-M146)/M146</f>
        <v>-5.2770448548812923E-3</v>
      </c>
      <c r="Q147" s="8">
        <v>45593</v>
      </c>
      <c r="R147" s="9">
        <v>1859.7</v>
      </c>
      <c r="S147" s="9">
        <v>1881.9</v>
      </c>
      <c r="T147" s="9">
        <v>1857</v>
      </c>
      <c r="U147" s="9">
        <v>1865.35</v>
      </c>
      <c r="V147" s="9">
        <v>7018940</v>
      </c>
      <c r="W147" s="10">
        <f>(Infosys[[#This Row],[CLOSE]]-U146)/U146</f>
        <v>1.7722402728175691E-3</v>
      </c>
      <c r="Y147" s="8">
        <v>45593</v>
      </c>
      <c r="Z147" s="9">
        <v>1863.2</v>
      </c>
      <c r="AA147" s="9">
        <v>1916</v>
      </c>
      <c r="AB147" s="9">
        <v>1835</v>
      </c>
      <c r="AC147" s="9">
        <v>1902.9</v>
      </c>
      <c r="AD147" s="9">
        <v>2445724</v>
      </c>
      <c r="AE147" s="10">
        <f>(Sun_Pharma[[#This Row],[CLOSE]]-AC146)/AC146</f>
        <v>2.2844549559234571E-2</v>
      </c>
      <c r="AG147" s="8">
        <v>45593</v>
      </c>
      <c r="AH147" s="9">
        <v>1337</v>
      </c>
      <c r="AI147" s="9">
        <v>1353</v>
      </c>
      <c r="AJ147" s="9">
        <v>1322.1</v>
      </c>
      <c r="AK147" s="9">
        <v>1334.35</v>
      </c>
      <c r="AL147" s="9">
        <v>10824350</v>
      </c>
      <c r="AM147" s="10">
        <f>(Reliance[[#This Row],[CLOSE]]-AK146)/AK146</f>
        <v>-0.49755243438641411</v>
      </c>
      <c r="AO147" s="8">
        <v>45593</v>
      </c>
      <c r="AP147" s="9">
        <v>867.85</v>
      </c>
      <c r="AQ147" s="9">
        <v>886.75</v>
      </c>
      <c r="AR147" s="9">
        <v>860.2</v>
      </c>
      <c r="AS147" s="9">
        <v>878.45</v>
      </c>
      <c r="AT147" s="9">
        <v>7106045</v>
      </c>
      <c r="AU147" s="10">
        <f>(Tata_Motors[[#This Row],[CLOSE]]-AS146)/AS146</f>
        <v>1.6371630220988188E-2</v>
      </c>
      <c r="AW147" s="8">
        <v>45593</v>
      </c>
      <c r="AX147" s="9">
        <v>2544</v>
      </c>
      <c r="AY147" s="9">
        <v>2589.6</v>
      </c>
      <c r="AZ147" s="9">
        <v>2520.1</v>
      </c>
      <c r="BA147" s="9">
        <v>2575.8000000000002</v>
      </c>
      <c r="BB147" s="9">
        <v>852829</v>
      </c>
      <c r="BC147" s="14">
        <f>(Hindustan_Unilever[[#This Row],[CLOSE]]-BA146)/BA146</f>
        <v>1.8888075789640236E-2</v>
      </c>
    </row>
    <row r="148" spans="1:55" x14ac:dyDescent="0.3">
      <c r="A148" s="8">
        <v>45594</v>
      </c>
      <c r="B148" s="9" t="s">
        <v>574</v>
      </c>
      <c r="C148" s="9" t="s">
        <v>575</v>
      </c>
      <c r="D148" s="9" t="s">
        <v>576</v>
      </c>
      <c r="E148" s="9" t="s">
        <v>577</v>
      </c>
      <c r="F148" s="9">
        <v>35579.480000000003</v>
      </c>
      <c r="G148" s="10">
        <f>(Nifty_50[[#This Row],[CLOSE]]-E147)/E147</f>
        <v>5.2466910307055539E-3</v>
      </c>
      <c r="I148" s="11">
        <v>45594</v>
      </c>
      <c r="J148" s="12">
        <v>1726.15</v>
      </c>
      <c r="K148" s="12">
        <v>1764</v>
      </c>
      <c r="L148" s="12">
        <v>1725.1</v>
      </c>
      <c r="M148" s="12">
        <v>1751.85</v>
      </c>
      <c r="N148" s="12">
        <v>17897463</v>
      </c>
      <c r="O148" s="10">
        <f>(HDFC_Bank[[#This Row],[CLOSE]]-M147)/M147</f>
        <v>1.017760350593926E-2</v>
      </c>
      <c r="Q148" s="8">
        <v>45594</v>
      </c>
      <c r="R148" s="9">
        <v>1846</v>
      </c>
      <c r="S148" s="9">
        <v>1851.6</v>
      </c>
      <c r="T148" s="9">
        <v>1829</v>
      </c>
      <c r="U148" s="9">
        <v>1839.3</v>
      </c>
      <c r="V148" s="9">
        <v>4621252</v>
      </c>
      <c r="W148" s="10">
        <f>(Infosys[[#This Row],[CLOSE]]-U147)/U147</f>
        <v>-1.3965207601790526E-2</v>
      </c>
      <c r="Y148" s="8">
        <v>45594</v>
      </c>
      <c r="Z148" s="9">
        <v>1922</v>
      </c>
      <c r="AA148" s="9">
        <v>1922.7</v>
      </c>
      <c r="AB148" s="9">
        <v>1862</v>
      </c>
      <c r="AC148" s="9">
        <v>1871.6</v>
      </c>
      <c r="AD148" s="9">
        <v>2295542</v>
      </c>
      <c r="AE148" s="10">
        <f>(Sun_Pharma[[#This Row],[CLOSE]]-AC147)/AC147</f>
        <v>-1.6448578485469642E-2</v>
      </c>
      <c r="AG148" s="8">
        <v>45594</v>
      </c>
      <c r="AH148" s="9">
        <v>1328.1</v>
      </c>
      <c r="AI148" s="9">
        <v>1343.2</v>
      </c>
      <c r="AJ148" s="9">
        <v>1320.3</v>
      </c>
      <c r="AK148" s="9">
        <v>1340</v>
      </c>
      <c r="AL148" s="9">
        <v>12008361</v>
      </c>
      <c r="AM148" s="10">
        <f>(Reliance[[#This Row],[CLOSE]]-AK147)/AK147</f>
        <v>4.2342713680819056E-3</v>
      </c>
      <c r="AO148" s="8">
        <v>45594</v>
      </c>
      <c r="AP148" s="9">
        <v>880.25</v>
      </c>
      <c r="AQ148" s="9">
        <v>882.5</v>
      </c>
      <c r="AR148" s="9">
        <v>825.7</v>
      </c>
      <c r="AS148" s="9">
        <v>842.75</v>
      </c>
      <c r="AT148" s="9">
        <v>26818871</v>
      </c>
      <c r="AU148" s="10">
        <f>(Tata_Motors[[#This Row],[CLOSE]]-AS147)/AS147</f>
        <v>-4.0639763219306783E-2</v>
      </c>
      <c r="AW148" s="8">
        <v>45594</v>
      </c>
      <c r="AX148" s="9">
        <v>2585.6999999999998</v>
      </c>
      <c r="AY148" s="9">
        <v>2585.6999999999998</v>
      </c>
      <c r="AZ148" s="9">
        <v>2536</v>
      </c>
      <c r="BA148" s="9">
        <v>2547.65</v>
      </c>
      <c r="BB148" s="9">
        <v>1695654</v>
      </c>
      <c r="BC148" s="14">
        <f>(Hindustan_Unilever[[#This Row],[CLOSE]]-BA147)/BA147</f>
        <v>-1.0928643528224275E-2</v>
      </c>
    </row>
    <row r="149" spans="1:55" x14ac:dyDescent="0.3">
      <c r="A149" s="8">
        <v>45595</v>
      </c>
      <c r="B149" s="9" t="s">
        <v>578</v>
      </c>
      <c r="C149" s="9" t="s">
        <v>579</v>
      </c>
      <c r="D149" s="9" t="s">
        <v>580</v>
      </c>
      <c r="E149" s="9" t="s">
        <v>581</v>
      </c>
      <c r="F149" s="9">
        <v>31068.7</v>
      </c>
      <c r="G149" s="10">
        <f>(Nifty_50[[#This Row],[CLOSE]]-E148)/E148</f>
        <v>-5.1498251716097501E-3</v>
      </c>
      <c r="I149" s="11">
        <v>45595</v>
      </c>
      <c r="J149" s="12">
        <v>1742</v>
      </c>
      <c r="K149" s="12">
        <v>1754.75</v>
      </c>
      <c r="L149" s="12">
        <v>1724.2</v>
      </c>
      <c r="M149" s="12">
        <v>1734.6</v>
      </c>
      <c r="N149" s="12">
        <v>16357862</v>
      </c>
      <c r="O149" s="10">
        <f>(HDFC_Bank[[#This Row],[CLOSE]]-M148)/M148</f>
        <v>-9.846733453206611E-3</v>
      </c>
      <c r="Q149" s="8">
        <v>45595</v>
      </c>
      <c r="R149" s="9">
        <v>1832</v>
      </c>
      <c r="S149" s="9">
        <v>1839</v>
      </c>
      <c r="T149" s="9">
        <v>1796.35</v>
      </c>
      <c r="U149" s="9">
        <v>1802.1</v>
      </c>
      <c r="V149" s="9">
        <v>5919715</v>
      </c>
      <c r="W149" s="10">
        <f>(Infosys[[#This Row],[CLOSE]]-U148)/U148</f>
        <v>-2.0225085630402897E-2</v>
      </c>
      <c r="Y149" s="8">
        <v>45595</v>
      </c>
      <c r="Z149" s="9">
        <v>1868.5</v>
      </c>
      <c r="AA149" s="9">
        <v>1880.9</v>
      </c>
      <c r="AB149" s="9">
        <v>1820</v>
      </c>
      <c r="AC149" s="9">
        <v>1852.1</v>
      </c>
      <c r="AD149" s="9">
        <v>1900203</v>
      </c>
      <c r="AE149" s="10">
        <f>(Sun_Pharma[[#This Row],[CLOSE]]-AC148)/AC148</f>
        <v>-1.0418892925838854E-2</v>
      </c>
      <c r="AG149" s="8">
        <v>45595</v>
      </c>
      <c r="AH149" s="9">
        <v>1335</v>
      </c>
      <c r="AI149" s="9">
        <v>1350</v>
      </c>
      <c r="AJ149" s="9">
        <v>1325.35</v>
      </c>
      <c r="AK149" s="9">
        <v>1343.9</v>
      </c>
      <c r="AL149" s="9">
        <v>11984423</v>
      </c>
      <c r="AM149" s="10">
        <f>(Reliance[[#This Row],[CLOSE]]-AK148)/AK148</f>
        <v>2.9104477611940978E-3</v>
      </c>
      <c r="AO149" s="8">
        <v>45595</v>
      </c>
      <c r="AP149" s="9">
        <v>846</v>
      </c>
      <c r="AQ149" s="9">
        <v>853.6</v>
      </c>
      <c r="AR149" s="9">
        <v>838.05</v>
      </c>
      <c r="AS149" s="9">
        <v>840.2</v>
      </c>
      <c r="AT149" s="9">
        <v>12933218</v>
      </c>
      <c r="AU149" s="10">
        <f>(Tata_Motors[[#This Row],[CLOSE]]-AS148)/AS148</f>
        <v>-3.0258083654701329E-3</v>
      </c>
      <c r="AW149" s="8">
        <v>45595</v>
      </c>
      <c r="AX149" s="9">
        <v>2557</v>
      </c>
      <c r="AY149" s="9">
        <v>2563.3000000000002</v>
      </c>
      <c r="AZ149" s="9">
        <v>2533.4</v>
      </c>
      <c r="BA149" s="9">
        <v>2554.9499999999998</v>
      </c>
      <c r="BB149" s="9">
        <v>1200637</v>
      </c>
      <c r="BC149" s="14">
        <f>(Hindustan_Unilever[[#This Row],[CLOSE]]-BA148)/BA148</f>
        <v>2.8653857476496876E-3</v>
      </c>
    </row>
    <row r="150" spans="1:55" x14ac:dyDescent="0.3">
      <c r="A150" s="8">
        <v>45596</v>
      </c>
      <c r="B150" s="9" t="s">
        <v>582</v>
      </c>
      <c r="C150" s="9" t="s">
        <v>583</v>
      </c>
      <c r="D150" s="9" t="s">
        <v>584</v>
      </c>
      <c r="E150" s="9" t="s">
        <v>585</v>
      </c>
      <c r="F150" s="9">
        <v>33403.89</v>
      </c>
      <c r="G150" s="10">
        <f>(Nifty_50[[#This Row],[CLOSE]]-E149)/E149</f>
        <v>-5.5667735514577351E-3</v>
      </c>
      <c r="I150" s="11">
        <v>45596</v>
      </c>
      <c r="J150" s="12">
        <v>1728</v>
      </c>
      <c r="K150" s="12">
        <v>1738.9</v>
      </c>
      <c r="L150" s="12">
        <v>1719.4</v>
      </c>
      <c r="M150" s="12">
        <v>1735.7</v>
      </c>
      <c r="N150" s="12">
        <v>11447956</v>
      </c>
      <c r="O150" s="10">
        <f>(HDFC_Bank[[#This Row],[CLOSE]]-M149)/M149</f>
        <v>6.3415196587117287E-4</v>
      </c>
      <c r="Q150" s="8">
        <v>45596</v>
      </c>
      <c r="R150" s="9">
        <v>1787.9</v>
      </c>
      <c r="S150" s="9">
        <v>1787.9</v>
      </c>
      <c r="T150" s="9">
        <v>1746.5</v>
      </c>
      <c r="U150" s="9">
        <v>1757.25</v>
      </c>
      <c r="V150" s="9">
        <v>7395236</v>
      </c>
      <c r="W150" s="10">
        <f>(Infosys[[#This Row],[CLOSE]]-U149)/U149</f>
        <v>-2.488763109705339E-2</v>
      </c>
      <c r="Y150" s="8">
        <v>45596</v>
      </c>
      <c r="Z150" s="9">
        <v>1860</v>
      </c>
      <c r="AA150" s="9">
        <v>1872.5</v>
      </c>
      <c r="AB150" s="9">
        <v>1842.1</v>
      </c>
      <c r="AC150" s="9">
        <v>1848.9</v>
      </c>
      <c r="AD150" s="9">
        <v>2572932</v>
      </c>
      <c r="AE150" s="10">
        <f>(Sun_Pharma[[#This Row],[CLOSE]]-AC149)/AC149</f>
        <v>-1.7277684790237126E-3</v>
      </c>
      <c r="AG150" s="8">
        <v>45596</v>
      </c>
      <c r="AH150" s="9">
        <v>1340</v>
      </c>
      <c r="AI150" s="9">
        <v>1343</v>
      </c>
      <c r="AJ150" s="9">
        <v>1326.15</v>
      </c>
      <c r="AK150" s="9">
        <v>1332.05</v>
      </c>
      <c r="AL150" s="9">
        <v>9331650</v>
      </c>
      <c r="AM150" s="10">
        <f>(Reliance[[#This Row],[CLOSE]]-AK149)/AK149</f>
        <v>-8.8176203586577389E-3</v>
      </c>
      <c r="AO150" s="8">
        <v>45596</v>
      </c>
      <c r="AP150" s="9">
        <v>843.85</v>
      </c>
      <c r="AQ150" s="9">
        <v>843.85</v>
      </c>
      <c r="AR150" s="9">
        <v>831.85</v>
      </c>
      <c r="AS150" s="9">
        <v>834.05</v>
      </c>
      <c r="AT150" s="9">
        <v>11904413</v>
      </c>
      <c r="AU150" s="10">
        <f>(Tata_Motors[[#This Row],[CLOSE]]-AS149)/AS149</f>
        <v>-7.3196857890979418E-3</v>
      </c>
      <c r="AW150" s="8">
        <v>45596</v>
      </c>
      <c r="AX150" s="9">
        <v>2554.9499999999998</v>
      </c>
      <c r="AY150" s="9">
        <v>2563.5</v>
      </c>
      <c r="AZ150" s="9">
        <v>2524.1</v>
      </c>
      <c r="BA150" s="9">
        <v>2528.25</v>
      </c>
      <c r="BB150" s="9">
        <v>1901355</v>
      </c>
      <c r="BC150" s="14">
        <f>(Hindustan_Unilever[[#This Row],[CLOSE]]-BA149)/BA149</f>
        <v>-1.0450302354253437E-2</v>
      </c>
    </row>
    <row r="151" spans="1:55" x14ac:dyDescent="0.3">
      <c r="A151" s="8">
        <v>45597</v>
      </c>
      <c r="B151" s="9" t="s">
        <v>586</v>
      </c>
      <c r="C151" s="9" t="s">
        <v>587</v>
      </c>
      <c r="D151" s="9" t="s">
        <v>588</v>
      </c>
      <c r="E151" s="9" t="s">
        <v>589</v>
      </c>
      <c r="F151" s="9">
        <v>3348.45</v>
      </c>
      <c r="G151" s="10">
        <f>(Nifty_50[[#This Row],[CLOSE]]-E150)/E150</f>
        <v>4.0900048956119209E-3</v>
      </c>
      <c r="I151" s="11">
        <v>45597</v>
      </c>
      <c r="J151" s="12">
        <v>1733</v>
      </c>
      <c r="K151" s="12">
        <v>1744.1</v>
      </c>
      <c r="L151" s="12">
        <v>1726.1</v>
      </c>
      <c r="M151" s="12">
        <v>1737.3</v>
      </c>
      <c r="N151" s="12">
        <v>879846</v>
      </c>
      <c r="O151" s="10">
        <f>(HDFC_Bank[[#This Row],[CLOSE]]-M150)/M150</f>
        <v>9.2181828657020737E-4</v>
      </c>
      <c r="Q151" s="8">
        <v>45597</v>
      </c>
      <c r="R151" s="9">
        <v>1764.5</v>
      </c>
      <c r="S151" s="9">
        <v>1766</v>
      </c>
      <c r="T151" s="9">
        <v>1752.05</v>
      </c>
      <c r="U151" s="9">
        <v>1760.85</v>
      </c>
      <c r="V151" s="9">
        <v>371966</v>
      </c>
      <c r="W151" s="10">
        <f>(Infosys[[#This Row],[CLOSE]]-U150)/U150</f>
        <v>2.0486555697822786E-3</v>
      </c>
      <c r="Y151" s="8">
        <v>45597</v>
      </c>
      <c r="Z151" s="9">
        <v>1860</v>
      </c>
      <c r="AA151" s="9">
        <v>1864.95</v>
      </c>
      <c r="AB151" s="9">
        <v>1831.55</v>
      </c>
      <c r="AC151" s="9">
        <v>1858.4</v>
      </c>
      <c r="AD151" s="9">
        <v>107596</v>
      </c>
      <c r="AE151" s="10">
        <f>(Sun_Pharma[[#This Row],[CLOSE]]-AC150)/AC150</f>
        <v>5.1381902752988262E-3</v>
      </c>
      <c r="AG151" s="8">
        <v>45597</v>
      </c>
      <c r="AH151" s="9">
        <v>1333.05</v>
      </c>
      <c r="AI151" s="9">
        <v>1341.95</v>
      </c>
      <c r="AJ151" s="9">
        <v>1333</v>
      </c>
      <c r="AK151" s="9">
        <v>1338.65</v>
      </c>
      <c r="AL151" s="9">
        <v>2127335</v>
      </c>
      <c r="AM151" s="10">
        <f>(Reliance[[#This Row],[CLOSE]]-AK150)/AK150</f>
        <v>4.9547689651290392E-3</v>
      </c>
      <c r="AO151" s="8">
        <v>45597</v>
      </c>
      <c r="AP151" s="9">
        <v>847.95</v>
      </c>
      <c r="AQ151" s="9">
        <v>847.95</v>
      </c>
      <c r="AR151" s="9">
        <v>840</v>
      </c>
      <c r="AS151" s="9">
        <v>843.45</v>
      </c>
      <c r="AT151" s="9">
        <v>2900548</v>
      </c>
      <c r="AU151" s="10">
        <f>(Tata_Motors[[#This Row],[CLOSE]]-AS150)/AS150</f>
        <v>1.1270307535519563E-2</v>
      </c>
      <c r="AW151" s="8">
        <v>45597</v>
      </c>
      <c r="AX151" s="9">
        <v>2543.9499999999998</v>
      </c>
      <c r="AY151" s="9">
        <v>2545.9499999999998</v>
      </c>
      <c r="AZ151" s="9">
        <v>2511.35</v>
      </c>
      <c r="BA151" s="9">
        <v>2537.5</v>
      </c>
      <c r="BB151" s="9">
        <v>118532</v>
      </c>
      <c r="BC151" s="14">
        <f>(Hindustan_Unilever[[#This Row],[CLOSE]]-BA150)/BA150</f>
        <v>3.6586571739345396E-3</v>
      </c>
    </row>
    <row r="152" spans="1:55" x14ac:dyDescent="0.3">
      <c r="A152" s="8">
        <v>45600</v>
      </c>
      <c r="B152" s="9" t="s">
        <v>590</v>
      </c>
      <c r="C152" s="9" t="s">
        <v>591</v>
      </c>
      <c r="D152" s="9" t="s">
        <v>592</v>
      </c>
      <c r="E152" s="9" t="s">
        <v>593</v>
      </c>
      <c r="F152" s="9">
        <v>31561.52</v>
      </c>
      <c r="G152" s="10">
        <f>(Nifty_50[[#This Row],[CLOSE]]-E151)/E151</f>
        <v>-1.2713773460306488E-2</v>
      </c>
      <c r="I152" s="11">
        <v>45600</v>
      </c>
      <c r="J152" s="12">
        <v>1745</v>
      </c>
      <c r="K152" s="12">
        <v>1745</v>
      </c>
      <c r="L152" s="12">
        <v>1710.9</v>
      </c>
      <c r="M152" s="12">
        <v>1714.1</v>
      </c>
      <c r="N152" s="12">
        <v>14044624</v>
      </c>
      <c r="O152" s="10">
        <f>(HDFC_Bank[[#This Row],[CLOSE]]-M151)/M151</f>
        <v>-1.3354055143038075E-2</v>
      </c>
      <c r="Q152" s="8">
        <v>45600</v>
      </c>
      <c r="R152" s="9">
        <v>1724.5</v>
      </c>
      <c r="S152" s="9">
        <v>1767</v>
      </c>
      <c r="T152" s="9">
        <v>1718</v>
      </c>
      <c r="U152" s="9">
        <v>1763.65</v>
      </c>
      <c r="V152" s="9">
        <v>7336722</v>
      </c>
      <c r="W152" s="10">
        <f>(Infosys[[#This Row],[CLOSE]]-U151)/U151</f>
        <v>1.5901411250249494E-3</v>
      </c>
      <c r="Y152" s="8">
        <v>45600</v>
      </c>
      <c r="Z152" s="9">
        <v>1845</v>
      </c>
      <c r="AA152" s="9">
        <v>1845</v>
      </c>
      <c r="AB152" s="9">
        <v>1760.1</v>
      </c>
      <c r="AC152" s="9">
        <v>1808.9</v>
      </c>
      <c r="AD152" s="9">
        <v>5031861</v>
      </c>
      <c r="AE152" s="10">
        <f>(Sun_Pharma[[#This Row],[CLOSE]]-AC151)/AC151</f>
        <v>-2.6635815755488592E-2</v>
      </c>
      <c r="AG152" s="8">
        <v>45600</v>
      </c>
      <c r="AH152" s="9">
        <v>1337.85</v>
      </c>
      <c r="AI152" s="9">
        <v>1340</v>
      </c>
      <c r="AJ152" s="9">
        <v>1285.0999999999999</v>
      </c>
      <c r="AK152" s="9">
        <v>1302.1500000000001</v>
      </c>
      <c r="AL152" s="9">
        <v>19796890</v>
      </c>
      <c r="AM152" s="10">
        <f>(Reliance[[#This Row],[CLOSE]]-AK151)/AK151</f>
        <v>-2.7266275725544391E-2</v>
      </c>
      <c r="AO152" s="8">
        <v>45600</v>
      </c>
      <c r="AP152" s="9">
        <v>840</v>
      </c>
      <c r="AQ152" s="9">
        <v>844.45</v>
      </c>
      <c r="AR152" s="9">
        <v>814.5</v>
      </c>
      <c r="AS152" s="9">
        <v>824.1</v>
      </c>
      <c r="AT152" s="9">
        <v>15514419</v>
      </c>
      <c r="AU152" s="10">
        <f>(Tata_Motors[[#This Row],[CLOSE]]-AS151)/AS151</f>
        <v>-2.2941490307664972E-2</v>
      </c>
      <c r="AW152" s="8">
        <v>45600</v>
      </c>
      <c r="AX152" s="9">
        <v>2547</v>
      </c>
      <c r="AY152" s="9">
        <v>2547</v>
      </c>
      <c r="AZ152" s="9">
        <v>2503.5</v>
      </c>
      <c r="BA152" s="9">
        <v>2524.8000000000002</v>
      </c>
      <c r="BB152" s="9">
        <v>1097260</v>
      </c>
      <c r="BC152" s="14">
        <f>(Hindustan_Unilever[[#This Row],[CLOSE]]-BA151)/BA151</f>
        <v>-5.0049261083743128E-3</v>
      </c>
    </row>
    <row r="153" spans="1:55" x14ac:dyDescent="0.3">
      <c r="A153" s="8">
        <v>45601</v>
      </c>
      <c r="B153" s="9" t="s">
        <v>594</v>
      </c>
      <c r="C153" s="9" t="s">
        <v>595</v>
      </c>
      <c r="D153" s="9" t="s">
        <v>596</v>
      </c>
      <c r="E153" s="9" t="s">
        <v>597</v>
      </c>
      <c r="F153" s="9">
        <v>30074.77</v>
      </c>
      <c r="G153" s="10">
        <f>(Nifty_50[[#This Row],[CLOSE]]-E152)/E152</f>
        <v>9.0830098331552041E-3</v>
      </c>
      <c r="I153" s="11">
        <v>45601</v>
      </c>
      <c r="J153" s="12">
        <v>1703</v>
      </c>
      <c r="K153" s="12">
        <v>1762.7</v>
      </c>
      <c r="L153" s="12">
        <v>1697.9</v>
      </c>
      <c r="M153" s="12">
        <v>1757.85</v>
      </c>
      <c r="N153" s="12">
        <v>22116203</v>
      </c>
      <c r="O153" s="10">
        <f>(HDFC_Bank[[#This Row],[CLOSE]]-M152)/M152</f>
        <v>2.5523598389825566E-2</v>
      </c>
      <c r="Q153" s="8">
        <v>45601</v>
      </c>
      <c r="R153" s="9">
        <v>1760</v>
      </c>
      <c r="S153" s="9">
        <v>1768.45</v>
      </c>
      <c r="T153" s="9">
        <v>1745</v>
      </c>
      <c r="U153" s="9">
        <v>1754.2</v>
      </c>
      <c r="V153" s="9">
        <v>3160880</v>
      </c>
      <c r="W153" s="10">
        <f>(Infosys[[#This Row],[CLOSE]]-U152)/U152</f>
        <v>-5.358205993252655E-3</v>
      </c>
      <c r="Y153" s="8">
        <v>45601</v>
      </c>
      <c r="Z153" s="9">
        <v>1805</v>
      </c>
      <c r="AA153" s="9">
        <v>1833</v>
      </c>
      <c r="AB153" s="9">
        <v>1799.45</v>
      </c>
      <c r="AC153" s="9">
        <v>1803.6</v>
      </c>
      <c r="AD153" s="9">
        <v>1658010</v>
      </c>
      <c r="AE153" s="10">
        <f>(Sun_Pharma[[#This Row],[CLOSE]]-AC152)/AC152</f>
        <v>-2.929957432694003E-3</v>
      </c>
      <c r="AG153" s="8">
        <v>45601</v>
      </c>
      <c r="AH153" s="9">
        <v>1293</v>
      </c>
      <c r="AI153" s="9">
        <v>1309.55</v>
      </c>
      <c r="AJ153" s="9">
        <v>1286.1500000000001</v>
      </c>
      <c r="AK153" s="9">
        <v>1305.3</v>
      </c>
      <c r="AL153" s="9">
        <v>16267479</v>
      </c>
      <c r="AM153" s="10">
        <f>(Reliance[[#This Row],[CLOSE]]-AK152)/AK152</f>
        <v>2.4190761433013582E-3</v>
      </c>
      <c r="AO153" s="8">
        <v>45601</v>
      </c>
      <c r="AP153" s="9">
        <v>821.5</v>
      </c>
      <c r="AQ153" s="9">
        <v>843.6</v>
      </c>
      <c r="AR153" s="9">
        <v>820.4</v>
      </c>
      <c r="AS153" s="9">
        <v>835.65</v>
      </c>
      <c r="AT153" s="9">
        <v>10215249</v>
      </c>
      <c r="AU153" s="10">
        <f>(Tata_Motors[[#This Row],[CLOSE]]-AS152)/AS152</f>
        <v>1.4015289406625353E-2</v>
      </c>
      <c r="AW153" s="8">
        <v>45601</v>
      </c>
      <c r="AX153" s="9">
        <v>2520</v>
      </c>
      <c r="AY153" s="9">
        <v>2530.25</v>
      </c>
      <c r="AZ153" s="9">
        <v>2507</v>
      </c>
      <c r="BA153" s="9">
        <v>2521.35</v>
      </c>
      <c r="BB153" s="9">
        <v>702046</v>
      </c>
      <c r="BC153" s="14">
        <f>(Hindustan_Unilever[[#This Row],[CLOSE]]-BA152)/BA152</f>
        <v>-1.36644486692026E-3</v>
      </c>
    </row>
    <row r="154" spans="1:55" x14ac:dyDescent="0.3">
      <c r="A154" s="8">
        <v>45602</v>
      </c>
      <c r="B154" s="9" t="s">
        <v>598</v>
      </c>
      <c r="C154" s="9" t="s">
        <v>599</v>
      </c>
      <c r="D154" s="9" t="s">
        <v>600</v>
      </c>
      <c r="E154" s="9" t="s">
        <v>601</v>
      </c>
      <c r="F154" s="9">
        <v>34108.839999999997</v>
      </c>
      <c r="G154" s="10">
        <f>(Nifty_50[[#This Row],[CLOSE]]-E153)/E153</f>
        <v>1.1181871120417292E-2</v>
      </c>
      <c r="I154" s="11">
        <v>45602</v>
      </c>
      <c r="J154" s="12">
        <v>1771.5</v>
      </c>
      <c r="K154" s="12">
        <v>1771.5</v>
      </c>
      <c r="L154" s="12">
        <v>1745.35</v>
      </c>
      <c r="M154" s="12">
        <v>1755.25</v>
      </c>
      <c r="N154" s="12">
        <v>13893955</v>
      </c>
      <c r="O154" s="10">
        <f>(HDFC_Bank[[#This Row],[CLOSE]]-M153)/M153</f>
        <v>-1.4790795574138346E-3</v>
      </c>
      <c r="Q154" s="8">
        <v>45602</v>
      </c>
      <c r="R154" s="9">
        <v>1764</v>
      </c>
      <c r="S154" s="9">
        <v>1827.2</v>
      </c>
      <c r="T154" s="9">
        <v>1762.65</v>
      </c>
      <c r="U154" s="9">
        <v>1823.7</v>
      </c>
      <c r="V154" s="9">
        <v>10421494</v>
      </c>
      <c r="W154" s="10">
        <f>(Infosys[[#This Row],[CLOSE]]-U153)/U153</f>
        <v>3.9619199635161327E-2</v>
      </c>
      <c r="Y154" s="8">
        <v>45602</v>
      </c>
      <c r="Z154" s="9">
        <v>1815.55</v>
      </c>
      <c r="AA154" s="9">
        <v>1840</v>
      </c>
      <c r="AB154" s="9">
        <v>1802.2</v>
      </c>
      <c r="AC154" s="9">
        <v>1827.45</v>
      </c>
      <c r="AD154" s="9">
        <v>2060619</v>
      </c>
      <c r="AE154" s="10">
        <f>(Sun_Pharma[[#This Row],[CLOSE]]-AC153)/AC153</f>
        <v>1.3223552894211654E-2</v>
      </c>
      <c r="AG154" s="8">
        <v>45602</v>
      </c>
      <c r="AH154" s="9">
        <v>1310</v>
      </c>
      <c r="AI154" s="9">
        <v>1328.3</v>
      </c>
      <c r="AJ154" s="9">
        <v>1300.2</v>
      </c>
      <c r="AK154" s="9">
        <v>1325.35</v>
      </c>
      <c r="AL154" s="9">
        <v>21625209</v>
      </c>
      <c r="AM154" s="10">
        <f>(Reliance[[#This Row],[CLOSE]]-AK153)/AK153</f>
        <v>1.5360453535585655E-2</v>
      </c>
      <c r="AO154" s="8">
        <v>45602</v>
      </c>
      <c r="AP154" s="9">
        <v>843.9</v>
      </c>
      <c r="AQ154" s="9">
        <v>843.9</v>
      </c>
      <c r="AR154" s="9">
        <v>826</v>
      </c>
      <c r="AS154" s="9">
        <v>839.7</v>
      </c>
      <c r="AT154" s="9">
        <v>10579596</v>
      </c>
      <c r="AU154" s="10">
        <f>(Tata_Motors[[#This Row],[CLOSE]]-AS153)/AS153</f>
        <v>4.8465266558966888E-3</v>
      </c>
      <c r="AW154" s="8">
        <v>45602</v>
      </c>
      <c r="AX154" s="9">
        <v>2515.1999999999998</v>
      </c>
      <c r="AY154" s="9">
        <v>2522.1</v>
      </c>
      <c r="AZ154" s="9">
        <v>2495</v>
      </c>
      <c r="BA154" s="9">
        <v>2500.6999999999998</v>
      </c>
      <c r="BB154" s="9">
        <v>1219166</v>
      </c>
      <c r="BC154" s="14">
        <f>(Hindustan_Unilever[[#This Row],[CLOSE]]-BA153)/BA153</f>
        <v>-8.1900569139548626E-3</v>
      </c>
    </row>
    <row r="155" spans="1:55" x14ac:dyDescent="0.3">
      <c r="A155" s="8">
        <v>45603</v>
      </c>
      <c r="B155" s="9" t="s">
        <v>602</v>
      </c>
      <c r="C155" s="9" t="s">
        <v>603</v>
      </c>
      <c r="D155" s="9" t="s">
        <v>604</v>
      </c>
      <c r="E155" s="9" t="s">
        <v>605</v>
      </c>
      <c r="F155" s="9">
        <v>30971.89</v>
      </c>
      <c r="G155" s="10">
        <f>(Nifty_50[[#This Row],[CLOSE]]-E154)/E154</f>
        <v>-1.162797821438858E-2</v>
      </c>
      <c r="I155" s="11">
        <v>45603</v>
      </c>
      <c r="J155" s="12">
        <v>1744.3</v>
      </c>
      <c r="K155" s="12">
        <v>1760.95</v>
      </c>
      <c r="L155" s="12">
        <v>1738</v>
      </c>
      <c r="M155" s="12">
        <v>1746.55</v>
      </c>
      <c r="N155" s="12">
        <v>9447728</v>
      </c>
      <c r="O155" s="10">
        <f>(HDFC_Bank[[#This Row],[CLOSE]]-M154)/M154</f>
        <v>-4.9565588947443643E-3</v>
      </c>
      <c r="Q155" s="8">
        <v>45603</v>
      </c>
      <c r="R155" s="9">
        <v>1812.95</v>
      </c>
      <c r="S155" s="9">
        <v>1825.7</v>
      </c>
      <c r="T155" s="9">
        <v>1787</v>
      </c>
      <c r="U155" s="9">
        <v>1803.05</v>
      </c>
      <c r="V155" s="9">
        <v>4550965</v>
      </c>
      <c r="W155" s="10">
        <f>(Infosys[[#This Row],[CLOSE]]-U154)/U154</f>
        <v>-1.1323134287437676E-2</v>
      </c>
      <c r="Y155" s="8">
        <v>45603</v>
      </c>
      <c r="Z155" s="9">
        <v>1845</v>
      </c>
      <c r="AA155" s="9">
        <v>1845</v>
      </c>
      <c r="AB155" s="9">
        <v>1778.8</v>
      </c>
      <c r="AC155" s="9">
        <v>1790.95</v>
      </c>
      <c r="AD155" s="9">
        <v>1909269</v>
      </c>
      <c r="AE155" s="10">
        <f>(Sun_Pharma[[#This Row],[CLOSE]]-AC154)/AC154</f>
        <v>-1.997318668089414E-2</v>
      </c>
      <c r="AG155" s="8">
        <v>45603</v>
      </c>
      <c r="AH155" s="9">
        <v>1324</v>
      </c>
      <c r="AI155" s="9">
        <v>1324</v>
      </c>
      <c r="AJ155" s="9">
        <v>1302.5999999999999</v>
      </c>
      <c r="AK155" s="9">
        <v>1305.6500000000001</v>
      </c>
      <c r="AL155" s="9">
        <v>9611974</v>
      </c>
      <c r="AM155" s="10">
        <f>(Reliance[[#This Row],[CLOSE]]-AK154)/AK154</f>
        <v>-1.4863998189157445E-2</v>
      </c>
      <c r="AO155" s="8">
        <v>45603</v>
      </c>
      <c r="AP155" s="9">
        <v>841</v>
      </c>
      <c r="AQ155" s="9">
        <v>842.75</v>
      </c>
      <c r="AR155" s="9">
        <v>817.3</v>
      </c>
      <c r="AS155" s="9">
        <v>819.75</v>
      </c>
      <c r="AT155" s="9">
        <v>13237161</v>
      </c>
      <c r="AU155" s="10">
        <f>(Tata_Motors[[#This Row],[CLOSE]]-AS154)/AS154</f>
        <v>-2.3758485173276223E-2</v>
      </c>
      <c r="AW155" s="8">
        <v>45603</v>
      </c>
      <c r="AX155" s="9">
        <v>2500.6999999999998</v>
      </c>
      <c r="AY155" s="9">
        <v>2509.9</v>
      </c>
      <c r="AZ155" s="9">
        <v>2466.1</v>
      </c>
      <c r="BA155" s="9">
        <v>2475.5</v>
      </c>
      <c r="BB155" s="9">
        <v>1322446</v>
      </c>
      <c r="BC155" s="14">
        <f>(Hindustan_Unilever[[#This Row],[CLOSE]]-BA154)/BA154</f>
        <v>-1.0077178390050713E-2</v>
      </c>
    </row>
    <row r="156" spans="1:55" x14ac:dyDescent="0.3">
      <c r="A156" s="8">
        <v>45604</v>
      </c>
      <c r="B156" s="9" t="s">
        <v>606</v>
      </c>
      <c r="C156" s="9" t="s">
        <v>607</v>
      </c>
      <c r="D156" s="9" t="s">
        <v>608</v>
      </c>
      <c r="E156" s="9" t="s">
        <v>609</v>
      </c>
      <c r="F156" s="9">
        <v>27670.3</v>
      </c>
      <c r="G156" s="10">
        <f>(Nifty_50[[#This Row],[CLOSE]]-E155)/E155</f>
        <v>-2.1136931363858044E-3</v>
      </c>
      <c r="I156" s="11">
        <v>45604</v>
      </c>
      <c r="J156" s="12">
        <v>1752</v>
      </c>
      <c r="K156" s="12">
        <v>1761.8</v>
      </c>
      <c r="L156" s="12">
        <v>1745.85</v>
      </c>
      <c r="M156" s="12">
        <v>1754.45</v>
      </c>
      <c r="N156" s="12">
        <v>9951493</v>
      </c>
      <c r="O156" s="10">
        <f>(HDFC_Bank[[#This Row],[CLOSE]]-M155)/M155</f>
        <v>4.5232028856889818E-3</v>
      </c>
      <c r="Q156" s="8">
        <v>45604</v>
      </c>
      <c r="R156" s="9">
        <v>1818</v>
      </c>
      <c r="S156" s="9">
        <v>1840.6</v>
      </c>
      <c r="T156" s="9">
        <v>1813.15</v>
      </c>
      <c r="U156" s="9">
        <v>1829.95</v>
      </c>
      <c r="V156" s="9">
        <v>4210960</v>
      </c>
      <c r="W156" s="10">
        <f>(Infosys[[#This Row],[CLOSE]]-U155)/U155</f>
        <v>1.4919164748620444E-2</v>
      </c>
      <c r="Y156" s="8">
        <v>45604</v>
      </c>
      <c r="Z156" s="9">
        <v>1799.8</v>
      </c>
      <c r="AA156" s="9">
        <v>1815.05</v>
      </c>
      <c r="AB156" s="9">
        <v>1790.95</v>
      </c>
      <c r="AC156" s="9">
        <v>1809.6</v>
      </c>
      <c r="AD156" s="9">
        <v>1644075</v>
      </c>
      <c r="AE156" s="10">
        <f>(Sun_Pharma[[#This Row],[CLOSE]]-AC155)/AC155</f>
        <v>1.0413467712666385E-2</v>
      </c>
      <c r="AG156" s="8">
        <v>45604</v>
      </c>
      <c r="AH156" s="9">
        <v>1297.6500000000001</v>
      </c>
      <c r="AI156" s="9">
        <v>1301.6500000000001</v>
      </c>
      <c r="AJ156" s="9">
        <v>1275</v>
      </c>
      <c r="AK156" s="9">
        <v>1283.75</v>
      </c>
      <c r="AL156" s="9">
        <v>19814406</v>
      </c>
      <c r="AM156" s="10">
        <f>(Reliance[[#This Row],[CLOSE]]-AK155)/AK155</f>
        <v>-1.6773254700723845E-2</v>
      </c>
      <c r="AO156" s="8">
        <v>45604</v>
      </c>
      <c r="AP156" s="9">
        <v>821.95</v>
      </c>
      <c r="AQ156" s="9">
        <v>822</v>
      </c>
      <c r="AR156" s="9">
        <v>801.1</v>
      </c>
      <c r="AS156" s="9">
        <v>805.45</v>
      </c>
      <c r="AT156" s="9">
        <v>16072692</v>
      </c>
      <c r="AU156" s="10">
        <f>(Tata_Motors[[#This Row],[CLOSE]]-AS155)/AS155</f>
        <v>-1.7444342787435139E-2</v>
      </c>
      <c r="AW156" s="8">
        <v>45604</v>
      </c>
      <c r="AX156" s="9">
        <v>2483.9499999999998</v>
      </c>
      <c r="AY156" s="9">
        <v>2515.25</v>
      </c>
      <c r="AZ156" s="9">
        <v>2467.3000000000002</v>
      </c>
      <c r="BA156" s="9">
        <v>2507.6999999999998</v>
      </c>
      <c r="BB156" s="9">
        <v>1700877</v>
      </c>
      <c r="BC156" s="14">
        <f>(Hindustan_Unilever[[#This Row],[CLOSE]]-BA155)/BA155</f>
        <v>1.3007473237729678E-2</v>
      </c>
    </row>
    <row r="157" spans="1:55" x14ac:dyDescent="0.3">
      <c r="A157" s="8">
        <v>45607</v>
      </c>
      <c r="B157" s="9" t="s">
        <v>610</v>
      </c>
      <c r="C157" s="9" t="s">
        <v>611</v>
      </c>
      <c r="D157" s="9" t="s">
        <v>612</v>
      </c>
      <c r="E157" s="9" t="s">
        <v>613</v>
      </c>
      <c r="F157" s="9">
        <v>26600.28</v>
      </c>
      <c r="G157" s="10">
        <f>(Nifty_50[[#This Row],[CLOSE]]-E156)/E156</f>
        <v>-2.8573558277641628E-4</v>
      </c>
      <c r="I157" s="11">
        <v>45607</v>
      </c>
      <c r="J157" s="12">
        <v>1754.55</v>
      </c>
      <c r="K157" s="12">
        <v>1782.8</v>
      </c>
      <c r="L157" s="12">
        <v>1751.2</v>
      </c>
      <c r="M157" s="12">
        <v>1766.3</v>
      </c>
      <c r="N157" s="12">
        <v>12282681</v>
      </c>
      <c r="O157" s="10">
        <f>(HDFC_Bank[[#This Row],[CLOSE]]-M156)/M156</f>
        <v>6.7542534697483019E-3</v>
      </c>
      <c r="Q157" s="8">
        <v>45607</v>
      </c>
      <c r="R157" s="9">
        <v>1829</v>
      </c>
      <c r="S157" s="9">
        <v>1868</v>
      </c>
      <c r="T157" s="9">
        <v>1822.55</v>
      </c>
      <c r="U157" s="9">
        <v>1860.1</v>
      </c>
      <c r="V157" s="9">
        <v>3804234</v>
      </c>
      <c r="W157" s="10">
        <f>(Infosys[[#This Row],[CLOSE]]-U156)/U156</f>
        <v>1.6475859996174683E-2</v>
      </c>
      <c r="Y157" s="8">
        <v>45607</v>
      </c>
      <c r="Z157" s="9">
        <v>1817.4</v>
      </c>
      <c r="AA157" s="9">
        <v>1817.65</v>
      </c>
      <c r="AB157" s="9">
        <v>1791.95</v>
      </c>
      <c r="AC157" s="9">
        <v>1794.6</v>
      </c>
      <c r="AD157" s="9">
        <v>1069649</v>
      </c>
      <c r="AE157" s="10">
        <f>(Sun_Pharma[[#This Row],[CLOSE]]-AC156)/AC156</f>
        <v>-8.2891246684350141E-3</v>
      </c>
      <c r="AG157" s="8">
        <v>45607</v>
      </c>
      <c r="AH157" s="9">
        <v>1278.95</v>
      </c>
      <c r="AI157" s="9">
        <v>1286</v>
      </c>
      <c r="AJ157" s="9">
        <v>1267</v>
      </c>
      <c r="AK157" s="9">
        <v>1272.7</v>
      </c>
      <c r="AL157" s="9">
        <v>9056552</v>
      </c>
      <c r="AM157" s="10">
        <f>(Reliance[[#This Row],[CLOSE]]-AK156)/AK156</f>
        <v>-8.6075949367088248E-3</v>
      </c>
      <c r="AO157" s="8">
        <v>45607</v>
      </c>
      <c r="AP157" s="9">
        <v>801</v>
      </c>
      <c r="AQ157" s="9">
        <v>831.45</v>
      </c>
      <c r="AR157" s="9">
        <v>792</v>
      </c>
      <c r="AS157" s="9">
        <v>804.7</v>
      </c>
      <c r="AT157" s="9">
        <v>27587619</v>
      </c>
      <c r="AU157" s="10">
        <f>(Tata_Motors[[#This Row],[CLOSE]]-AS156)/AS156</f>
        <v>-9.3115649636848965E-4</v>
      </c>
      <c r="AW157" s="8">
        <v>45607</v>
      </c>
      <c r="AX157" s="9">
        <v>2509</v>
      </c>
      <c r="AY157" s="9">
        <v>2514.9</v>
      </c>
      <c r="AZ157" s="9">
        <v>2475.0500000000002</v>
      </c>
      <c r="BA157" s="9">
        <v>2491.0500000000002</v>
      </c>
      <c r="BB157" s="9">
        <v>1175577</v>
      </c>
      <c r="BC157" s="14">
        <f>(Hindustan_Unilever[[#This Row],[CLOSE]]-BA156)/BA156</f>
        <v>-6.6395501854287341E-3</v>
      </c>
    </row>
    <row r="158" spans="1:55" x14ac:dyDescent="0.3">
      <c r="A158" s="8">
        <v>45608</v>
      </c>
      <c r="B158" s="9" t="s">
        <v>614</v>
      </c>
      <c r="C158" s="9" t="s">
        <v>615</v>
      </c>
      <c r="D158" s="9" t="s">
        <v>616</v>
      </c>
      <c r="E158" s="9" t="s">
        <v>617</v>
      </c>
      <c r="F158" s="9">
        <v>26852.73</v>
      </c>
      <c r="G158" s="10">
        <f>(Nifty_50[[#This Row],[CLOSE]]-E157)/E157</f>
        <v>-1.0680866399075383E-2</v>
      </c>
      <c r="I158" s="11">
        <v>45608</v>
      </c>
      <c r="J158" s="12">
        <v>1772</v>
      </c>
      <c r="K158" s="12">
        <v>1775</v>
      </c>
      <c r="L158" s="12">
        <v>1708.65</v>
      </c>
      <c r="M158" s="12">
        <v>1718.2</v>
      </c>
      <c r="N158" s="12">
        <v>15697703</v>
      </c>
      <c r="O158" s="10">
        <f>(HDFC_Bank[[#This Row],[CLOSE]]-M157)/M157</f>
        <v>-2.7232067032780336E-2</v>
      </c>
      <c r="Q158" s="8">
        <v>45608</v>
      </c>
      <c r="R158" s="9">
        <v>1871.1</v>
      </c>
      <c r="S158" s="9">
        <v>1881</v>
      </c>
      <c r="T158" s="9">
        <v>1861</v>
      </c>
      <c r="U158" s="9">
        <v>1868.8</v>
      </c>
      <c r="V158" s="9">
        <v>5012450</v>
      </c>
      <c r="W158" s="10">
        <f>(Infosys[[#This Row],[CLOSE]]-U157)/U157</f>
        <v>4.6771678941992609E-3</v>
      </c>
      <c r="Y158" s="8">
        <v>45608</v>
      </c>
      <c r="Z158" s="9">
        <v>1801.9</v>
      </c>
      <c r="AA158" s="9">
        <v>1825</v>
      </c>
      <c r="AB158" s="9">
        <v>1795.1</v>
      </c>
      <c r="AC158" s="9">
        <v>1800.85</v>
      </c>
      <c r="AD158" s="9">
        <v>2471888</v>
      </c>
      <c r="AE158" s="10">
        <f>(Sun_Pharma[[#This Row],[CLOSE]]-AC157)/AC157</f>
        <v>3.4826702329209852E-3</v>
      </c>
      <c r="AG158" s="8">
        <v>45608</v>
      </c>
      <c r="AH158" s="9">
        <v>1275.55</v>
      </c>
      <c r="AI158" s="9">
        <v>1289.3</v>
      </c>
      <c r="AJ158" s="9">
        <v>1267.5</v>
      </c>
      <c r="AK158" s="9">
        <v>1274.25</v>
      </c>
      <c r="AL158" s="9">
        <v>10671091</v>
      </c>
      <c r="AM158" s="10">
        <f>(Reliance[[#This Row],[CLOSE]]-AK157)/AK157</f>
        <v>1.2178832403551146E-3</v>
      </c>
      <c r="AO158" s="8">
        <v>45608</v>
      </c>
      <c r="AP158" s="9">
        <v>806</v>
      </c>
      <c r="AQ158" s="9">
        <v>813.1</v>
      </c>
      <c r="AR158" s="9">
        <v>783.05</v>
      </c>
      <c r="AS158" s="9">
        <v>784.85</v>
      </c>
      <c r="AT158" s="9">
        <v>16526921</v>
      </c>
      <c r="AU158" s="10">
        <f>(Tata_Motors[[#This Row],[CLOSE]]-AS157)/AS157</f>
        <v>-2.4667577979371223E-2</v>
      </c>
      <c r="AW158" s="8">
        <v>45608</v>
      </c>
      <c r="AX158" s="9">
        <v>2495</v>
      </c>
      <c r="AY158" s="9">
        <v>2496.9499999999998</v>
      </c>
      <c r="AZ158" s="9">
        <v>2456</v>
      </c>
      <c r="BA158" s="9">
        <v>2461.5</v>
      </c>
      <c r="BB158" s="9">
        <v>1624222</v>
      </c>
      <c r="BC158" s="14">
        <f>(Hindustan_Unilever[[#This Row],[CLOSE]]-BA157)/BA157</f>
        <v>-1.1862467634130259E-2</v>
      </c>
    </row>
    <row r="159" spans="1:55" x14ac:dyDescent="0.3">
      <c r="A159" s="8">
        <v>45609</v>
      </c>
      <c r="B159" s="9" t="s">
        <v>618</v>
      </c>
      <c r="C159" s="9" t="s">
        <v>619</v>
      </c>
      <c r="D159" s="9" t="s">
        <v>620</v>
      </c>
      <c r="E159" s="9" t="s">
        <v>621</v>
      </c>
      <c r="F159" s="9">
        <v>27765.81</v>
      </c>
      <c r="G159" s="10">
        <f>(Nifty_50[[#This Row],[CLOSE]]-E158)/E158</f>
        <v>-1.3582627300494754E-2</v>
      </c>
      <c r="I159" s="11">
        <v>45609</v>
      </c>
      <c r="J159" s="12">
        <v>1716.75</v>
      </c>
      <c r="K159" s="12">
        <v>1729.4</v>
      </c>
      <c r="L159" s="12">
        <v>1673</v>
      </c>
      <c r="M159" s="12">
        <v>1681.35</v>
      </c>
      <c r="N159" s="12">
        <v>17864250</v>
      </c>
      <c r="O159" s="10">
        <f>(HDFC_Bank[[#This Row],[CLOSE]]-M158)/M158</f>
        <v>-2.144686299615885E-2</v>
      </c>
      <c r="Q159" s="8">
        <v>45609</v>
      </c>
      <c r="R159" s="9">
        <v>1861.1</v>
      </c>
      <c r="S159" s="9">
        <v>1873.2</v>
      </c>
      <c r="T159" s="9">
        <v>1856.3</v>
      </c>
      <c r="U159" s="9">
        <v>1868.4</v>
      </c>
      <c r="V159" s="9">
        <v>4257495</v>
      </c>
      <c r="W159" s="10">
        <f>(Infosys[[#This Row],[CLOSE]]-U158)/U158</f>
        <v>-2.1404109589033795E-4</v>
      </c>
      <c r="Y159" s="8">
        <v>45609</v>
      </c>
      <c r="Z159" s="9">
        <v>1791</v>
      </c>
      <c r="AA159" s="9">
        <v>1797.3</v>
      </c>
      <c r="AB159" s="9">
        <v>1770.45</v>
      </c>
      <c r="AC159" s="9">
        <v>1779</v>
      </c>
      <c r="AD159" s="9">
        <v>1810332</v>
      </c>
      <c r="AE159" s="10">
        <f>(Sun_Pharma[[#This Row],[CLOSE]]-AC158)/AC158</f>
        <v>-1.2133159341422057E-2</v>
      </c>
      <c r="AG159" s="8">
        <v>45609</v>
      </c>
      <c r="AH159" s="9">
        <v>1270.25</v>
      </c>
      <c r="AI159" s="9">
        <v>1275.45</v>
      </c>
      <c r="AJ159" s="9">
        <v>1249.5</v>
      </c>
      <c r="AK159" s="9">
        <v>1252.05</v>
      </c>
      <c r="AL159" s="9">
        <v>14633633</v>
      </c>
      <c r="AM159" s="10">
        <f>(Reliance[[#This Row],[CLOSE]]-AK158)/AK158</f>
        <v>-1.7422012948793444E-2</v>
      </c>
      <c r="AO159" s="8">
        <v>45609</v>
      </c>
      <c r="AP159" s="9">
        <v>787</v>
      </c>
      <c r="AQ159" s="9">
        <v>792.65</v>
      </c>
      <c r="AR159" s="9">
        <v>775.55</v>
      </c>
      <c r="AS159" s="9">
        <v>786.25</v>
      </c>
      <c r="AT159" s="9">
        <v>14674022</v>
      </c>
      <c r="AU159" s="10">
        <f>(Tata_Motors[[#This Row],[CLOSE]]-AS158)/AS158</f>
        <v>1.7837803401923645E-3</v>
      </c>
      <c r="AW159" s="8">
        <v>45609</v>
      </c>
      <c r="AX159" s="9">
        <v>2462.1</v>
      </c>
      <c r="AY159" s="9">
        <v>2472.8000000000002</v>
      </c>
      <c r="AZ159" s="9">
        <v>2450.4</v>
      </c>
      <c r="BA159" s="9">
        <v>2464.9499999999998</v>
      </c>
      <c r="BB159" s="9">
        <v>1262017</v>
      </c>
      <c r="BC159" s="14">
        <f>(Hindustan_Unilever[[#This Row],[CLOSE]]-BA158)/BA158</f>
        <v>1.4015843997561724E-3</v>
      </c>
    </row>
    <row r="160" spans="1:55" x14ac:dyDescent="0.3">
      <c r="A160" s="8">
        <v>45610</v>
      </c>
      <c r="B160" s="9" t="s">
        <v>622</v>
      </c>
      <c r="C160" s="9" t="s">
        <v>623</v>
      </c>
      <c r="D160" s="9" t="s">
        <v>624</v>
      </c>
      <c r="E160" s="9" t="s">
        <v>625</v>
      </c>
      <c r="F160" s="9">
        <v>24814.37</v>
      </c>
      <c r="G160" s="10">
        <f>(Nifty_50[[#This Row],[CLOSE]]-E159)/E159</f>
        <v>-1.118466152073133E-3</v>
      </c>
      <c r="I160" s="11">
        <v>45610</v>
      </c>
      <c r="J160" s="12">
        <v>1673.1</v>
      </c>
      <c r="K160" s="12">
        <v>1704.85</v>
      </c>
      <c r="L160" s="12">
        <v>1672.1</v>
      </c>
      <c r="M160" s="12">
        <v>1692.75</v>
      </c>
      <c r="N160" s="12">
        <v>13573235</v>
      </c>
      <c r="O160" s="10">
        <f>(HDFC_Bank[[#This Row],[CLOSE]]-M159)/M159</f>
        <v>6.7802658577928998E-3</v>
      </c>
      <c r="Q160" s="8">
        <v>45610</v>
      </c>
      <c r="R160" s="9">
        <v>1865.6</v>
      </c>
      <c r="S160" s="9">
        <v>1876</v>
      </c>
      <c r="T160" s="9">
        <v>1856</v>
      </c>
      <c r="U160" s="9">
        <v>1864.55</v>
      </c>
      <c r="V160" s="9">
        <v>4311431</v>
      </c>
      <c r="W160" s="10">
        <f>(Infosys[[#This Row],[CLOSE]]-U159)/U159</f>
        <v>-2.0605865981589253E-3</v>
      </c>
      <c r="Y160" s="8">
        <v>45610</v>
      </c>
      <c r="Z160" s="9">
        <v>1779.7</v>
      </c>
      <c r="AA160" s="9">
        <v>1796</v>
      </c>
      <c r="AB160" s="9">
        <v>1763.15</v>
      </c>
      <c r="AC160" s="9">
        <v>1768.2</v>
      </c>
      <c r="AD160" s="9">
        <v>1473358</v>
      </c>
      <c r="AE160" s="10">
        <f>(Sun_Pharma[[#This Row],[CLOSE]]-AC159)/AC159</f>
        <v>-6.0708263069139713E-3</v>
      </c>
      <c r="AG160" s="8">
        <v>45610</v>
      </c>
      <c r="AH160" s="9">
        <v>1253.5999999999999</v>
      </c>
      <c r="AI160" s="9">
        <v>1272.5999999999999</v>
      </c>
      <c r="AJ160" s="9">
        <v>1251.0999999999999</v>
      </c>
      <c r="AK160" s="9">
        <v>1267.5999999999999</v>
      </c>
      <c r="AL160" s="9">
        <v>12612633</v>
      </c>
      <c r="AM160" s="10">
        <f>(Reliance[[#This Row],[CLOSE]]-AK159)/AK159</f>
        <v>1.2419631803841664E-2</v>
      </c>
      <c r="AO160" s="8">
        <v>45610</v>
      </c>
      <c r="AP160" s="9">
        <v>786.6</v>
      </c>
      <c r="AQ160" s="9">
        <v>792</v>
      </c>
      <c r="AR160" s="9">
        <v>772</v>
      </c>
      <c r="AS160" s="9">
        <v>774.3</v>
      </c>
      <c r="AT160" s="9">
        <v>11740909</v>
      </c>
      <c r="AU160" s="10">
        <f>(Tata_Motors[[#This Row],[CLOSE]]-AS159)/AS159</f>
        <v>-1.5198728139904668E-2</v>
      </c>
      <c r="AW160" s="8">
        <v>45610</v>
      </c>
      <c r="AX160" s="9">
        <v>2460.4</v>
      </c>
      <c r="AY160" s="9">
        <v>2464.6999999999998</v>
      </c>
      <c r="AZ160" s="9">
        <v>2383.6999999999998</v>
      </c>
      <c r="BA160" s="9">
        <v>2389.1999999999998</v>
      </c>
      <c r="BB160" s="9">
        <v>2443393</v>
      </c>
      <c r="BC160" s="14">
        <f>(Hindustan_Unilever[[#This Row],[CLOSE]]-BA159)/BA159</f>
        <v>-3.0730846467473989E-2</v>
      </c>
    </row>
    <row r="161" spans="1:55" x14ac:dyDescent="0.3">
      <c r="A161" s="8">
        <v>45614</v>
      </c>
      <c r="B161" s="9" t="s">
        <v>626</v>
      </c>
      <c r="C161" s="9" t="s">
        <v>627</v>
      </c>
      <c r="D161" s="9" t="s">
        <v>628</v>
      </c>
      <c r="E161" s="9" t="s">
        <v>629</v>
      </c>
      <c r="F161" s="9">
        <v>25257.33</v>
      </c>
      <c r="G161" s="10">
        <f>(Nifty_50[[#This Row],[CLOSE]]-E160)/E160</f>
        <v>-3.3527814487925929E-3</v>
      </c>
      <c r="I161" s="11">
        <v>45614</v>
      </c>
      <c r="J161" s="12">
        <v>1700</v>
      </c>
      <c r="K161" s="12">
        <v>1718.9</v>
      </c>
      <c r="L161" s="12">
        <v>1695</v>
      </c>
      <c r="M161" s="12">
        <v>1705.1</v>
      </c>
      <c r="N161" s="12">
        <v>13540984</v>
      </c>
      <c r="O161" s="10">
        <f>(HDFC_Bank[[#This Row],[CLOSE]]-M160)/M160</f>
        <v>7.2958204105744552E-3</v>
      </c>
      <c r="Q161" s="8">
        <v>45614</v>
      </c>
      <c r="R161" s="9">
        <v>1849.2</v>
      </c>
      <c r="S161" s="9">
        <v>1849.2</v>
      </c>
      <c r="T161" s="9">
        <v>1795</v>
      </c>
      <c r="U161" s="9">
        <v>1811.45</v>
      </c>
      <c r="V161" s="9">
        <v>4839244</v>
      </c>
      <c r="W161" s="10">
        <f>(Infosys[[#This Row],[CLOSE]]-U160)/U160</f>
        <v>-2.8478721407310028E-2</v>
      </c>
      <c r="Y161" s="8">
        <v>45614</v>
      </c>
      <c r="Z161" s="9">
        <v>1799</v>
      </c>
      <c r="AA161" s="9">
        <v>1799</v>
      </c>
      <c r="AB161" s="9">
        <v>1743.2</v>
      </c>
      <c r="AC161" s="9">
        <v>1747.75</v>
      </c>
      <c r="AD161" s="9">
        <v>1533025</v>
      </c>
      <c r="AE161" s="10">
        <f>(Sun_Pharma[[#This Row],[CLOSE]]-AC160)/AC160</f>
        <v>-1.1565433774459928E-2</v>
      </c>
      <c r="AG161" s="8">
        <v>45614</v>
      </c>
      <c r="AH161" s="9">
        <v>1267.5999999999999</v>
      </c>
      <c r="AI161" s="9">
        <v>1272.9000000000001</v>
      </c>
      <c r="AJ161" s="9">
        <v>1243.9000000000001</v>
      </c>
      <c r="AK161" s="9">
        <v>1260.75</v>
      </c>
      <c r="AL161" s="9">
        <v>13620611</v>
      </c>
      <c r="AM161" s="10">
        <f>(Reliance[[#This Row],[CLOSE]]-AK160)/AK160</f>
        <v>-5.4039129062795118E-3</v>
      </c>
      <c r="AO161" s="8">
        <v>45614</v>
      </c>
      <c r="AP161" s="9">
        <v>778</v>
      </c>
      <c r="AQ161" s="9">
        <v>781.75</v>
      </c>
      <c r="AR161" s="9">
        <v>759.2</v>
      </c>
      <c r="AS161" s="9">
        <v>771.9</v>
      </c>
      <c r="AT161" s="9">
        <v>17053446</v>
      </c>
      <c r="AU161" s="10">
        <f>(Tata_Motors[[#This Row],[CLOSE]]-AS160)/AS160</f>
        <v>-3.0995738086012879E-3</v>
      </c>
      <c r="AW161" s="8">
        <v>45614</v>
      </c>
      <c r="AX161" s="9">
        <v>2401.15</v>
      </c>
      <c r="AY161" s="9">
        <v>2425</v>
      </c>
      <c r="AZ161" s="9">
        <v>2375.75</v>
      </c>
      <c r="BA161" s="9">
        <v>2422.9</v>
      </c>
      <c r="BB161" s="9">
        <v>1374215</v>
      </c>
      <c r="BC161" s="14">
        <f>(Hindustan_Unilever[[#This Row],[CLOSE]]-BA160)/BA160</f>
        <v>1.4105139795747646E-2</v>
      </c>
    </row>
    <row r="162" spans="1:55" x14ac:dyDescent="0.3">
      <c r="A162" s="8">
        <v>45615</v>
      </c>
      <c r="B162" s="9" t="s">
        <v>630</v>
      </c>
      <c r="C162" s="9" t="s">
        <v>631</v>
      </c>
      <c r="D162" s="9" t="s">
        <v>632</v>
      </c>
      <c r="E162" s="9" t="s">
        <v>633</v>
      </c>
      <c r="F162" s="9">
        <v>30486.78</v>
      </c>
      <c r="G162" s="10">
        <f>(Nifty_50[[#This Row],[CLOSE]]-E161)/E161</f>
        <v>2.7586148086877491E-3</v>
      </c>
      <c r="I162" s="11">
        <v>45615</v>
      </c>
      <c r="J162" s="12">
        <v>1714</v>
      </c>
      <c r="K162" s="12">
        <v>1753.75</v>
      </c>
      <c r="L162" s="12">
        <v>1702.7</v>
      </c>
      <c r="M162" s="12">
        <v>1742.25</v>
      </c>
      <c r="N162" s="12">
        <v>25490636</v>
      </c>
      <c r="O162" s="10">
        <f>(HDFC_Bank[[#This Row],[CLOSE]]-M161)/M161</f>
        <v>2.1787578441147201E-2</v>
      </c>
      <c r="Q162" s="8">
        <v>45615</v>
      </c>
      <c r="R162" s="9">
        <v>1825.5</v>
      </c>
      <c r="S162" s="9">
        <v>1859.7</v>
      </c>
      <c r="T162" s="9">
        <v>1820.55</v>
      </c>
      <c r="U162" s="9">
        <v>1824.75</v>
      </c>
      <c r="V162" s="9">
        <v>4669769</v>
      </c>
      <c r="W162" s="10">
        <f>(Infosys[[#This Row],[CLOSE]]-U161)/U161</f>
        <v>7.3421844378812303E-3</v>
      </c>
      <c r="Y162" s="8">
        <v>45615</v>
      </c>
      <c r="Z162" s="9">
        <v>1730.05</v>
      </c>
      <c r="AA162" s="9">
        <v>1806.75</v>
      </c>
      <c r="AB162" s="9">
        <v>1730</v>
      </c>
      <c r="AC162" s="9">
        <v>1777.25</v>
      </c>
      <c r="AD162" s="9">
        <v>1933316</v>
      </c>
      <c r="AE162" s="10">
        <f>(Sun_Pharma[[#This Row],[CLOSE]]-AC161)/AC161</f>
        <v>1.687884422829352E-2</v>
      </c>
      <c r="AG162" s="8">
        <v>45615</v>
      </c>
      <c r="AH162" s="9">
        <v>1260.75</v>
      </c>
      <c r="AI162" s="9">
        <v>1281.5</v>
      </c>
      <c r="AJ162" s="9">
        <v>1235.1500000000001</v>
      </c>
      <c r="AK162" s="9">
        <v>1241.6500000000001</v>
      </c>
      <c r="AL162" s="9">
        <v>14183746</v>
      </c>
      <c r="AM162" s="10">
        <f>(Reliance[[#This Row],[CLOSE]]-AK161)/AK161</f>
        <v>-1.5149712472734412E-2</v>
      </c>
      <c r="AO162" s="8">
        <v>45615</v>
      </c>
      <c r="AP162" s="9">
        <v>771.9</v>
      </c>
      <c r="AQ162" s="9">
        <v>799.9</v>
      </c>
      <c r="AR162" s="9">
        <v>771.9</v>
      </c>
      <c r="AS162" s="9">
        <v>783.2</v>
      </c>
      <c r="AT162" s="9">
        <v>14012014</v>
      </c>
      <c r="AU162" s="10">
        <f>(Tata_Motors[[#This Row],[CLOSE]]-AS161)/AS161</f>
        <v>1.4639201969167079E-2</v>
      </c>
      <c r="AW162" s="8">
        <v>45615</v>
      </c>
      <c r="AX162" s="9">
        <v>2431.9</v>
      </c>
      <c r="AY162" s="9">
        <v>2440.1999999999998</v>
      </c>
      <c r="AZ162" s="9">
        <v>2405.1</v>
      </c>
      <c r="BA162" s="9">
        <v>2410.35</v>
      </c>
      <c r="BB162" s="9">
        <v>1133370</v>
      </c>
      <c r="BC162" s="14">
        <f>(Hindustan_Unilever[[#This Row],[CLOSE]]-BA161)/BA161</f>
        <v>-5.1797432828429493E-3</v>
      </c>
    </row>
    <row r="163" spans="1:55" x14ac:dyDescent="0.3">
      <c r="A163" s="8">
        <v>45617</v>
      </c>
      <c r="B163" s="9" t="s">
        <v>634</v>
      </c>
      <c r="C163" s="9" t="s">
        <v>635</v>
      </c>
      <c r="D163" s="9" t="s">
        <v>636</v>
      </c>
      <c r="E163" s="9" t="s">
        <v>637</v>
      </c>
      <c r="F163" s="9">
        <v>40900.89</v>
      </c>
      <c r="G163" s="10">
        <f>(Nifty_50[[#This Row],[CLOSE]]-E162)/E162</f>
        <v>-7.1688245423814677E-3</v>
      </c>
      <c r="I163" s="11">
        <v>45617</v>
      </c>
      <c r="J163" s="12">
        <v>1749.4</v>
      </c>
      <c r="K163" s="12">
        <v>1759</v>
      </c>
      <c r="L163" s="12">
        <v>1734.2</v>
      </c>
      <c r="M163" s="12">
        <v>1741.2</v>
      </c>
      <c r="N163" s="12">
        <v>17858256</v>
      </c>
      <c r="O163" s="10">
        <f>(HDFC_Bank[[#This Row],[CLOSE]]-M162)/M162</f>
        <v>-6.0266896254840263E-4</v>
      </c>
      <c r="Q163" s="8">
        <v>45617</v>
      </c>
      <c r="R163" s="9">
        <v>1842</v>
      </c>
      <c r="S163" s="9">
        <v>1867</v>
      </c>
      <c r="T163" s="9">
        <v>1820.6</v>
      </c>
      <c r="U163" s="9">
        <v>1834.05</v>
      </c>
      <c r="V163" s="9">
        <v>5436504</v>
      </c>
      <c r="W163" s="10">
        <f>(Infosys[[#This Row],[CLOSE]]-U162)/U162</f>
        <v>5.0965885737772046E-3</v>
      </c>
      <c r="Y163" s="8">
        <v>45617</v>
      </c>
      <c r="Z163" s="9">
        <v>1772</v>
      </c>
      <c r="AA163" s="9">
        <v>1791.45</v>
      </c>
      <c r="AB163" s="9">
        <v>1758.05</v>
      </c>
      <c r="AC163" s="9">
        <v>1780</v>
      </c>
      <c r="AD163" s="9">
        <v>2014349</v>
      </c>
      <c r="AE163" s="10">
        <f>(Sun_Pharma[[#This Row],[CLOSE]]-AC162)/AC162</f>
        <v>1.5473343648895765E-3</v>
      </c>
      <c r="AG163" s="8">
        <v>45617</v>
      </c>
      <c r="AH163" s="9">
        <v>1241.6500000000001</v>
      </c>
      <c r="AI163" s="9">
        <v>1243.95</v>
      </c>
      <c r="AJ163" s="9">
        <v>1217.25</v>
      </c>
      <c r="AK163" s="9">
        <v>1223</v>
      </c>
      <c r="AL163" s="9">
        <v>19433843</v>
      </c>
      <c r="AM163" s="10">
        <f>(Reliance[[#This Row],[CLOSE]]-AK162)/AK162</f>
        <v>-1.5020335843434212E-2</v>
      </c>
      <c r="AO163" s="8">
        <v>45617</v>
      </c>
      <c r="AP163" s="9">
        <v>784.95</v>
      </c>
      <c r="AQ163" s="9">
        <v>785.95</v>
      </c>
      <c r="AR163" s="9">
        <v>766.25</v>
      </c>
      <c r="AS163" s="9">
        <v>773.85</v>
      </c>
      <c r="AT163" s="9">
        <v>14194678</v>
      </c>
      <c r="AU163" s="10">
        <f>(Tata_Motors[[#This Row],[CLOSE]]-AS162)/AS162</f>
        <v>-1.193820224719104E-2</v>
      </c>
      <c r="AW163" s="8">
        <v>45617</v>
      </c>
      <c r="AX163" s="9">
        <v>2424.75</v>
      </c>
      <c r="AY163" s="9">
        <v>2424.75</v>
      </c>
      <c r="AZ163" s="9">
        <v>2376.1</v>
      </c>
      <c r="BA163" s="9">
        <v>2382.8000000000002</v>
      </c>
      <c r="BB163" s="9">
        <v>1291829</v>
      </c>
      <c r="BC163" s="14">
        <f>(Hindustan_Unilever[[#This Row],[CLOSE]]-BA162)/BA162</f>
        <v>-1.1429875329308909E-2</v>
      </c>
    </row>
    <row r="164" spans="1:55" x14ac:dyDescent="0.3">
      <c r="A164" s="8">
        <v>45618</v>
      </c>
      <c r="B164" s="9" t="s">
        <v>638</v>
      </c>
      <c r="C164" s="9" t="s">
        <v>639</v>
      </c>
      <c r="D164" s="9" t="s">
        <v>640</v>
      </c>
      <c r="E164" s="9" t="s">
        <v>641</v>
      </c>
      <c r="F164" s="9">
        <v>39257.519999999997</v>
      </c>
      <c r="G164" s="10">
        <f>(Nifty_50[[#This Row],[CLOSE]]-E163)/E163</f>
        <v>2.3869481239748285E-2</v>
      </c>
      <c r="I164" s="11">
        <v>45618</v>
      </c>
      <c r="J164" s="12">
        <v>1743.55</v>
      </c>
      <c r="K164" s="12">
        <v>1754.3</v>
      </c>
      <c r="L164" s="12">
        <v>1729.55</v>
      </c>
      <c r="M164" s="12">
        <v>1745.6</v>
      </c>
      <c r="N164" s="12">
        <v>12386806</v>
      </c>
      <c r="O164" s="10">
        <f>(HDFC_Bank[[#This Row],[CLOSE]]-M163)/M163</f>
        <v>2.5269928784745366E-3</v>
      </c>
      <c r="Q164" s="8">
        <v>45618</v>
      </c>
      <c r="R164" s="9">
        <v>1854.1</v>
      </c>
      <c r="S164" s="9">
        <v>1914.05</v>
      </c>
      <c r="T164" s="9">
        <v>1834</v>
      </c>
      <c r="U164" s="9">
        <v>1902.25</v>
      </c>
      <c r="V164" s="9">
        <v>6301486</v>
      </c>
      <c r="W164" s="10">
        <f>(Infosys[[#This Row],[CLOSE]]-U163)/U163</f>
        <v>3.718546386412587E-2</v>
      </c>
      <c r="Y164" s="8">
        <v>45618</v>
      </c>
      <c r="Z164" s="9">
        <v>1785</v>
      </c>
      <c r="AA164" s="9">
        <v>1814.95</v>
      </c>
      <c r="AB164" s="9">
        <v>1768.05</v>
      </c>
      <c r="AC164" s="9">
        <v>1795.3</v>
      </c>
      <c r="AD164" s="9">
        <v>1420813</v>
      </c>
      <c r="AE164" s="10">
        <f>(Sun_Pharma[[#This Row],[CLOSE]]-AC163)/AC163</f>
        <v>8.5955056179775023E-3</v>
      </c>
      <c r="AG164" s="8">
        <v>45618</v>
      </c>
      <c r="AH164" s="9">
        <v>1229.4000000000001</v>
      </c>
      <c r="AI164" s="9">
        <v>1268.8499999999999</v>
      </c>
      <c r="AJ164" s="9">
        <v>1222.45</v>
      </c>
      <c r="AK164" s="9">
        <v>1265.4000000000001</v>
      </c>
      <c r="AL164" s="9">
        <v>20471957</v>
      </c>
      <c r="AM164" s="10">
        <f>(Reliance[[#This Row],[CLOSE]]-AK163)/AK163</f>
        <v>3.4668847097301794E-2</v>
      </c>
      <c r="AO164" s="8">
        <v>45618</v>
      </c>
      <c r="AP164" s="9">
        <v>775</v>
      </c>
      <c r="AQ164" s="9">
        <v>794</v>
      </c>
      <c r="AR164" s="9">
        <v>775</v>
      </c>
      <c r="AS164" s="9">
        <v>791</v>
      </c>
      <c r="AT164" s="9">
        <v>14535112</v>
      </c>
      <c r="AU164" s="10">
        <f>(Tata_Motors[[#This Row],[CLOSE]]-AS163)/AS163</f>
        <v>2.2161917684305713E-2</v>
      </c>
      <c r="AW164" s="8">
        <v>45618</v>
      </c>
      <c r="AX164" s="9">
        <v>2390.9499999999998</v>
      </c>
      <c r="AY164" s="9">
        <v>2452.1</v>
      </c>
      <c r="AZ164" s="9">
        <v>2377.85</v>
      </c>
      <c r="BA164" s="9">
        <v>2445.25</v>
      </c>
      <c r="BB164" s="9">
        <v>1696471</v>
      </c>
      <c r="BC164" s="14">
        <f>(Hindustan_Unilever[[#This Row],[CLOSE]]-BA163)/BA163</f>
        <v>2.6208662078227217E-2</v>
      </c>
    </row>
    <row r="165" spans="1:55" x14ac:dyDescent="0.3">
      <c r="A165" s="8">
        <v>45621</v>
      </c>
      <c r="B165" s="9" t="s">
        <v>642</v>
      </c>
      <c r="C165" s="9" t="s">
        <v>643</v>
      </c>
      <c r="D165" s="9" t="s">
        <v>644</v>
      </c>
      <c r="E165" s="9" t="s">
        <v>645</v>
      </c>
      <c r="F165" s="9">
        <v>85975.81</v>
      </c>
      <c r="G165" s="10">
        <f>(Nifty_50[[#This Row],[CLOSE]]-E164)/E164</f>
        <v>1.316127952817666E-2</v>
      </c>
      <c r="I165" s="11">
        <v>45621</v>
      </c>
      <c r="J165" s="12">
        <v>1785.05</v>
      </c>
      <c r="K165" s="12">
        <v>1803.55</v>
      </c>
      <c r="L165" s="12">
        <v>1764.9</v>
      </c>
      <c r="M165" s="12">
        <v>1785.6</v>
      </c>
      <c r="N165" s="12">
        <v>213868637</v>
      </c>
      <c r="O165" s="10">
        <f>(HDFC_Bank[[#This Row],[CLOSE]]-M164)/M164</f>
        <v>2.2914757103574702E-2</v>
      </c>
      <c r="Q165" s="8">
        <v>45621</v>
      </c>
      <c r="R165" s="9">
        <v>1916</v>
      </c>
      <c r="S165" s="9">
        <v>1919.3</v>
      </c>
      <c r="T165" s="9">
        <v>1882</v>
      </c>
      <c r="U165" s="9">
        <v>1889.7</v>
      </c>
      <c r="V165" s="9">
        <v>12764638</v>
      </c>
      <c r="W165" s="10">
        <f>(Infosys[[#This Row],[CLOSE]]-U164)/U164</f>
        <v>-6.5974503876987537E-3</v>
      </c>
      <c r="Y165" s="8">
        <v>45621</v>
      </c>
      <c r="Z165" s="9">
        <v>1806</v>
      </c>
      <c r="AA165" s="9">
        <v>1830</v>
      </c>
      <c r="AB165" s="9">
        <v>1784.15</v>
      </c>
      <c r="AC165" s="9">
        <v>1798.9</v>
      </c>
      <c r="AD165" s="9">
        <v>3137448</v>
      </c>
      <c r="AE165" s="10">
        <f>(Sun_Pharma[[#This Row],[CLOSE]]-AC164)/AC164</f>
        <v>2.0052358937225736E-3</v>
      </c>
      <c r="AG165" s="8">
        <v>45621</v>
      </c>
      <c r="AH165" s="9">
        <v>1290</v>
      </c>
      <c r="AI165" s="9">
        <v>1304.45</v>
      </c>
      <c r="AJ165" s="9">
        <v>1282.45</v>
      </c>
      <c r="AK165" s="9">
        <v>1287</v>
      </c>
      <c r="AL165" s="9">
        <v>28923341</v>
      </c>
      <c r="AM165" s="10">
        <f>(Reliance[[#This Row],[CLOSE]]-AK164)/AK164</f>
        <v>1.7069701280227521E-2</v>
      </c>
      <c r="AO165" s="8">
        <v>45621</v>
      </c>
      <c r="AP165" s="9">
        <v>808.05</v>
      </c>
      <c r="AQ165" s="9">
        <v>810.2</v>
      </c>
      <c r="AR165" s="9">
        <v>793.65</v>
      </c>
      <c r="AS165" s="9">
        <v>796.6</v>
      </c>
      <c r="AT165" s="9">
        <v>15194167</v>
      </c>
      <c r="AU165" s="10">
        <f>(Tata_Motors[[#This Row],[CLOSE]]-AS164)/AS164</f>
        <v>7.0796460176991436E-3</v>
      </c>
      <c r="AW165" s="8">
        <v>45621</v>
      </c>
      <c r="AX165" s="9">
        <v>2470</v>
      </c>
      <c r="AY165" s="9">
        <v>2505.6999999999998</v>
      </c>
      <c r="AZ165" s="9">
        <v>2457.6</v>
      </c>
      <c r="BA165" s="9">
        <v>2471.4499999999998</v>
      </c>
      <c r="BB165" s="9">
        <v>4368045</v>
      </c>
      <c r="BC165" s="14">
        <f>(Hindustan_Unilever[[#This Row],[CLOSE]]-BA164)/BA164</f>
        <v>1.0714650853695867E-2</v>
      </c>
    </row>
    <row r="166" spans="1:55" x14ac:dyDescent="0.3">
      <c r="A166" s="8">
        <v>45622</v>
      </c>
      <c r="B166" s="9" t="s">
        <v>646</v>
      </c>
      <c r="C166" s="9" t="s">
        <v>646</v>
      </c>
      <c r="D166" s="9" t="s">
        <v>647</v>
      </c>
      <c r="E166" s="9" t="s">
        <v>648</v>
      </c>
      <c r="F166" s="9">
        <v>24140.67</v>
      </c>
      <c r="G166" s="10">
        <f>(Nifty_50[[#This Row],[CLOSE]]-E165)/E165</f>
        <v>-1.1312077087264605E-3</v>
      </c>
      <c r="I166" s="11">
        <v>45622</v>
      </c>
      <c r="J166" s="12">
        <v>1810</v>
      </c>
      <c r="K166" s="12">
        <v>1810</v>
      </c>
      <c r="L166" s="12">
        <v>1769.8</v>
      </c>
      <c r="M166" s="12">
        <v>1785.55</v>
      </c>
      <c r="N166" s="12">
        <v>15467783</v>
      </c>
      <c r="O166" s="10">
        <f>(HDFC_Bank[[#This Row],[CLOSE]]-M165)/M165</f>
        <v>-2.8001792114669875E-5</v>
      </c>
      <c r="Q166" s="8">
        <v>45622</v>
      </c>
      <c r="R166" s="9">
        <v>1904.95</v>
      </c>
      <c r="S166" s="9">
        <v>1938.6</v>
      </c>
      <c r="T166" s="9">
        <v>1897.3</v>
      </c>
      <c r="U166" s="9">
        <v>1924.15</v>
      </c>
      <c r="V166" s="9">
        <v>6850495</v>
      </c>
      <c r="W166" s="10">
        <f>(Infosys[[#This Row],[CLOSE]]-U165)/U165</f>
        <v>1.8230406942901012E-2</v>
      </c>
      <c r="Y166" s="8">
        <v>45622</v>
      </c>
      <c r="Z166" s="9">
        <v>1806.75</v>
      </c>
      <c r="AA166" s="9">
        <v>1806.75</v>
      </c>
      <c r="AB166" s="9">
        <v>1753.2</v>
      </c>
      <c r="AC166" s="9">
        <v>1761.6</v>
      </c>
      <c r="AD166" s="9">
        <v>1589883</v>
      </c>
      <c r="AE166" s="10">
        <f>(Sun_Pharma[[#This Row],[CLOSE]]-AC165)/AC165</f>
        <v>-2.0734893546056024E-2</v>
      </c>
      <c r="AG166" s="8">
        <v>45622</v>
      </c>
      <c r="AH166" s="9">
        <v>1294.95</v>
      </c>
      <c r="AI166" s="9">
        <v>1297.8499999999999</v>
      </c>
      <c r="AJ166" s="9">
        <v>1284.2</v>
      </c>
      <c r="AK166" s="9">
        <v>1295.7</v>
      </c>
      <c r="AL166" s="9">
        <v>9247557</v>
      </c>
      <c r="AM166" s="10">
        <f>(Reliance[[#This Row],[CLOSE]]-AK165)/AK165</f>
        <v>6.759906759906795E-3</v>
      </c>
      <c r="AO166" s="8">
        <v>45622</v>
      </c>
      <c r="AP166" s="9">
        <v>797.15</v>
      </c>
      <c r="AQ166" s="9">
        <v>801.8</v>
      </c>
      <c r="AR166" s="9">
        <v>780.15</v>
      </c>
      <c r="AS166" s="9">
        <v>783</v>
      </c>
      <c r="AT166" s="9">
        <v>10310838</v>
      </c>
      <c r="AU166" s="10">
        <f>(Tata_Motors[[#This Row],[CLOSE]]-AS165)/AS165</f>
        <v>-1.707255837308564E-2</v>
      </c>
      <c r="AW166" s="8">
        <v>45622</v>
      </c>
      <c r="AX166" s="9">
        <v>2486.25</v>
      </c>
      <c r="AY166" s="9">
        <v>2494.9499999999998</v>
      </c>
      <c r="AZ166" s="9">
        <v>2460.4</v>
      </c>
      <c r="BA166" s="9">
        <v>2479.1999999999998</v>
      </c>
      <c r="BB166" s="9">
        <v>982442</v>
      </c>
      <c r="BC166" s="14">
        <f>(Hindustan_Unilever[[#This Row],[CLOSE]]-BA165)/BA165</f>
        <v>3.1358109611766376E-3</v>
      </c>
    </row>
    <row r="167" spans="1:55" x14ac:dyDescent="0.3">
      <c r="A167" s="8">
        <v>45623</v>
      </c>
      <c r="B167" s="9" t="s">
        <v>649</v>
      </c>
      <c r="C167" s="9" t="s">
        <v>650</v>
      </c>
      <c r="D167" s="9" t="s">
        <v>651</v>
      </c>
      <c r="E167" s="9" t="s">
        <v>652</v>
      </c>
      <c r="F167" s="9">
        <v>31149.09</v>
      </c>
      <c r="G167" s="10">
        <f>(Nifty_50[[#This Row],[CLOSE]]-E166)/E166</f>
        <v>3.3230692926078842E-3</v>
      </c>
      <c r="I167" s="11">
        <v>45623</v>
      </c>
      <c r="J167" s="12">
        <v>1789.9</v>
      </c>
      <c r="K167" s="12">
        <v>1817.35</v>
      </c>
      <c r="L167" s="12">
        <v>1785.15</v>
      </c>
      <c r="M167" s="12">
        <v>1812.3</v>
      </c>
      <c r="N167" s="12">
        <v>16357488</v>
      </c>
      <c r="O167" s="10">
        <f>(HDFC_Bank[[#This Row],[CLOSE]]-M166)/M166</f>
        <v>1.4981378286802386E-2</v>
      </c>
      <c r="Q167" s="8">
        <v>45623</v>
      </c>
      <c r="R167" s="9">
        <v>1930.1</v>
      </c>
      <c r="S167" s="9">
        <v>1941.4</v>
      </c>
      <c r="T167" s="9">
        <v>1911.75</v>
      </c>
      <c r="U167" s="9">
        <v>1924.5</v>
      </c>
      <c r="V167" s="9">
        <v>4447143</v>
      </c>
      <c r="W167" s="10">
        <f>(Infosys[[#This Row],[CLOSE]]-U166)/U166</f>
        <v>1.8189850063659747E-4</v>
      </c>
      <c r="Y167" s="8">
        <v>45623</v>
      </c>
      <c r="Z167" s="9">
        <v>1760.1</v>
      </c>
      <c r="AA167" s="9">
        <v>1778.6</v>
      </c>
      <c r="AB167" s="9">
        <v>1740.25</v>
      </c>
      <c r="AC167" s="9">
        <v>1749.45</v>
      </c>
      <c r="AD167" s="9">
        <v>1982546</v>
      </c>
      <c r="AE167" s="10">
        <f>(Sun_Pharma[[#This Row],[CLOSE]]-AC166)/AC166</f>
        <v>-6.8971389645775798E-3</v>
      </c>
      <c r="AG167" s="8">
        <v>45623</v>
      </c>
      <c r="AH167" s="9">
        <v>1293.5</v>
      </c>
      <c r="AI167" s="9">
        <v>1303.8499999999999</v>
      </c>
      <c r="AJ167" s="9">
        <v>1286</v>
      </c>
      <c r="AK167" s="9">
        <v>1293.2</v>
      </c>
      <c r="AL167" s="9">
        <v>9572746</v>
      </c>
      <c r="AM167" s="10">
        <f>(Reliance[[#This Row],[CLOSE]]-AK166)/AK166</f>
        <v>-1.9294589797020914E-3</v>
      </c>
      <c r="AO167" s="8">
        <v>45623</v>
      </c>
      <c r="AP167" s="9">
        <v>785.05</v>
      </c>
      <c r="AQ167" s="9">
        <v>791.9</v>
      </c>
      <c r="AR167" s="9">
        <v>779.1</v>
      </c>
      <c r="AS167" s="9">
        <v>783.95</v>
      </c>
      <c r="AT167" s="9">
        <v>10014685</v>
      </c>
      <c r="AU167" s="10">
        <f>(Tata_Motors[[#This Row],[CLOSE]]-AS166)/AS166</f>
        <v>1.2132822477650645E-3</v>
      </c>
      <c r="AW167" s="8">
        <v>45623</v>
      </c>
      <c r="AX167" s="9">
        <v>2475.15</v>
      </c>
      <c r="AY167" s="9">
        <v>2492.9499999999998</v>
      </c>
      <c r="AZ167" s="9">
        <v>2458</v>
      </c>
      <c r="BA167" s="9">
        <v>2486.9</v>
      </c>
      <c r="BB167" s="9">
        <v>948232</v>
      </c>
      <c r="BC167" s="14">
        <f>(Hindustan_Unilever[[#This Row],[CLOSE]]-BA166)/BA166</f>
        <v>3.1058405937400262E-3</v>
      </c>
    </row>
    <row r="168" spans="1:55" x14ac:dyDescent="0.3">
      <c r="A168" s="8">
        <v>45624</v>
      </c>
      <c r="B168" s="9" t="s">
        <v>653</v>
      </c>
      <c r="C168" s="9" t="s">
        <v>654</v>
      </c>
      <c r="D168" s="9" t="s">
        <v>655</v>
      </c>
      <c r="E168" s="9" t="s">
        <v>656</v>
      </c>
      <c r="F168" s="9">
        <v>41198.269999999997</v>
      </c>
      <c r="G168" s="10">
        <f>(Nifty_50[[#This Row],[CLOSE]]-E167)/E167</f>
        <v>-1.4861029293632517E-2</v>
      </c>
      <c r="I168" s="11">
        <v>45624</v>
      </c>
      <c r="J168" s="12">
        <v>1819</v>
      </c>
      <c r="K168" s="12">
        <v>1836.1</v>
      </c>
      <c r="L168" s="12">
        <v>1788</v>
      </c>
      <c r="M168" s="12">
        <v>1793.15</v>
      </c>
      <c r="N168" s="12">
        <v>17861196</v>
      </c>
      <c r="O168" s="10">
        <f>(HDFC_Bank[[#This Row],[CLOSE]]-M167)/M167</f>
        <v>-1.0566683220217329E-2</v>
      </c>
      <c r="Q168" s="8">
        <v>45624</v>
      </c>
      <c r="R168" s="9">
        <v>1914.9</v>
      </c>
      <c r="S168" s="9">
        <v>1914.9</v>
      </c>
      <c r="T168" s="9">
        <v>1851.65</v>
      </c>
      <c r="U168" s="9">
        <v>1856.65</v>
      </c>
      <c r="V168" s="9">
        <v>8468790</v>
      </c>
      <c r="W168" s="10">
        <f>(Infosys[[#This Row],[CLOSE]]-U167)/U167</f>
        <v>-3.5255910626136609E-2</v>
      </c>
      <c r="Y168" s="8">
        <v>45624</v>
      </c>
      <c r="Z168" s="9">
        <v>1749.45</v>
      </c>
      <c r="AA168" s="9">
        <v>1760.7</v>
      </c>
      <c r="AB168" s="9">
        <v>1723.4</v>
      </c>
      <c r="AC168" s="9">
        <v>1734.25</v>
      </c>
      <c r="AD168" s="9">
        <v>3071758</v>
      </c>
      <c r="AE168" s="10">
        <f>(Sun_Pharma[[#This Row],[CLOSE]]-AC167)/AC167</f>
        <v>-8.6884449398382611E-3</v>
      </c>
      <c r="AG168" s="8">
        <v>45624</v>
      </c>
      <c r="AH168" s="9">
        <v>1289.95</v>
      </c>
      <c r="AI168" s="9">
        <v>1296.5999999999999</v>
      </c>
      <c r="AJ168" s="9">
        <v>1269.05</v>
      </c>
      <c r="AK168" s="9">
        <v>1270.8</v>
      </c>
      <c r="AL168" s="9">
        <v>15027412</v>
      </c>
      <c r="AM168" s="10">
        <f>(Reliance[[#This Row],[CLOSE]]-AK167)/AK167</f>
        <v>-1.7321373337457539E-2</v>
      </c>
      <c r="AO168" s="8">
        <v>45624</v>
      </c>
      <c r="AP168" s="9">
        <v>783</v>
      </c>
      <c r="AQ168" s="9">
        <v>792.55</v>
      </c>
      <c r="AR168" s="9">
        <v>778</v>
      </c>
      <c r="AS168" s="9">
        <v>779.45</v>
      </c>
      <c r="AT168" s="9">
        <v>10939142</v>
      </c>
      <c r="AU168" s="10">
        <f>(Tata_Motors[[#This Row],[CLOSE]]-AS167)/AS167</f>
        <v>-5.7401620001275586E-3</v>
      </c>
      <c r="AW168" s="8">
        <v>45624</v>
      </c>
      <c r="AX168" s="9">
        <v>2486</v>
      </c>
      <c r="AY168" s="9">
        <v>2539.15</v>
      </c>
      <c r="AZ168" s="9">
        <v>2453.1999999999998</v>
      </c>
      <c r="BA168" s="9">
        <v>2462.1999999999998</v>
      </c>
      <c r="BB168" s="9">
        <v>2540530</v>
      </c>
      <c r="BC168" s="14">
        <f>(Hindustan_Unilever[[#This Row],[CLOSE]]-BA167)/BA167</f>
        <v>-9.9320439100889744E-3</v>
      </c>
    </row>
    <row r="169" spans="1:55" x14ac:dyDescent="0.3">
      <c r="A169" s="8">
        <v>45625</v>
      </c>
      <c r="B169" s="9" t="s">
        <v>657</v>
      </c>
      <c r="C169" s="9" t="s">
        <v>658</v>
      </c>
      <c r="D169" s="9" t="s">
        <v>657</v>
      </c>
      <c r="E169" s="9" t="s">
        <v>659</v>
      </c>
      <c r="F169" s="9">
        <v>30509.98</v>
      </c>
      <c r="G169" s="10">
        <f>(Nifty_50[[#This Row],[CLOSE]]-E168)/E168</f>
        <v>9.072034757664273E-3</v>
      </c>
      <c r="I169" s="11">
        <v>45625</v>
      </c>
      <c r="J169" s="12">
        <v>1801.3</v>
      </c>
      <c r="K169" s="12">
        <v>1804.6</v>
      </c>
      <c r="L169" s="12">
        <v>1782.9</v>
      </c>
      <c r="M169" s="12">
        <v>1796.05</v>
      </c>
      <c r="N169" s="12">
        <v>13834768</v>
      </c>
      <c r="O169" s="10">
        <f>(HDFC_Bank[[#This Row],[CLOSE]]-M168)/M168</f>
        <v>1.6172657056017976E-3</v>
      </c>
      <c r="Q169" s="8">
        <v>45625</v>
      </c>
      <c r="R169" s="9">
        <v>1851.1</v>
      </c>
      <c r="S169" s="9">
        <v>1877</v>
      </c>
      <c r="T169" s="9">
        <v>1845</v>
      </c>
      <c r="U169" s="9">
        <v>1857.85</v>
      </c>
      <c r="V169" s="9">
        <v>5244346</v>
      </c>
      <c r="W169" s="10">
        <f>(Infosys[[#This Row],[CLOSE]]-U168)/U168</f>
        <v>6.4632537096373467E-4</v>
      </c>
      <c r="Y169" s="8">
        <v>45625</v>
      </c>
      <c r="Z169" s="9">
        <v>1742.9</v>
      </c>
      <c r="AA169" s="9">
        <v>1795.8</v>
      </c>
      <c r="AB169" s="9">
        <v>1739.2</v>
      </c>
      <c r="AC169" s="9">
        <v>1780.9</v>
      </c>
      <c r="AD169" s="9">
        <v>2427677</v>
      </c>
      <c r="AE169" s="10">
        <f>(Sun_Pharma[[#This Row],[CLOSE]]-AC168)/AC168</f>
        <v>2.6899235980971655E-2</v>
      </c>
      <c r="AG169" s="8">
        <v>45625</v>
      </c>
      <c r="AH169" s="9">
        <v>1280</v>
      </c>
      <c r="AI169" s="9">
        <v>1299.5</v>
      </c>
      <c r="AJ169" s="9">
        <v>1275.25</v>
      </c>
      <c r="AK169" s="9">
        <v>1292.2</v>
      </c>
      <c r="AL169" s="9">
        <v>13202307</v>
      </c>
      <c r="AM169" s="10">
        <f>(Reliance[[#This Row],[CLOSE]]-AK168)/AK168</f>
        <v>1.6839785961599064E-2</v>
      </c>
      <c r="AO169" s="8">
        <v>45625</v>
      </c>
      <c r="AP169" s="9">
        <v>779.5</v>
      </c>
      <c r="AQ169" s="9">
        <v>789.4</v>
      </c>
      <c r="AR169" s="9">
        <v>777.05</v>
      </c>
      <c r="AS169" s="9">
        <v>786.45</v>
      </c>
      <c r="AT169" s="9">
        <v>10358590</v>
      </c>
      <c r="AU169" s="10">
        <f>(Tata_Motors[[#This Row],[CLOSE]]-AS168)/AS168</f>
        <v>8.9806915132465189E-3</v>
      </c>
      <c r="AW169" s="8">
        <v>45625</v>
      </c>
      <c r="AX169" s="9">
        <v>2455.1</v>
      </c>
      <c r="AY169" s="9">
        <v>2507.5</v>
      </c>
      <c r="AZ169" s="9">
        <v>2455.1</v>
      </c>
      <c r="BA169" s="9">
        <v>2496.15</v>
      </c>
      <c r="BB169" s="9">
        <v>1795164</v>
      </c>
      <c r="BC169" s="14">
        <f>(Hindustan_Unilever[[#This Row],[CLOSE]]-BA168)/BA168</f>
        <v>1.3788481845504132E-2</v>
      </c>
    </row>
    <row r="170" spans="1:55" x14ac:dyDescent="0.3">
      <c r="A170" s="8">
        <v>45628</v>
      </c>
      <c r="B170" s="9" t="s">
        <v>576</v>
      </c>
      <c r="C170" s="9" t="s">
        <v>660</v>
      </c>
      <c r="D170" s="9" t="s">
        <v>661</v>
      </c>
      <c r="E170" s="9" t="s">
        <v>662</v>
      </c>
      <c r="F170" s="9">
        <v>23162.75</v>
      </c>
      <c r="G170" s="10">
        <f>(Nifty_50[[#This Row],[CLOSE]]-E169)/E169</f>
        <v>6.0067713448620549E-3</v>
      </c>
      <c r="I170" s="11">
        <v>45628</v>
      </c>
      <c r="J170" s="12">
        <v>1803.5</v>
      </c>
      <c r="K170" s="12">
        <v>1808.15</v>
      </c>
      <c r="L170" s="12">
        <v>1775</v>
      </c>
      <c r="M170" s="12">
        <v>1804.7</v>
      </c>
      <c r="N170" s="12">
        <v>7555438</v>
      </c>
      <c r="O170" s="10">
        <f>(HDFC_Bank[[#This Row],[CLOSE]]-M169)/M169</f>
        <v>4.8161242727096081E-3</v>
      </c>
      <c r="Q170" s="8">
        <v>45628</v>
      </c>
      <c r="R170" s="9">
        <v>1859</v>
      </c>
      <c r="S170" s="9">
        <v>1882.8</v>
      </c>
      <c r="T170" s="9">
        <v>1835.2</v>
      </c>
      <c r="U170" s="9">
        <v>1879.8</v>
      </c>
      <c r="V170" s="9">
        <v>2868263</v>
      </c>
      <c r="W170" s="10">
        <f>(Infosys[[#This Row],[CLOSE]]-U169)/U169</f>
        <v>1.1814732082783889E-2</v>
      </c>
      <c r="Y170" s="8">
        <v>45628</v>
      </c>
      <c r="Z170" s="9">
        <v>1800</v>
      </c>
      <c r="AA170" s="9">
        <v>1814</v>
      </c>
      <c r="AB170" s="9">
        <v>1792.15</v>
      </c>
      <c r="AC170" s="9">
        <v>1808.55</v>
      </c>
      <c r="AD170" s="9">
        <v>1948045</v>
      </c>
      <c r="AE170" s="10">
        <f>(Sun_Pharma[[#This Row],[CLOSE]]-AC169)/AC169</f>
        <v>1.5525857712392533E-2</v>
      </c>
      <c r="AG170" s="8">
        <v>45628</v>
      </c>
      <c r="AH170" s="9">
        <v>1288</v>
      </c>
      <c r="AI170" s="9">
        <v>1311.35</v>
      </c>
      <c r="AJ170" s="9">
        <v>1277.05</v>
      </c>
      <c r="AK170" s="9">
        <v>1309.1500000000001</v>
      </c>
      <c r="AL170" s="9">
        <v>11024152</v>
      </c>
      <c r="AM170" s="10">
        <f>(Reliance[[#This Row],[CLOSE]]-AK169)/AK169</f>
        <v>1.3117164525615264E-2</v>
      </c>
      <c r="AO170" s="8">
        <v>45628</v>
      </c>
      <c r="AP170" s="9">
        <v>787.3</v>
      </c>
      <c r="AQ170" s="9">
        <v>796.75</v>
      </c>
      <c r="AR170" s="9">
        <v>785</v>
      </c>
      <c r="AS170" s="9">
        <v>790.05</v>
      </c>
      <c r="AT170" s="9">
        <v>8425826</v>
      </c>
      <c r="AU170" s="10">
        <f>(Tata_Motors[[#This Row],[CLOSE]]-AS169)/AS169</f>
        <v>4.5775319473582666E-3</v>
      </c>
      <c r="AW170" s="8">
        <v>45628</v>
      </c>
      <c r="AX170" s="9">
        <v>2485</v>
      </c>
      <c r="AY170" s="9">
        <v>2490.5</v>
      </c>
      <c r="AZ170" s="9">
        <v>2460.5500000000002</v>
      </c>
      <c r="BA170" s="9">
        <v>2479.15</v>
      </c>
      <c r="BB170" s="9">
        <v>1006993</v>
      </c>
      <c r="BC170" s="14">
        <f>(Hindustan_Unilever[[#This Row],[CLOSE]]-BA169)/BA169</f>
        <v>-6.8104881517537007E-3</v>
      </c>
    </row>
    <row r="171" spans="1:55" x14ac:dyDescent="0.3">
      <c r="A171" s="8">
        <v>45629</v>
      </c>
      <c r="B171" s="9" t="s">
        <v>358</v>
      </c>
      <c r="C171" s="9" t="s">
        <v>663</v>
      </c>
      <c r="D171" s="9" t="s">
        <v>664</v>
      </c>
      <c r="E171" s="9" t="s">
        <v>665</v>
      </c>
      <c r="F171" s="9">
        <v>34228.300000000003</v>
      </c>
      <c r="G171" s="10">
        <f>(Nifty_50[[#This Row],[CLOSE]]-E170)/E170</f>
        <v>7.4600274756396606E-3</v>
      </c>
      <c r="I171" s="11">
        <v>45629</v>
      </c>
      <c r="J171" s="12">
        <v>1822.7</v>
      </c>
      <c r="K171" s="12">
        <v>1837.4</v>
      </c>
      <c r="L171" s="12">
        <v>1816.1</v>
      </c>
      <c r="M171" s="12">
        <v>1826.3</v>
      </c>
      <c r="N171" s="12">
        <v>21705121</v>
      </c>
      <c r="O171" s="10">
        <f>(HDFC_Bank[[#This Row],[CLOSE]]-M170)/M170</f>
        <v>1.1968748268410212E-2</v>
      </c>
      <c r="Q171" s="8">
        <v>45629</v>
      </c>
      <c r="R171" s="9">
        <v>1887</v>
      </c>
      <c r="S171" s="9">
        <v>1899.75</v>
      </c>
      <c r="T171" s="9">
        <v>1871.15</v>
      </c>
      <c r="U171" s="9">
        <v>1892.1</v>
      </c>
      <c r="V171" s="9">
        <v>4715792</v>
      </c>
      <c r="W171" s="10">
        <f>(Infosys[[#This Row],[CLOSE]]-U170)/U170</f>
        <v>6.5432492818384693E-3</v>
      </c>
      <c r="Y171" s="8">
        <v>45629</v>
      </c>
      <c r="Z171" s="9">
        <v>1831.25</v>
      </c>
      <c r="AA171" s="9">
        <v>1832</v>
      </c>
      <c r="AB171" s="9">
        <v>1788.35</v>
      </c>
      <c r="AC171" s="9">
        <v>1800.05</v>
      </c>
      <c r="AD171" s="9">
        <v>1543970</v>
      </c>
      <c r="AE171" s="10">
        <f>(Sun_Pharma[[#This Row],[CLOSE]]-AC170)/AC170</f>
        <v>-4.699897708108706E-3</v>
      </c>
      <c r="AG171" s="8">
        <v>45629</v>
      </c>
      <c r="AH171" s="9">
        <v>1317</v>
      </c>
      <c r="AI171" s="9">
        <v>1326.8</v>
      </c>
      <c r="AJ171" s="9">
        <v>1307</v>
      </c>
      <c r="AK171" s="9">
        <v>1323.3</v>
      </c>
      <c r="AL171" s="9">
        <v>16869482</v>
      </c>
      <c r="AM171" s="10">
        <f>(Reliance[[#This Row],[CLOSE]]-AK170)/AK170</f>
        <v>1.0808539892296423E-2</v>
      </c>
      <c r="AO171" s="8">
        <v>45629</v>
      </c>
      <c r="AP171" s="9">
        <v>795</v>
      </c>
      <c r="AQ171" s="9">
        <v>806</v>
      </c>
      <c r="AR171" s="9">
        <v>790</v>
      </c>
      <c r="AS171" s="9">
        <v>801.25</v>
      </c>
      <c r="AT171" s="9">
        <v>9874135</v>
      </c>
      <c r="AU171" s="10">
        <f>(Tata_Motors[[#This Row],[CLOSE]]-AS170)/AS170</f>
        <v>1.4176317954559897E-2</v>
      </c>
      <c r="AW171" s="8">
        <v>45629</v>
      </c>
      <c r="AX171" s="9">
        <v>2480</v>
      </c>
      <c r="AY171" s="9">
        <v>2491.4499999999998</v>
      </c>
      <c r="AZ171" s="9">
        <v>2466</v>
      </c>
      <c r="BA171" s="9">
        <v>2482.85</v>
      </c>
      <c r="BB171" s="9">
        <v>1641588</v>
      </c>
      <c r="BC171" s="14">
        <f>(Hindustan_Unilever[[#This Row],[CLOSE]]-BA170)/BA170</f>
        <v>1.4924470080470394E-3</v>
      </c>
    </row>
    <row r="172" spans="1:55" x14ac:dyDescent="0.3">
      <c r="A172" s="8">
        <v>45630</v>
      </c>
      <c r="B172" s="9" t="s">
        <v>666</v>
      </c>
      <c r="C172" s="9" t="s">
        <v>667</v>
      </c>
      <c r="D172" s="9" t="s">
        <v>668</v>
      </c>
      <c r="E172" s="9" t="s">
        <v>669</v>
      </c>
      <c r="F172" s="9">
        <v>34639.78</v>
      </c>
      <c r="G172" s="10">
        <f>(Nifty_50[[#This Row],[CLOSE]]-E171)/E171</f>
        <v>4.2114473681517558E-4</v>
      </c>
      <c r="I172" s="11">
        <v>45630</v>
      </c>
      <c r="J172" s="12">
        <v>1838</v>
      </c>
      <c r="K172" s="12">
        <v>1865</v>
      </c>
      <c r="L172" s="12">
        <v>1831.15</v>
      </c>
      <c r="M172" s="12">
        <v>1860.1</v>
      </c>
      <c r="N172" s="12">
        <v>22334542</v>
      </c>
      <c r="O172" s="10">
        <f>(HDFC_Bank[[#This Row],[CLOSE]]-M171)/M171</f>
        <v>1.8507364616985138E-2</v>
      </c>
      <c r="Q172" s="8">
        <v>45630</v>
      </c>
      <c r="R172" s="9">
        <v>1884</v>
      </c>
      <c r="S172" s="9">
        <v>1913.95</v>
      </c>
      <c r="T172" s="9">
        <v>1875</v>
      </c>
      <c r="U172" s="9">
        <v>1889.25</v>
      </c>
      <c r="V172" s="9">
        <v>4705573</v>
      </c>
      <c r="W172" s="10">
        <f>(Infosys[[#This Row],[CLOSE]]-U171)/U171</f>
        <v>-1.5062628825114471E-3</v>
      </c>
      <c r="Y172" s="8">
        <v>45630</v>
      </c>
      <c r="Z172" s="9">
        <v>1810.5</v>
      </c>
      <c r="AA172" s="9">
        <v>1814.85</v>
      </c>
      <c r="AB172" s="9">
        <v>1785</v>
      </c>
      <c r="AC172" s="9">
        <v>1800.2</v>
      </c>
      <c r="AD172" s="9">
        <v>2320116</v>
      </c>
      <c r="AE172" s="10">
        <f>(Sun_Pharma[[#This Row],[CLOSE]]-AC171)/AC171</f>
        <v>8.3331018582867672E-5</v>
      </c>
      <c r="AG172" s="8">
        <v>45630</v>
      </c>
      <c r="AH172" s="9">
        <v>1326</v>
      </c>
      <c r="AI172" s="9">
        <v>1328.4</v>
      </c>
      <c r="AJ172" s="9">
        <v>1304.05</v>
      </c>
      <c r="AK172" s="9">
        <v>1308.95</v>
      </c>
      <c r="AL172" s="9">
        <v>19608540</v>
      </c>
      <c r="AM172" s="10">
        <f>(Reliance[[#This Row],[CLOSE]]-AK171)/AK171</f>
        <v>-1.0844101866545688E-2</v>
      </c>
      <c r="AO172" s="8">
        <v>45630</v>
      </c>
      <c r="AP172" s="9">
        <v>805</v>
      </c>
      <c r="AQ172" s="9">
        <v>806</v>
      </c>
      <c r="AR172" s="9">
        <v>784.05</v>
      </c>
      <c r="AS172" s="9">
        <v>788.1</v>
      </c>
      <c r="AT172" s="9">
        <v>12392259</v>
      </c>
      <c r="AU172" s="10">
        <f>(Tata_Motors[[#This Row],[CLOSE]]-AS171)/AS171</f>
        <v>-1.6411856474258944E-2</v>
      </c>
      <c r="AW172" s="8">
        <v>45630</v>
      </c>
      <c r="AX172" s="9">
        <v>2481.1</v>
      </c>
      <c r="AY172" s="9">
        <v>2493</v>
      </c>
      <c r="AZ172" s="9">
        <v>2456.5500000000002</v>
      </c>
      <c r="BA172" s="9">
        <v>2464.5</v>
      </c>
      <c r="BB172" s="9">
        <v>1321495</v>
      </c>
      <c r="BC172" s="14">
        <f>(Hindustan_Unilever[[#This Row],[CLOSE]]-BA171)/BA171</f>
        <v>-7.3907002033952555E-3</v>
      </c>
    </row>
    <row r="173" spans="1:55" x14ac:dyDescent="0.3">
      <c r="A173" s="8">
        <v>45631</v>
      </c>
      <c r="B173" s="9" t="s">
        <v>670</v>
      </c>
      <c r="C173" s="9" t="s">
        <v>671</v>
      </c>
      <c r="D173" s="9" t="s">
        <v>672</v>
      </c>
      <c r="E173" s="9" t="s">
        <v>673</v>
      </c>
      <c r="F173" s="9">
        <v>40471.33</v>
      </c>
      <c r="G173" s="10">
        <f>(Nifty_50[[#This Row],[CLOSE]]-E172)/E172</f>
        <v>9.8477773531774147E-3</v>
      </c>
      <c r="I173" s="11">
        <v>45631</v>
      </c>
      <c r="J173" s="12">
        <v>1860</v>
      </c>
      <c r="K173" s="12">
        <v>1879.95</v>
      </c>
      <c r="L173" s="12">
        <v>1835.2</v>
      </c>
      <c r="M173" s="12">
        <v>1865.75</v>
      </c>
      <c r="N173" s="12">
        <v>19841357</v>
      </c>
      <c r="O173" s="10">
        <f>(HDFC_Bank[[#This Row],[CLOSE]]-M172)/M172</f>
        <v>3.0374711037041511E-3</v>
      </c>
      <c r="Q173" s="8">
        <v>45631</v>
      </c>
      <c r="R173" s="9">
        <v>1900</v>
      </c>
      <c r="S173" s="9">
        <v>1949.9</v>
      </c>
      <c r="T173" s="9">
        <v>1888.95</v>
      </c>
      <c r="U173" s="9">
        <v>1934.85</v>
      </c>
      <c r="V173" s="9">
        <v>9050038</v>
      </c>
      <c r="W173" s="10">
        <f>(Infosys[[#This Row],[CLOSE]]-U172)/U172</f>
        <v>2.4136562127828456E-2</v>
      </c>
      <c r="Y173" s="8">
        <v>45631</v>
      </c>
      <c r="Z173" s="9">
        <v>1808.7</v>
      </c>
      <c r="AA173" s="9">
        <v>1825.95</v>
      </c>
      <c r="AB173" s="9">
        <v>1775.4</v>
      </c>
      <c r="AC173" s="9">
        <v>1813.45</v>
      </c>
      <c r="AD173" s="9">
        <v>2742263</v>
      </c>
      <c r="AE173" s="10">
        <f>(Sun_Pharma[[#This Row],[CLOSE]]-AC172)/AC172</f>
        <v>7.3602933007443612E-3</v>
      </c>
      <c r="AG173" s="8">
        <v>45631</v>
      </c>
      <c r="AH173" s="9">
        <v>1314.35</v>
      </c>
      <c r="AI173" s="9">
        <v>1329.95</v>
      </c>
      <c r="AJ173" s="9">
        <v>1306.1500000000001</v>
      </c>
      <c r="AK173" s="9">
        <v>1322.05</v>
      </c>
      <c r="AL173" s="9">
        <v>16858723</v>
      </c>
      <c r="AM173" s="10">
        <f>(Reliance[[#This Row],[CLOSE]]-AK172)/AK172</f>
        <v>1.0008021696779792E-2</v>
      </c>
      <c r="AO173" s="8">
        <v>45631</v>
      </c>
      <c r="AP173" s="9">
        <v>793</v>
      </c>
      <c r="AQ173" s="9">
        <v>797.5</v>
      </c>
      <c r="AR173" s="9">
        <v>781</v>
      </c>
      <c r="AS173" s="9">
        <v>792.55</v>
      </c>
      <c r="AT173" s="9">
        <v>12169428</v>
      </c>
      <c r="AU173" s="10">
        <f>(Tata_Motors[[#This Row],[CLOSE]]-AS172)/AS172</f>
        <v>5.646491561984433E-3</v>
      </c>
      <c r="AW173" s="8">
        <v>45631</v>
      </c>
      <c r="AX173" s="9">
        <v>2465.6</v>
      </c>
      <c r="AY173" s="9">
        <v>2515</v>
      </c>
      <c r="AZ173" s="9">
        <v>2450.0500000000002</v>
      </c>
      <c r="BA173" s="9">
        <v>2494.6</v>
      </c>
      <c r="BB173" s="9">
        <v>2071795</v>
      </c>
      <c r="BC173" s="14">
        <f>(Hindustan_Unilever[[#This Row],[CLOSE]]-BA172)/BA172</f>
        <v>1.2213430716169572E-2</v>
      </c>
    </row>
    <row r="174" spans="1:55" x14ac:dyDescent="0.3">
      <c r="A174" s="8">
        <v>45632</v>
      </c>
      <c r="B174" s="9" t="s">
        <v>674</v>
      </c>
      <c r="C174" s="9" t="s">
        <v>675</v>
      </c>
      <c r="D174" s="9" t="s">
        <v>676</v>
      </c>
      <c r="E174" s="9" t="s">
        <v>677</v>
      </c>
      <c r="F174" s="9">
        <v>23904.13</v>
      </c>
      <c r="G174" s="10">
        <f>(Nifty_50[[#This Row],[CLOSE]]-E173)/E173</f>
        <v>-1.2384452251057204E-3</v>
      </c>
      <c r="I174" s="11">
        <v>45632</v>
      </c>
      <c r="J174" s="12">
        <v>1857</v>
      </c>
      <c r="K174" s="12">
        <v>1864.2</v>
      </c>
      <c r="L174" s="12">
        <v>1844</v>
      </c>
      <c r="M174" s="12">
        <v>1855.85</v>
      </c>
      <c r="N174" s="12">
        <v>8891578</v>
      </c>
      <c r="O174" s="10">
        <f>(HDFC_Bank[[#This Row],[CLOSE]]-M173)/M173</f>
        <v>-5.3061771405601456E-3</v>
      </c>
      <c r="Q174" s="8">
        <v>45632</v>
      </c>
      <c r="R174" s="9">
        <v>1932.8</v>
      </c>
      <c r="S174" s="9">
        <v>1937.95</v>
      </c>
      <c r="T174" s="9">
        <v>1912.4</v>
      </c>
      <c r="U174" s="9">
        <v>1922.4</v>
      </c>
      <c r="V174" s="9">
        <v>3573331</v>
      </c>
      <c r="W174" s="10">
        <f>(Infosys[[#This Row],[CLOSE]]-U173)/U173</f>
        <v>-6.4346073339017588E-3</v>
      </c>
      <c r="Y174" s="8">
        <v>45632</v>
      </c>
      <c r="Z174" s="9">
        <v>1815.85</v>
      </c>
      <c r="AA174" s="9">
        <v>1823.95</v>
      </c>
      <c r="AB174" s="9">
        <v>1801</v>
      </c>
      <c r="AC174" s="9">
        <v>1804.85</v>
      </c>
      <c r="AD174" s="9">
        <v>1590478</v>
      </c>
      <c r="AE174" s="10">
        <f>(Sun_Pharma[[#This Row],[CLOSE]]-AC173)/AC173</f>
        <v>-4.7423419449117077E-3</v>
      </c>
      <c r="AG174" s="8">
        <v>45632</v>
      </c>
      <c r="AH174" s="9">
        <v>1323.9</v>
      </c>
      <c r="AI174" s="9">
        <v>1323.9</v>
      </c>
      <c r="AJ174" s="9">
        <v>1310</v>
      </c>
      <c r="AK174" s="9">
        <v>1311.55</v>
      </c>
      <c r="AL174" s="9">
        <v>9037514</v>
      </c>
      <c r="AM174" s="10">
        <f>(Reliance[[#This Row],[CLOSE]]-AK173)/AK173</f>
        <v>-7.942210960251125E-3</v>
      </c>
      <c r="AO174" s="8">
        <v>45632</v>
      </c>
      <c r="AP174" s="9">
        <v>793</v>
      </c>
      <c r="AQ174" s="9">
        <v>818.85</v>
      </c>
      <c r="AR174" s="9">
        <v>785.3</v>
      </c>
      <c r="AS174" s="9">
        <v>816.8</v>
      </c>
      <c r="AT174" s="9">
        <v>19716910</v>
      </c>
      <c r="AU174" s="10">
        <f>(Tata_Motors[[#This Row],[CLOSE]]-AS173)/AS173</f>
        <v>3.0597438647403951E-2</v>
      </c>
      <c r="AW174" s="8">
        <v>45632</v>
      </c>
      <c r="AX174" s="9">
        <v>2495</v>
      </c>
      <c r="AY174" s="9">
        <v>2495.8000000000002</v>
      </c>
      <c r="AZ174" s="9">
        <v>2475</v>
      </c>
      <c r="BA174" s="9">
        <v>2483.8000000000002</v>
      </c>
      <c r="BB174" s="9">
        <v>1308086</v>
      </c>
      <c r="BC174" s="14">
        <f>(Hindustan_Unilever[[#This Row],[CLOSE]]-BA173)/BA173</f>
        <v>-4.3293513990217778E-3</v>
      </c>
    </row>
    <row r="175" spans="1:55" x14ac:dyDescent="0.3">
      <c r="A175" s="8">
        <v>45635</v>
      </c>
      <c r="B175" s="9" t="s">
        <v>678</v>
      </c>
      <c r="C175" s="9" t="s">
        <v>679</v>
      </c>
      <c r="D175" s="9" t="s">
        <v>680</v>
      </c>
      <c r="E175" s="9" t="s">
        <v>681</v>
      </c>
      <c r="F175" s="9">
        <v>25099.79</v>
      </c>
      <c r="G175" s="10">
        <f>(Nifty_50[[#This Row],[CLOSE]]-E174)/E174</f>
        <v>-2.3827083451522938E-3</v>
      </c>
      <c r="I175" s="11">
        <v>45635</v>
      </c>
      <c r="J175" s="12">
        <v>1853.65</v>
      </c>
      <c r="K175" s="12">
        <v>1880</v>
      </c>
      <c r="L175" s="12">
        <v>1849</v>
      </c>
      <c r="M175" s="12">
        <v>1870</v>
      </c>
      <c r="N175" s="12">
        <v>13473956</v>
      </c>
      <c r="O175" s="10">
        <f>(HDFC_Bank[[#This Row],[CLOSE]]-M174)/M174</f>
        <v>7.6245386211170581E-3</v>
      </c>
      <c r="Q175" s="8">
        <v>45635</v>
      </c>
      <c r="R175" s="9">
        <v>1924.2</v>
      </c>
      <c r="S175" s="9">
        <v>1930.2</v>
      </c>
      <c r="T175" s="9">
        <v>1897.2</v>
      </c>
      <c r="U175" s="9">
        <v>1923.65</v>
      </c>
      <c r="V175" s="9">
        <v>4274645</v>
      </c>
      <c r="W175" s="10">
        <f>(Infosys[[#This Row],[CLOSE]]-U174)/U174</f>
        <v>6.5022888056595922E-4</v>
      </c>
      <c r="Y175" s="8">
        <v>45635</v>
      </c>
      <c r="Z175" s="9">
        <v>1814.8</v>
      </c>
      <c r="AA175" s="9">
        <v>1819.95</v>
      </c>
      <c r="AB175" s="9">
        <v>1796.7</v>
      </c>
      <c r="AC175" s="9">
        <v>1806.65</v>
      </c>
      <c r="AD175" s="9">
        <v>1528215</v>
      </c>
      <c r="AE175" s="10">
        <f>(Sun_Pharma[[#This Row],[CLOSE]]-AC174)/AC174</f>
        <v>9.9731279607733706E-4</v>
      </c>
      <c r="AG175" s="8">
        <v>45635</v>
      </c>
      <c r="AH175" s="9">
        <v>1303</v>
      </c>
      <c r="AI175" s="9">
        <v>1315</v>
      </c>
      <c r="AJ175" s="9">
        <v>1293.0999999999999</v>
      </c>
      <c r="AK175" s="9">
        <v>1295.1500000000001</v>
      </c>
      <c r="AL175" s="9">
        <v>14650002</v>
      </c>
      <c r="AM175" s="10">
        <f>(Reliance[[#This Row],[CLOSE]]-AK174)/AK174</f>
        <v>-1.250428881857334E-2</v>
      </c>
      <c r="AO175" s="8">
        <v>45635</v>
      </c>
      <c r="AP175" s="9">
        <v>816.8</v>
      </c>
      <c r="AQ175" s="9">
        <v>820.35</v>
      </c>
      <c r="AR175" s="9">
        <v>797</v>
      </c>
      <c r="AS175" s="9">
        <v>798.75</v>
      </c>
      <c r="AT175" s="9">
        <v>15573233</v>
      </c>
      <c r="AU175" s="10">
        <f>(Tata_Motors[[#This Row],[CLOSE]]-AS174)/AS174</f>
        <v>-2.2098432908912776E-2</v>
      </c>
      <c r="AW175" s="8">
        <v>45635</v>
      </c>
      <c r="AX175" s="9">
        <v>2465</v>
      </c>
      <c r="AY175" s="9">
        <v>2476.9499999999998</v>
      </c>
      <c r="AZ175" s="9">
        <v>2383.3000000000002</v>
      </c>
      <c r="BA175" s="9">
        <v>2400.75</v>
      </c>
      <c r="BB175" s="9">
        <v>3385021</v>
      </c>
      <c r="BC175" s="14">
        <f>(Hindustan_Unilever[[#This Row],[CLOSE]]-BA174)/BA174</f>
        <v>-3.3436669619132046E-2</v>
      </c>
    </row>
    <row r="176" spans="1:55" x14ac:dyDescent="0.3">
      <c r="A176" s="8">
        <v>45636</v>
      </c>
      <c r="B176" s="9" t="s">
        <v>682</v>
      </c>
      <c r="C176" s="9" t="s">
        <v>677</v>
      </c>
      <c r="D176" s="9" t="s">
        <v>683</v>
      </c>
      <c r="E176" s="9" t="s">
        <v>684</v>
      </c>
      <c r="F176" s="9">
        <v>26093.38</v>
      </c>
      <c r="G176" s="10">
        <f>(Nifty_50[[#This Row],[CLOSE]]-E175)/E175</f>
        <v>-3.6354035501038739E-4</v>
      </c>
      <c r="I176" s="11">
        <v>45636</v>
      </c>
      <c r="J176" s="12">
        <v>1877.7</v>
      </c>
      <c r="K176" s="12">
        <v>1877.7</v>
      </c>
      <c r="L176" s="12">
        <v>1858.55</v>
      </c>
      <c r="M176" s="12">
        <v>1868.1</v>
      </c>
      <c r="N176" s="12">
        <v>6662740</v>
      </c>
      <c r="O176" s="10">
        <f>(HDFC_Bank[[#This Row],[CLOSE]]-M175)/M175</f>
        <v>-1.0160427807487118E-3</v>
      </c>
      <c r="Q176" s="8">
        <v>45636</v>
      </c>
      <c r="R176" s="9">
        <v>1939</v>
      </c>
      <c r="S176" s="9">
        <v>1965.6</v>
      </c>
      <c r="T176" s="9">
        <v>1932</v>
      </c>
      <c r="U176" s="9">
        <v>1948.55</v>
      </c>
      <c r="V176" s="9">
        <v>6174921</v>
      </c>
      <c r="W176" s="10">
        <f>(Infosys[[#This Row],[CLOSE]]-U175)/U175</f>
        <v>1.2944142645491572E-2</v>
      </c>
      <c r="Y176" s="8">
        <v>45636</v>
      </c>
      <c r="Z176" s="9">
        <v>1821</v>
      </c>
      <c r="AA176" s="9">
        <v>1823</v>
      </c>
      <c r="AB176" s="9">
        <v>1796</v>
      </c>
      <c r="AC176" s="9">
        <v>1809.95</v>
      </c>
      <c r="AD176" s="9">
        <v>2043634</v>
      </c>
      <c r="AE176" s="10">
        <f>(Sun_Pharma[[#This Row],[CLOSE]]-AC175)/AC175</f>
        <v>1.8265851160988316E-3</v>
      </c>
      <c r="AG176" s="8">
        <v>45636</v>
      </c>
      <c r="AH176" s="9">
        <v>1289.25</v>
      </c>
      <c r="AI176" s="9">
        <v>1294.9000000000001</v>
      </c>
      <c r="AJ176" s="9">
        <v>1280.2</v>
      </c>
      <c r="AK176" s="9">
        <v>1284.8499999999999</v>
      </c>
      <c r="AL176" s="9">
        <v>16043729</v>
      </c>
      <c r="AM176" s="10">
        <f>(Reliance[[#This Row],[CLOSE]]-AK175)/AK175</f>
        <v>-7.9527467860866941E-3</v>
      </c>
      <c r="AO176" s="8">
        <v>45636</v>
      </c>
      <c r="AP176" s="9">
        <v>804.8</v>
      </c>
      <c r="AQ176" s="9">
        <v>810.45</v>
      </c>
      <c r="AR176" s="9">
        <v>797.45</v>
      </c>
      <c r="AS176" s="9">
        <v>799.9</v>
      </c>
      <c r="AT176" s="9">
        <v>13113082</v>
      </c>
      <c r="AU176" s="10">
        <f>(Tata_Motors[[#This Row],[CLOSE]]-AS175)/AS175</f>
        <v>1.4397496087636648E-3</v>
      </c>
      <c r="AW176" s="8">
        <v>45636</v>
      </c>
      <c r="AX176" s="9">
        <v>2408.6999999999998</v>
      </c>
      <c r="AY176" s="9">
        <v>2413</v>
      </c>
      <c r="AZ176" s="9">
        <v>2388.3000000000002</v>
      </c>
      <c r="BA176" s="9">
        <v>2397.35</v>
      </c>
      <c r="BB176" s="9">
        <v>2063838</v>
      </c>
      <c r="BC176" s="14">
        <f>(Hindustan_Unilever[[#This Row],[CLOSE]]-BA175)/BA175</f>
        <v>-1.4162240966365057E-3</v>
      </c>
    </row>
    <row r="177" spans="1:55" x14ac:dyDescent="0.3">
      <c r="A177" s="8">
        <v>45637</v>
      </c>
      <c r="B177" s="9" t="s">
        <v>676</v>
      </c>
      <c r="C177" s="9" t="s">
        <v>685</v>
      </c>
      <c r="D177" s="9" t="s">
        <v>686</v>
      </c>
      <c r="E177" s="9" t="s">
        <v>687</v>
      </c>
      <c r="F177" s="9">
        <v>21592.23</v>
      </c>
      <c r="G177" s="10">
        <f>(Nifty_50[[#This Row],[CLOSE]]-E176)/E176</f>
        <v>1.29012334391844E-3</v>
      </c>
      <c r="I177" s="11">
        <v>45637</v>
      </c>
      <c r="J177" s="12">
        <v>1861.7</v>
      </c>
      <c r="K177" s="12">
        <v>1871.9</v>
      </c>
      <c r="L177" s="12">
        <v>1856.75</v>
      </c>
      <c r="M177" s="12">
        <v>1863.1</v>
      </c>
      <c r="N177" s="12">
        <v>7022713</v>
      </c>
      <c r="O177" s="10">
        <f>(HDFC_Bank[[#This Row],[CLOSE]]-M176)/M176</f>
        <v>-2.6765162464536161E-3</v>
      </c>
      <c r="Q177" s="8">
        <v>45637</v>
      </c>
      <c r="R177" s="9">
        <v>1955</v>
      </c>
      <c r="S177" s="9">
        <v>1978</v>
      </c>
      <c r="T177" s="9">
        <v>1952</v>
      </c>
      <c r="U177" s="9">
        <v>1974.15</v>
      </c>
      <c r="V177" s="9">
        <v>5025612</v>
      </c>
      <c r="W177" s="10">
        <f>(Infosys[[#This Row],[CLOSE]]-U176)/U176</f>
        <v>1.3137974391214049E-2</v>
      </c>
      <c r="Y177" s="8">
        <v>45637</v>
      </c>
      <c r="Z177" s="9">
        <v>1824.3</v>
      </c>
      <c r="AA177" s="9">
        <v>1826.35</v>
      </c>
      <c r="AB177" s="9">
        <v>1805.05</v>
      </c>
      <c r="AC177" s="9">
        <v>1814</v>
      </c>
      <c r="AD177" s="9">
        <v>1745911</v>
      </c>
      <c r="AE177" s="10">
        <f>(Sun_Pharma[[#This Row],[CLOSE]]-AC176)/AC176</f>
        <v>2.2376308737810185E-3</v>
      </c>
      <c r="AG177" s="8">
        <v>45637</v>
      </c>
      <c r="AH177" s="9">
        <v>1285</v>
      </c>
      <c r="AI177" s="9">
        <v>1290</v>
      </c>
      <c r="AJ177" s="9">
        <v>1276.05</v>
      </c>
      <c r="AK177" s="9">
        <v>1278.2</v>
      </c>
      <c r="AL177" s="9">
        <v>11724373</v>
      </c>
      <c r="AM177" s="10">
        <f>(Reliance[[#This Row],[CLOSE]]-AK176)/AK176</f>
        <v>-5.1757014437481914E-3</v>
      </c>
      <c r="AO177" s="8">
        <v>45637</v>
      </c>
      <c r="AP177" s="9">
        <v>802.9</v>
      </c>
      <c r="AQ177" s="9">
        <v>806.95</v>
      </c>
      <c r="AR177" s="9">
        <v>798.2</v>
      </c>
      <c r="AS177" s="9">
        <v>799.1</v>
      </c>
      <c r="AT177" s="9">
        <v>7763357</v>
      </c>
      <c r="AU177" s="10">
        <f>(Tata_Motors[[#This Row],[CLOSE]]-AS176)/AS176</f>
        <v>-1.0001250156268966E-3</v>
      </c>
      <c r="AW177" s="8">
        <v>45637</v>
      </c>
      <c r="AX177" s="9">
        <v>2405</v>
      </c>
      <c r="AY177" s="9">
        <v>2409.35</v>
      </c>
      <c r="AZ177" s="9">
        <v>2385</v>
      </c>
      <c r="BA177" s="9">
        <v>2401.35</v>
      </c>
      <c r="BB177" s="9">
        <v>1718225</v>
      </c>
      <c r="BC177" s="14">
        <f>(Hindustan_Unilever[[#This Row],[CLOSE]]-BA176)/BA176</f>
        <v>1.6685089786639415E-3</v>
      </c>
    </row>
    <row r="178" spans="1:55" x14ac:dyDescent="0.3">
      <c r="A178" s="8">
        <v>45638</v>
      </c>
      <c r="B178" s="9" t="s">
        <v>688</v>
      </c>
      <c r="C178" s="9" t="s">
        <v>689</v>
      </c>
      <c r="D178" s="9" t="s">
        <v>690</v>
      </c>
      <c r="E178" s="9" t="s">
        <v>691</v>
      </c>
      <c r="F178" s="9">
        <v>28235.17</v>
      </c>
      <c r="G178" s="10">
        <f>(Nifty_50[[#This Row],[CLOSE]]-E177)/E177</f>
        <v>-3.77813309092674E-3</v>
      </c>
      <c r="I178" s="11">
        <v>45638</v>
      </c>
      <c r="J178" s="12">
        <v>1851</v>
      </c>
      <c r="K178" s="12">
        <v>1868.65</v>
      </c>
      <c r="L178" s="12">
        <v>1848.7</v>
      </c>
      <c r="M178" s="12">
        <v>1859.25</v>
      </c>
      <c r="N178" s="12">
        <v>8646895</v>
      </c>
      <c r="O178" s="10">
        <f>(HDFC_Bank[[#This Row],[CLOSE]]-M177)/M177</f>
        <v>-2.0664483924641239E-3</v>
      </c>
      <c r="Q178" s="8">
        <v>45638</v>
      </c>
      <c r="R178" s="9">
        <v>1975.2</v>
      </c>
      <c r="S178" s="9">
        <v>1998.8</v>
      </c>
      <c r="T178" s="9">
        <v>1970.55</v>
      </c>
      <c r="U178" s="9">
        <v>1987</v>
      </c>
      <c r="V178" s="9">
        <v>6462130</v>
      </c>
      <c r="W178" s="10">
        <f>(Infosys[[#This Row],[CLOSE]]-U177)/U177</f>
        <v>6.5091305118658198E-3</v>
      </c>
      <c r="Y178" s="8">
        <v>45638</v>
      </c>
      <c r="Z178" s="9">
        <v>1819</v>
      </c>
      <c r="AA178" s="9">
        <v>1820</v>
      </c>
      <c r="AB178" s="9">
        <v>1798.05</v>
      </c>
      <c r="AC178" s="9">
        <v>1805.45</v>
      </c>
      <c r="AD178" s="9">
        <v>1082394</v>
      </c>
      <c r="AE178" s="10">
        <f>(Sun_Pharma[[#This Row],[CLOSE]]-AC177)/AC177</f>
        <v>-4.7133406835721909E-3</v>
      </c>
      <c r="AG178" s="8">
        <v>45638</v>
      </c>
      <c r="AH178" s="9">
        <v>1270</v>
      </c>
      <c r="AI178" s="9">
        <v>1278.2</v>
      </c>
      <c r="AJ178" s="9">
        <v>1260.5999999999999</v>
      </c>
      <c r="AK178" s="9">
        <v>1262.9000000000001</v>
      </c>
      <c r="AL178" s="9">
        <v>20906813</v>
      </c>
      <c r="AM178" s="10">
        <f>(Reliance[[#This Row],[CLOSE]]-AK177)/AK177</f>
        <v>-1.1969957753090248E-2</v>
      </c>
      <c r="AO178" s="8">
        <v>45638</v>
      </c>
      <c r="AP178" s="9">
        <v>799.2</v>
      </c>
      <c r="AQ178" s="9">
        <v>802</v>
      </c>
      <c r="AR178" s="9">
        <v>785.5</v>
      </c>
      <c r="AS178" s="9">
        <v>786.35</v>
      </c>
      <c r="AT178" s="9">
        <v>10602758</v>
      </c>
      <c r="AU178" s="10">
        <f>(Tata_Motors[[#This Row],[CLOSE]]-AS177)/AS177</f>
        <v>-1.5955449881116256E-2</v>
      </c>
      <c r="AW178" s="8">
        <v>45638</v>
      </c>
      <c r="AX178" s="9">
        <v>2385.0500000000002</v>
      </c>
      <c r="AY178" s="9">
        <v>2399.9499999999998</v>
      </c>
      <c r="AZ178" s="9">
        <v>2338</v>
      </c>
      <c r="BA178" s="9">
        <v>2344.9499999999998</v>
      </c>
      <c r="BB178" s="9">
        <v>3231056</v>
      </c>
      <c r="BC178" s="14">
        <f>(Hindustan_Unilever[[#This Row],[CLOSE]]-BA177)/BA177</f>
        <v>-2.348678868136677E-2</v>
      </c>
    </row>
    <row r="179" spans="1:55" x14ac:dyDescent="0.3">
      <c r="A179" s="8">
        <v>45639</v>
      </c>
      <c r="B179" s="9" t="s">
        <v>692</v>
      </c>
      <c r="C179" s="9" t="s">
        <v>693</v>
      </c>
      <c r="D179" s="9" t="s">
        <v>569</v>
      </c>
      <c r="E179" s="9" t="s">
        <v>694</v>
      </c>
      <c r="F179" s="9">
        <v>30429.73</v>
      </c>
      <c r="G179" s="10">
        <f>(Nifty_50[[#This Row],[CLOSE]]-E178)/E178</f>
        <v>8.9454838749098136E-3</v>
      </c>
      <c r="I179" s="11">
        <v>45639</v>
      </c>
      <c r="J179" s="12">
        <v>1862.5</v>
      </c>
      <c r="K179" s="12">
        <v>1875</v>
      </c>
      <c r="L179" s="12">
        <v>1829.25</v>
      </c>
      <c r="M179" s="12">
        <v>1871.75</v>
      </c>
      <c r="N179" s="12">
        <v>9504501</v>
      </c>
      <c r="O179" s="10">
        <f>(HDFC_Bank[[#This Row],[CLOSE]]-M178)/M178</f>
        <v>6.7231410514992608E-3</v>
      </c>
      <c r="Q179" s="8">
        <v>45639</v>
      </c>
      <c r="R179" s="9">
        <v>1969.75</v>
      </c>
      <c r="S179" s="9">
        <v>2006.45</v>
      </c>
      <c r="T179" s="9">
        <v>1953.8</v>
      </c>
      <c r="U179" s="9">
        <v>1999.7</v>
      </c>
      <c r="V179" s="9">
        <v>5362693</v>
      </c>
      <c r="W179" s="10">
        <f>(Infosys[[#This Row],[CLOSE]]-U178)/U178</f>
        <v>6.3915450427780799E-3</v>
      </c>
      <c r="Y179" s="8">
        <v>45639</v>
      </c>
      <c r="Z179" s="9">
        <v>1804.75</v>
      </c>
      <c r="AA179" s="9">
        <v>1816.8</v>
      </c>
      <c r="AB179" s="9">
        <v>1774.05</v>
      </c>
      <c r="AC179" s="9">
        <v>1813.45</v>
      </c>
      <c r="AD179" s="9">
        <v>1391111</v>
      </c>
      <c r="AE179" s="10">
        <f>(Sun_Pharma[[#This Row],[CLOSE]]-AC178)/AC178</f>
        <v>4.4310282754991825E-3</v>
      </c>
      <c r="AG179" s="8">
        <v>45639</v>
      </c>
      <c r="AH179" s="9">
        <v>1260</v>
      </c>
      <c r="AI179" s="9">
        <v>1275.2</v>
      </c>
      <c r="AJ179" s="9">
        <v>1239.5999999999999</v>
      </c>
      <c r="AK179" s="9">
        <v>1272.8499999999999</v>
      </c>
      <c r="AL179" s="9">
        <v>28630222</v>
      </c>
      <c r="AM179" s="10">
        <f>(Reliance[[#This Row],[CLOSE]]-AK178)/AK178</f>
        <v>7.8786918995960228E-3</v>
      </c>
      <c r="AO179" s="8">
        <v>45639</v>
      </c>
      <c r="AP179" s="9">
        <v>789</v>
      </c>
      <c r="AQ179" s="9">
        <v>792.5</v>
      </c>
      <c r="AR179" s="9">
        <v>775</v>
      </c>
      <c r="AS179" s="9">
        <v>790.3</v>
      </c>
      <c r="AT179" s="9">
        <v>14101869</v>
      </c>
      <c r="AU179" s="10">
        <f>(Tata_Motors[[#This Row],[CLOSE]]-AS178)/AS178</f>
        <v>5.0232084949449118E-3</v>
      </c>
      <c r="AW179" s="8">
        <v>45639</v>
      </c>
      <c r="AX179" s="9">
        <v>2344.9499999999998</v>
      </c>
      <c r="AY179" s="9">
        <v>2394.5500000000002</v>
      </c>
      <c r="AZ179" s="9">
        <v>2333.4499999999998</v>
      </c>
      <c r="BA179" s="9">
        <v>2390.1</v>
      </c>
      <c r="BB179" s="9">
        <v>2260902</v>
      </c>
      <c r="BC179" s="14">
        <f>(Hindustan_Unilever[[#This Row],[CLOSE]]-BA178)/BA178</f>
        <v>1.9254141879357808E-2</v>
      </c>
    </row>
    <row r="180" spans="1:55" x14ac:dyDescent="0.3">
      <c r="A180" s="8">
        <v>45642</v>
      </c>
      <c r="B180" s="9" t="s">
        <v>695</v>
      </c>
      <c r="C180" s="9" t="s">
        <v>696</v>
      </c>
      <c r="D180" s="9" t="s">
        <v>697</v>
      </c>
      <c r="E180" s="9" t="s">
        <v>698</v>
      </c>
      <c r="F180" s="9">
        <v>18608.23</v>
      </c>
      <c r="G180" s="10">
        <f>(Nifty_50[[#This Row],[CLOSE]]-E179)/E179</f>
        <v>-4.0394375068131148E-3</v>
      </c>
      <c r="I180" s="11">
        <v>45642</v>
      </c>
      <c r="J180" s="12">
        <v>1865.1</v>
      </c>
      <c r="K180" s="12">
        <v>1869.95</v>
      </c>
      <c r="L180" s="12">
        <v>1855.25</v>
      </c>
      <c r="M180" s="12">
        <v>1865.2</v>
      </c>
      <c r="N180" s="12">
        <v>6553541</v>
      </c>
      <c r="O180" s="10">
        <f>(HDFC_Bank[[#This Row],[CLOSE]]-M179)/M179</f>
        <v>-3.4993989581941789E-3</v>
      </c>
      <c r="Q180" s="8">
        <v>45642</v>
      </c>
      <c r="R180" s="9">
        <v>1995.45</v>
      </c>
      <c r="S180" s="9">
        <v>1999.6</v>
      </c>
      <c r="T180" s="9">
        <v>1977.6</v>
      </c>
      <c r="U180" s="9">
        <v>1980.05</v>
      </c>
      <c r="V180" s="9">
        <v>3119221</v>
      </c>
      <c r="W180" s="10">
        <f>(Infosys[[#This Row],[CLOSE]]-U179)/U179</f>
        <v>-9.8264739710957096E-3</v>
      </c>
      <c r="Y180" s="8">
        <v>45642</v>
      </c>
      <c r="Z180" s="9">
        <v>1818.7</v>
      </c>
      <c r="AA180" s="9">
        <v>1822.5</v>
      </c>
      <c r="AB180" s="9">
        <v>1792.35</v>
      </c>
      <c r="AC180" s="9">
        <v>1809.8</v>
      </c>
      <c r="AD180" s="9">
        <v>1483330</v>
      </c>
      <c r="AE180" s="10">
        <f>(Sun_Pharma[[#This Row],[CLOSE]]-AC179)/AC179</f>
        <v>-2.0127381510381269E-3</v>
      </c>
      <c r="AG180" s="8">
        <v>45642</v>
      </c>
      <c r="AH180" s="9">
        <v>1275</v>
      </c>
      <c r="AI180" s="9">
        <v>1281</v>
      </c>
      <c r="AJ180" s="9">
        <v>1266.55</v>
      </c>
      <c r="AK180" s="9">
        <v>1268.3</v>
      </c>
      <c r="AL180" s="9">
        <v>9486781</v>
      </c>
      <c r="AM180" s="10">
        <f>(Reliance[[#This Row],[CLOSE]]-AK179)/AK179</f>
        <v>-3.5746553010959302E-3</v>
      </c>
      <c r="AO180" s="8">
        <v>45642</v>
      </c>
      <c r="AP180" s="9">
        <v>791.4</v>
      </c>
      <c r="AQ180" s="9">
        <v>793.95</v>
      </c>
      <c r="AR180" s="9">
        <v>783</v>
      </c>
      <c r="AS180" s="9">
        <v>784.8</v>
      </c>
      <c r="AT180" s="9">
        <v>10015361</v>
      </c>
      <c r="AU180" s="10">
        <f>(Tata_Motors[[#This Row],[CLOSE]]-AS179)/AS179</f>
        <v>-6.9593825129697588E-3</v>
      </c>
      <c r="AW180" s="8">
        <v>45642</v>
      </c>
      <c r="AX180" s="9">
        <v>2390.3000000000002</v>
      </c>
      <c r="AY180" s="9">
        <v>2393</v>
      </c>
      <c r="AZ180" s="9">
        <v>2363</v>
      </c>
      <c r="BA180" s="9">
        <v>2366.15</v>
      </c>
      <c r="BB180" s="9">
        <v>1247552</v>
      </c>
      <c r="BC180" s="14">
        <f>(Hindustan_Unilever[[#This Row],[CLOSE]]-BA179)/BA179</f>
        <v>-1.0020501234257906E-2</v>
      </c>
    </row>
    <row r="181" spans="1:55" x14ac:dyDescent="0.3">
      <c r="A181" s="8">
        <v>45643</v>
      </c>
      <c r="B181" s="9" t="s">
        <v>699</v>
      </c>
      <c r="C181" s="9" t="s">
        <v>700</v>
      </c>
      <c r="D181" s="9" t="s">
        <v>701</v>
      </c>
      <c r="E181" s="9" t="s">
        <v>702</v>
      </c>
      <c r="F181" s="9">
        <v>26765.16</v>
      </c>
      <c r="G181" s="10">
        <f>(Nifty_50[[#This Row],[CLOSE]]-E180)/E180</f>
        <v>-1.3468730047733423E-2</v>
      </c>
      <c r="I181" s="11">
        <v>45643</v>
      </c>
      <c r="J181" s="12">
        <v>1856.35</v>
      </c>
      <c r="K181" s="12">
        <v>1862.35</v>
      </c>
      <c r="L181" s="12">
        <v>1826.5</v>
      </c>
      <c r="M181" s="12">
        <v>1833.25</v>
      </c>
      <c r="N181" s="12">
        <v>10539766</v>
      </c>
      <c r="O181" s="10">
        <f>(HDFC_Bank[[#This Row],[CLOSE]]-M180)/M180</f>
        <v>-1.7129530345271309E-2</v>
      </c>
      <c r="Q181" s="8">
        <v>45643</v>
      </c>
      <c r="R181" s="9">
        <v>1968</v>
      </c>
      <c r="S181" s="9">
        <v>1982</v>
      </c>
      <c r="T181" s="9">
        <v>1958</v>
      </c>
      <c r="U181" s="9">
        <v>1976.6</v>
      </c>
      <c r="V181" s="9">
        <v>5811050</v>
      </c>
      <c r="W181" s="10">
        <f>(Infosys[[#This Row],[CLOSE]]-U180)/U180</f>
        <v>-1.7423802429231815E-3</v>
      </c>
      <c r="Y181" s="8">
        <v>45643</v>
      </c>
      <c r="Z181" s="9">
        <v>1810</v>
      </c>
      <c r="AA181" s="9">
        <v>1815.75</v>
      </c>
      <c r="AB181" s="9">
        <v>1783.1</v>
      </c>
      <c r="AC181" s="9">
        <v>1789.05</v>
      </c>
      <c r="AD181" s="9">
        <v>1608164</v>
      </c>
      <c r="AE181" s="10">
        <f>(Sun_Pharma[[#This Row],[CLOSE]]-AC180)/AC180</f>
        <v>-1.1465355287877114E-2</v>
      </c>
      <c r="AG181" s="8">
        <v>45643</v>
      </c>
      <c r="AH181" s="9">
        <v>1261.05</v>
      </c>
      <c r="AI181" s="9">
        <v>1263.9000000000001</v>
      </c>
      <c r="AJ181" s="9">
        <v>1242.8</v>
      </c>
      <c r="AK181" s="9">
        <v>1245.3</v>
      </c>
      <c r="AL181" s="9">
        <v>17462791</v>
      </c>
      <c r="AM181" s="10">
        <f>(Reliance[[#This Row],[CLOSE]]-AK180)/AK180</f>
        <v>-1.8134510762437911E-2</v>
      </c>
      <c r="AO181" s="8">
        <v>45643</v>
      </c>
      <c r="AP181" s="9">
        <v>785.5</v>
      </c>
      <c r="AQ181" s="9">
        <v>796.35</v>
      </c>
      <c r="AR181" s="9">
        <v>778</v>
      </c>
      <c r="AS181" s="9">
        <v>779.75</v>
      </c>
      <c r="AT181" s="9">
        <v>10270253</v>
      </c>
      <c r="AU181" s="10">
        <f>(Tata_Motors[[#This Row],[CLOSE]]-AS180)/AS180</f>
        <v>-6.4347604485218588E-3</v>
      </c>
      <c r="AW181" s="8">
        <v>45643</v>
      </c>
      <c r="AX181" s="9">
        <v>2353.35</v>
      </c>
      <c r="AY181" s="9">
        <v>2380</v>
      </c>
      <c r="AZ181" s="9">
        <v>2353.35</v>
      </c>
      <c r="BA181" s="9">
        <v>2363.25</v>
      </c>
      <c r="BB181" s="9">
        <v>2131569</v>
      </c>
      <c r="BC181" s="14">
        <f>(Hindustan_Unilever[[#This Row],[CLOSE]]-BA180)/BA180</f>
        <v>-1.2256196775352749E-3</v>
      </c>
    </row>
    <row r="182" spans="1:55" x14ac:dyDescent="0.3">
      <c r="A182" s="8">
        <v>45644</v>
      </c>
      <c r="B182" s="9" t="s">
        <v>703</v>
      </c>
      <c r="C182" s="9" t="s">
        <v>704</v>
      </c>
      <c r="D182" s="9" t="s">
        <v>705</v>
      </c>
      <c r="E182" s="9" t="s">
        <v>706</v>
      </c>
      <c r="F182" s="9">
        <v>23315.919999999998</v>
      </c>
      <c r="G182" s="10">
        <f>(Nifty_50[[#This Row],[CLOSE]]-E181)/E181</f>
        <v>-5.6356837606838205E-3</v>
      </c>
      <c r="I182" s="11">
        <v>45644</v>
      </c>
      <c r="J182" s="12">
        <v>1829.85</v>
      </c>
      <c r="K182" s="12">
        <v>1836</v>
      </c>
      <c r="L182" s="12">
        <v>1807.15</v>
      </c>
      <c r="M182" s="12">
        <v>1810.7</v>
      </c>
      <c r="N182" s="12">
        <v>11711156</v>
      </c>
      <c r="O182" s="10">
        <f>(HDFC_Bank[[#This Row],[CLOSE]]-M181)/M181</f>
        <v>-1.2300559116323445E-2</v>
      </c>
      <c r="Q182" s="8">
        <v>45644</v>
      </c>
      <c r="R182" s="9">
        <v>1966.8</v>
      </c>
      <c r="S182" s="9">
        <v>1984.95</v>
      </c>
      <c r="T182" s="9">
        <v>1961.6</v>
      </c>
      <c r="U182" s="9">
        <v>1979.15</v>
      </c>
      <c r="V182" s="9">
        <v>3064095</v>
      </c>
      <c r="W182" s="10">
        <f>(Infosys[[#This Row],[CLOSE]]-U181)/U181</f>
        <v>1.2900941009815754E-3</v>
      </c>
      <c r="Y182" s="8">
        <v>45644</v>
      </c>
      <c r="Z182" s="9">
        <v>1798</v>
      </c>
      <c r="AA182" s="9">
        <v>1822.45</v>
      </c>
      <c r="AB182" s="9">
        <v>1792.8</v>
      </c>
      <c r="AC182" s="9">
        <v>1801.05</v>
      </c>
      <c r="AD182" s="9">
        <v>1732860</v>
      </c>
      <c r="AE182" s="10">
        <f>(Sun_Pharma[[#This Row],[CLOSE]]-AC181)/AC181</f>
        <v>6.7074704452083512E-3</v>
      </c>
      <c r="AG182" s="8">
        <v>45644</v>
      </c>
      <c r="AH182" s="9">
        <v>1240.6500000000001</v>
      </c>
      <c r="AI182" s="9">
        <v>1259.95</v>
      </c>
      <c r="AJ182" s="9">
        <v>1240.6500000000001</v>
      </c>
      <c r="AK182" s="9">
        <v>1253.25</v>
      </c>
      <c r="AL182" s="9">
        <v>12670179</v>
      </c>
      <c r="AM182" s="10">
        <f>(Reliance[[#This Row],[CLOSE]]-AK181)/AK181</f>
        <v>6.3840038544929296E-3</v>
      </c>
      <c r="AO182" s="8">
        <v>45644</v>
      </c>
      <c r="AP182" s="9">
        <v>774</v>
      </c>
      <c r="AQ182" s="9">
        <v>774.25</v>
      </c>
      <c r="AR182" s="9">
        <v>754</v>
      </c>
      <c r="AS182" s="9">
        <v>755.7</v>
      </c>
      <c r="AT182" s="9">
        <v>19085263</v>
      </c>
      <c r="AU182" s="10">
        <f>(Tata_Motors[[#This Row],[CLOSE]]-AS181)/AS181</f>
        <v>-3.0843218980442393E-2</v>
      </c>
      <c r="AW182" s="8">
        <v>45644</v>
      </c>
      <c r="AX182" s="9">
        <v>2350.0500000000002</v>
      </c>
      <c r="AY182" s="9">
        <v>2383</v>
      </c>
      <c r="AZ182" s="9">
        <v>2350.0500000000002</v>
      </c>
      <c r="BA182" s="9">
        <v>2359.1999999999998</v>
      </c>
      <c r="BB182" s="9">
        <v>988403</v>
      </c>
      <c r="BC182" s="14">
        <f>(Hindustan_Unilever[[#This Row],[CLOSE]]-BA181)/BA181</f>
        <v>-1.7137416693114066E-3</v>
      </c>
    </row>
    <row r="183" spans="1:55" x14ac:dyDescent="0.3">
      <c r="A183" s="8">
        <v>45645</v>
      </c>
      <c r="B183" s="9" t="s">
        <v>707</v>
      </c>
      <c r="C183" s="9" t="s">
        <v>708</v>
      </c>
      <c r="D183" s="9" t="s">
        <v>709</v>
      </c>
      <c r="E183" s="9" t="s">
        <v>710</v>
      </c>
      <c r="F183" s="9">
        <v>27815.23</v>
      </c>
      <c r="G183" s="10">
        <f>(Nifty_50[[#This Row],[CLOSE]]-E182)/E182</f>
        <v>-1.0213295259898624E-2</v>
      </c>
      <c r="I183" s="11">
        <v>45645</v>
      </c>
      <c r="J183" s="12">
        <v>1799.6</v>
      </c>
      <c r="K183" s="12">
        <v>1801.1</v>
      </c>
      <c r="L183" s="12">
        <v>1779</v>
      </c>
      <c r="M183" s="12">
        <v>1793.5</v>
      </c>
      <c r="N183" s="12">
        <v>12690385</v>
      </c>
      <c r="O183" s="10">
        <f>(HDFC_Bank[[#This Row],[CLOSE]]-M182)/M182</f>
        <v>-9.4990887502071266E-3</v>
      </c>
      <c r="Q183" s="8">
        <v>45645</v>
      </c>
      <c r="R183" s="9">
        <v>1934</v>
      </c>
      <c r="S183" s="9">
        <v>1959.75</v>
      </c>
      <c r="T183" s="9">
        <v>1920</v>
      </c>
      <c r="U183" s="9">
        <v>1946.2</v>
      </c>
      <c r="V183" s="9">
        <v>5323592</v>
      </c>
      <c r="W183" s="10">
        <f>(Infosys[[#This Row],[CLOSE]]-U182)/U182</f>
        <v>-1.6648561251042138E-2</v>
      </c>
      <c r="Y183" s="8">
        <v>45645</v>
      </c>
      <c r="Z183" s="9">
        <v>1801</v>
      </c>
      <c r="AA183" s="9">
        <v>1829.4</v>
      </c>
      <c r="AB183" s="9">
        <v>1790.8</v>
      </c>
      <c r="AC183" s="9">
        <v>1823.3</v>
      </c>
      <c r="AD183" s="9">
        <v>1924091</v>
      </c>
      <c r="AE183" s="10">
        <f>(Sun_Pharma[[#This Row],[CLOSE]]-AC182)/AC182</f>
        <v>1.235390466672219E-2</v>
      </c>
      <c r="AG183" s="8">
        <v>45645</v>
      </c>
      <c r="AH183" s="9">
        <v>1239</v>
      </c>
      <c r="AI183" s="9">
        <v>1244.9000000000001</v>
      </c>
      <c r="AJ183" s="9">
        <v>1229</v>
      </c>
      <c r="AK183" s="9">
        <v>1230.45</v>
      </c>
      <c r="AL183" s="9">
        <v>14244653</v>
      </c>
      <c r="AM183" s="10">
        <f>(Reliance[[#This Row],[CLOSE]]-AK182)/AK182</f>
        <v>-1.8192698982645087E-2</v>
      </c>
      <c r="AO183" s="8">
        <v>45645</v>
      </c>
      <c r="AP183" s="9">
        <v>744.45</v>
      </c>
      <c r="AQ183" s="9">
        <v>755.8</v>
      </c>
      <c r="AR183" s="9">
        <v>741.4</v>
      </c>
      <c r="AS183" s="9">
        <v>744.05</v>
      </c>
      <c r="AT183" s="9">
        <v>17119599</v>
      </c>
      <c r="AU183" s="10">
        <f>(Tata_Motors[[#This Row],[CLOSE]]-AS182)/AS182</f>
        <v>-1.5416170438004619E-2</v>
      </c>
      <c r="AW183" s="8">
        <v>45645</v>
      </c>
      <c r="AX183" s="9">
        <v>2347</v>
      </c>
      <c r="AY183" s="9">
        <v>2386.9499999999998</v>
      </c>
      <c r="AZ183" s="9">
        <v>2336</v>
      </c>
      <c r="BA183" s="9">
        <v>2359.85</v>
      </c>
      <c r="BB183" s="9">
        <v>1655915</v>
      </c>
      <c r="BC183" s="14">
        <f>(Hindustan_Unilever[[#This Row],[CLOSE]]-BA182)/BA182</f>
        <v>2.7551712444900435E-4</v>
      </c>
    </row>
    <row r="184" spans="1:55" x14ac:dyDescent="0.3">
      <c r="A184" s="8">
        <v>45646</v>
      </c>
      <c r="B184" s="9" t="s">
        <v>711</v>
      </c>
      <c r="C184" s="9" t="s">
        <v>712</v>
      </c>
      <c r="D184" s="9" t="s">
        <v>713</v>
      </c>
      <c r="E184" s="9" t="s">
        <v>714</v>
      </c>
      <c r="F184" s="9">
        <v>47084.68</v>
      </c>
      <c r="G184" s="10">
        <f>(Nifty_50[[#This Row],[CLOSE]]-E183)/E183</f>
        <v>-1.520560127256106E-2</v>
      </c>
      <c r="I184" s="11">
        <v>45646</v>
      </c>
      <c r="J184" s="12">
        <v>1782.2</v>
      </c>
      <c r="K184" s="12">
        <v>1797.55</v>
      </c>
      <c r="L184" s="12">
        <v>1767.05</v>
      </c>
      <c r="M184" s="12">
        <v>1771.5</v>
      </c>
      <c r="N184" s="12">
        <v>12846174</v>
      </c>
      <c r="O184" s="10">
        <f>(HDFC_Bank[[#This Row],[CLOSE]]-M183)/M183</f>
        <v>-1.2266517981600222E-2</v>
      </c>
      <c r="Q184" s="8">
        <v>45646</v>
      </c>
      <c r="R184" s="9">
        <v>1975.15</v>
      </c>
      <c r="S184" s="9">
        <v>1979.95</v>
      </c>
      <c r="T184" s="9">
        <v>1911.25</v>
      </c>
      <c r="U184" s="9">
        <v>1922.15</v>
      </c>
      <c r="V184" s="9">
        <v>11056720</v>
      </c>
      <c r="W184" s="10">
        <f>(Infosys[[#This Row],[CLOSE]]-U183)/U183</f>
        <v>-1.2357414448669177E-2</v>
      </c>
      <c r="Y184" s="8">
        <v>45646</v>
      </c>
      <c r="Z184" s="9">
        <v>1823.3</v>
      </c>
      <c r="AA184" s="9">
        <v>1825.95</v>
      </c>
      <c r="AB184" s="9">
        <v>1794.1</v>
      </c>
      <c r="AC184" s="9">
        <v>1808.85</v>
      </c>
      <c r="AD184" s="9">
        <v>2513418</v>
      </c>
      <c r="AE184" s="10">
        <f>(Sun_Pharma[[#This Row],[CLOSE]]-AC183)/AC183</f>
        <v>-7.9251905884934158E-3</v>
      </c>
      <c r="AG184" s="8">
        <v>45646</v>
      </c>
      <c r="AH184" s="9">
        <v>1224</v>
      </c>
      <c r="AI184" s="9">
        <v>1239.5</v>
      </c>
      <c r="AJ184" s="9">
        <v>1201.5</v>
      </c>
      <c r="AK184" s="9">
        <v>1205.3</v>
      </c>
      <c r="AL184" s="9">
        <v>20312896</v>
      </c>
      <c r="AM184" s="10">
        <f>(Reliance[[#This Row],[CLOSE]]-AK183)/AK183</f>
        <v>-2.0439676541102923E-2</v>
      </c>
      <c r="AO184" s="8">
        <v>45646</v>
      </c>
      <c r="AP184" s="9">
        <v>744.3</v>
      </c>
      <c r="AQ184" s="9">
        <v>749.55</v>
      </c>
      <c r="AR184" s="9">
        <v>721.5</v>
      </c>
      <c r="AS184" s="9">
        <v>724.05</v>
      </c>
      <c r="AT184" s="9">
        <v>17962656</v>
      </c>
      <c r="AU184" s="10">
        <f>(Tata_Motors[[#This Row],[CLOSE]]-AS183)/AS183</f>
        <v>-2.6879913984275253E-2</v>
      </c>
      <c r="AW184" s="8">
        <v>45646</v>
      </c>
      <c r="AX184" s="9">
        <v>2352.1</v>
      </c>
      <c r="AY184" s="9">
        <v>2373.5</v>
      </c>
      <c r="AZ184" s="9">
        <v>2324.65</v>
      </c>
      <c r="BA184" s="9">
        <v>2333.9</v>
      </c>
      <c r="BB184" s="9">
        <v>2069691</v>
      </c>
      <c r="BC184" s="14">
        <f>(Hindustan_Unilever[[#This Row],[CLOSE]]-BA183)/BA183</f>
        <v>-1.0996461639510909E-2</v>
      </c>
    </row>
    <row r="185" spans="1:55" x14ac:dyDescent="0.3">
      <c r="A185" s="8">
        <v>45649</v>
      </c>
      <c r="B185" s="9" t="s">
        <v>715</v>
      </c>
      <c r="C185" s="9" t="s">
        <v>716</v>
      </c>
      <c r="D185" s="9" t="s">
        <v>717</v>
      </c>
      <c r="E185" s="9" t="s">
        <v>718</v>
      </c>
      <c r="F185" s="9">
        <v>18243.28</v>
      </c>
      <c r="G185" s="10">
        <f>(Nifty_50[[#This Row],[CLOSE]]-E184)/E184</f>
        <v>7.0355060943296547E-3</v>
      </c>
      <c r="I185" s="11">
        <v>45649</v>
      </c>
      <c r="J185" s="12">
        <v>1782</v>
      </c>
      <c r="K185" s="12">
        <v>1806</v>
      </c>
      <c r="L185" s="12">
        <v>1781.3</v>
      </c>
      <c r="M185" s="12">
        <v>1801</v>
      </c>
      <c r="N185" s="12">
        <v>5522296</v>
      </c>
      <c r="O185" s="10">
        <f>(HDFC_Bank[[#This Row],[CLOSE]]-M184)/M184</f>
        <v>1.6652554332486594E-2</v>
      </c>
      <c r="Q185" s="8">
        <v>45649</v>
      </c>
      <c r="R185" s="9">
        <v>1930.05</v>
      </c>
      <c r="S185" s="9">
        <v>1940</v>
      </c>
      <c r="T185" s="9">
        <v>1909</v>
      </c>
      <c r="U185" s="9">
        <v>1924.3</v>
      </c>
      <c r="V185" s="9">
        <v>2781793</v>
      </c>
      <c r="W185" s="10">
        <f>(Infosys[[#This Row],[CLOSE]]-U184)/U184</f>
        <v>1.1185391358634151E-3</v>
      </c>
      <c r="Y185" s="8">
        <v>45649</v>
      </c>
      <c r="Z185" s="9">
        <v>1811</v>
      </c>
      <c r="AA185" s="9">
        <v>1828</v>
      </c>
      <c r="AB185" s="9">
        <v>1796.65</v>
      </c>
      <c r="AC185" s="9">
        <v>1814.6</v>
      </c>
      <c r="AD185" s="9">
        <v>1299181</v>
      </c>
      <c r="AE185" s="10">
        <f>(Sun_Pharma[[#This Row],[CLOSE]]-AC184)/AC184</f>
        <v>3.1788152693700421E-3</v>
      </c>
      <c r="AG185" s="8">
        <v>45649</v>
      </c>
      <c r="AH185" s="9">
        <v>1215</v>
      </c>
      <c r="AI185" s="9">
        <v>1227.2</v>
      </c>
      <c r="AJ185" s="9">
        <v>1213.2</v>
      </c>
      <c r="AK185" s="9">
        <v>1222.3</v>
      </c>
      <c r="AL185" s="9">
        <v>10052824</v>
      </c>
      <c r="AM185" s="10">
        <f>(Reliance[[#This Row],[CLOSE]]-AK184)/AK184</f>
        <v>1.4104372355430184E-2</v>
      </c>
      <c r="AO185" s="8">
        <v>45649</v>
      </c>
      <c r="AP185" s="9">
        <v>733.7</v>
      </c>
      <c r="AQ185" s="9">
        <v>734.4</v>
      </c>
      <c r="AR185" s="9">
        <v>717.7</v>
      </c>
      <c r="AS185" s="9">
        <v>722.2</v>
      </c>
      <c r="AT185" s="9">
        <v>9653868</v>
      </c>
      <c r="AU185" s="10">
        <f>(Tata_Motors[[#This Row],[CLOSE]]-AS184)/AS184</f>
        <v>-2.5550721635244928E-3</v>
      </c>
      <c r="AW185" s="8">
        <v>45649</v>
      </c>
      <c r="AX185" s="9">
        <v>2337</v>
      </c>
      <c r="AY185" s="9">
        <v>2351.75</v>
      </c>
      <c r="AZ185" s="9">
        <v>2315.25</v>
      </c>
      <c r="BA185" s="9">
        <v>2338.9</v>
      </c>
      <c r="BB185" s="9">
        <v>1066199</v>
      </c>
      <c r="BC185" s="14">
        <f>(Hindustan_Unilever[[#This Row],[CLOSE]]-BA184)/BA184</f>
        <v>2.1423368610480309E-3</v>
      </c>
    </row>
    <row r="186" spans="1:55" x14ac:dyDescent="0.3">
      <c r="A186" s="8">
        <v>45650</v>
      </c>
      <c r="B186" s="9" t="s">
        <v>719</v>
      </c>
      <c r="C186" s="9" t="s">
        <v>720</v>
      </c>
      <c r="D186" s="9" t="s">
        <v>721</v>
      </c>
      <c r="E186" s="9" t="s">
        <v>722</v>
      </c>
      <c r="F186" s="9">
        <v>16010.71</v>
      </c>
      <c r="G186" s="10">
        <f>(Nifty_50[[#This Row],[CLOSE]]-E185)/E185</f>
        <v>-1.0861580107310422E-3</v>
      </c>
      <c r="I186" s="11">
        <v>45650</v>
      </c>
      <c r="J186" s="12">
        <v>1802.05</v>
      </c>
      <c r="K186" s="12">
        <v>1808.7</v>
      </c>
      <c r="L186" s="12">
        <v>1789.55</v>
      </c>
      <c r="M186" s="12">
        <v>1798.1</v>
      </c>
      <c r="N186" s="12">
        <v>7242917</v>
      </c>
      <c r="O186" s="10">
        <f>(HDFC_Bank[[#This Row],[CLOSE]]-M185)/M185</f>
        <v>-1.6102165463631822E-3</v>
      </c>
      <c r="Q186" s="8">
        <v>45650</v>
      </c>
      <c r="R186" s="9">
        <v>1927.05</v>
      </c>
      <c r="S186" s="9">
        <v>1942</v>
      </c>
      <c r="T186" s="9">
        <v>1840</v>
      </c>
      <c r="U186" s="9">
        <v>1909.05</v>
      </c>
      <c r="V186" s="9">
        <v>2360544</v>
      </c>
      <c r="W186" s="10">
        <f>(Infosys[[#This Row],[CLOSE]]-U185)/U185</f>
        <v>-7.92495972561451E-3</v>
      </c>
      <c r="Y186" s="8">
        <v>45650</v>
      </c>
      <c r="Z186" s="9">
        <v>1814.9</v>
      </c>
      <c r="AA186" s="9">
        <v>1831.75</v>
      </c>
      <c r="AB186" s="9">
        <v>1803.15</v>
      </c>
      <c r="AC186" s="9">
        <v>1819</v>
      </c>
      <c r="AD186" s="9">
        <v>1121058</v>
      </c>
      <c r="AE186" s="10">
        <f>(Sun_Pharma[[#This Row],[CLOSE]]-AC185)/AC185</f>
        <v>2.4247768103163735E-3</v>
      </c>
      <c r="AG186" s="8">
        <v>45650</v>
      </c>
      <c r="AH186" s="9">
        <v>1222.3</v>
      </c>
      <c r="AI186" s="9">
        <v>1233.55</v>
      </c>
      <c r="AJ186" s="9">
        <v>1221</v>
      </c>
      <c r="AK186" s="9">
        <v>1222.75</v>
      </c>
      <c r="AL186" s="9">
        <v>6734917</v>
      </c>
      <c r="AM186" s="10">
        <f>(Reliance[[#This Row],[CLOSE]]-AK185)/AK185</f>
        <v>3.6815838992067864E-4</v>
      </c>
      <c r="AO186" s="8">
        <v>45650</v>
      </c>
      <c r="AP186" s="9">
        <v>723.5</v>
      </c>
      <c r="AQ186" s="9">
        <v>745.3</v>
      </c>
      <c r="AR186" s="9">
        <v>722.5</v>
      </c>
      <c r="AS186" s="9">
        <v>736.1</v>
      </c>
      <c r="AT186" s="9">
        <v>12553555</v>
      </c>
      <c r="AU186" s="10">
        <f>(Tata_Motors[[#This Row],[CLOSE]]-AS185)/AS185</f>
        <v>1.9246746053724697E-2</v>
      </c>
      <c r="AW186" s="8">
        <v>45650</v>
      </c>
      <c r="AX186" s="9">
        <v>2331.1</v>
      </c>
      <c r="AY186" s="9">
        <v>2356.9499999999998</v>
      </c>
      <c r="AZ186" s="9">
        <v>2331.1</v>
      </c>
      <c r="BA186" s="9">
        <v>2335.5500000000002</v>
      </c>
      <c r="BB186" s="9">
        <v>683646</v>
      </c>
      <c r="BC186" s="14">
        <f>(Hindustan_Unilever[[#This Row],[CLOSE]]-BA185)/BA185</f>
        <v>-1.4322972337423186E-3</v>
      </c>
    </row>
    <row r="187" spans="1:55" x14ac:dyDescent="0.3">
      <c r="A187" s="8">
        <v>45652</v>
      </c>
      <c r="B187" s="9" t="s">
        <v>723</v>
      </c>
      <c r="C187" s="9" t="s">
        <v>724</v>
      </c>
      <c r="D187" s="9" t="s">
        <v>725</v>
      </c>
      <c r="E187" s="9" t="s">
        <v>726</v>
      </c>
      <c r="F187" s="9">
        <v>16695.099999999999</v>
      </c>
      <c r="G187" s="10">
        <f>(Nifty_50[[#This Row],[CLOSE]]-E186)/E186</f>
        <v>9.5036803054660999E-4</v>
      </c>
      <c r="I187" s="11">
        <v>45652</v>
      </c>
      <c r="J187" s="12">
        <v>1798.55</v>
      </c>
      <c r="K187" s="12">
        <v>1812</v>
      </c>
      <c r="L187" s="12">
        <v>1780.75</v>
      </c>
      <c r="M187" s="12">
        <v>1790.75</v>
      </c>
      <c r="N187" s="12">
        <v>5240839</v>
      </c>
      <c r="O187" s="10">
        <f>(HDFC_Bank[[#This Row],[CLOSE]]-M186)/M186</f>
        <v>-4.0876480729658583E-3</v>
      </c>
      <c r="Q187" s="8">
        <v>45652</v>
      </c>
      <c r="R187" s="9">
        <v>1909.05</v>
      </c>
      <c r="S187" s="9">
        <v>1919.75</v>
      </c>
      <c r="T187" s="9">
        <v>1902.3</v>
      </c>
      <c r="U187" s="9">
        <v>1907.4</v>
      </c>
      <c r="V187" s="9">
        <v>3623321</v>
      </c>
      <c r="W187" s="10">
        <f>(Infosys[[#This Row],[CLOSE]]-U186)/U186</f>
        <v>-8.6430423509068052E-4</v>
      </c>
      <c r="Y187" s="8">
        <v>45652</v>
      </c>
      <c r="Z187" s="9">
        <v>1820</v>
      </c>
      <c r="AA187" s="9">
        <v>1845.05</v>
      </c>
      <c r="AB187" s="9">
        <v>1814.4</v>
      </c>
      <c r="AC187" s="9">
        <v>1841.35</v>
      </c>
      <c r="AD187" s="9">
        <v>1402706</v>
      </c>
      <c r="AE187" s="10">
        <f>(Sun_Pharma[[#This Row],[CLOSE]]-AC186)/AC186</f>
        <v>1.228697086311155E-2</v>
      </c>
      <c r="AG187" s="8">
        <v>45652</v>
      </c>
      <c r="AH187" s="9">
        <v>1224.25</v>
      </c>
      <c r="AI187" s="9">
        <v>1227.7</v>
      </c>
      <c r="AJ187" s="9">
        <v>1214.25</v>
      </c>
      <c r="AK187" s="9">
        <v>1216.55</v>
      </c>
      <c r="AL187" s="9">
        <v>10016178</v>
      </c>
      <c r="AM187" s="10">
        <f>(Reliance[[#This Row],[CLOSE]]-AK186)/AK186</f>
        <v>-5.0705377223472054E-3</v>
      </c>
      <c r="AO187" s="8">
        <v>45652</v>
      </c>
      <c r="AP187" s="9">
        <v>736.1</v>
      </c>
      <c r="AQ187" s="9">
        <v>747.8</v>
      </c>
      <c r="AR187" s="9">
        <v>735.55</v>
      </c>
      <c r="AS187" s="9">
        <v>740.8</v>
      </c>
      <c r="AT187" s="9">
        <v>9343210</v>
      </c>
      <c r="AU187" s="10">
        <f>(Tata_Motors[[#This Row],[CLOSE]]-AS186)/AS186</f>
        <v>6.3850020377665146E-3</v>
      </c>
      <c r="AW187" s="8">
        <v>45652</v>
      </c>
      <c r="AX187" s="9">
        <v>2332.25</v>
      </c>
      <c r="AY187" s="9">
        <v>2341.85</v>
      </c>
      <c r="AZ187" s="9">
        <v>2324.6999999999998</v>
      </c>
      <c r="BA187" s="9">
        <v>2332.75</v>
      </c>
      <c r="BB187" s="9">
        <v>1033769</v>
      </c>
      <c r="BC187" s="14">
        <f>(Hindustan_Unilever[[#This Row],[CLOSE]]-BA186)/BA186</f>
        <v>-1.1988610819722043E-3</v>
      </c>
    </row>
    <row r="188" spans="1:55" x14ac:dyDescent="0.3">
      <c r="A188" s="8">
        <v>45653</v>
      </c>
      <c r="B188" s="9" t="s">
        <v>727</v>
      </c>
      <c r="C188" s="9" t="s">
        <v>728</v>
      </c>
      <c r="D188" s="9" t="s">
        <v>729</v>
      </c>
      <c r="E188" s="9" t="s">
        <v>730</v>
      </c>
      <c r="F188" s="9">
        <v>17164.990000000002</v>
      </c>
      <c r="G188" s="10">
        <f>(Nifty_50[[#This Row],[CLOSE]]-E187)/E187</f>
        <v>2.6610302229034166E-3</v>
      </c>
      <c r="I188" s="11">
        <v>45653</v>
      </c>
      <c r="J188" s="12">
        <v>1794.8</v>
      </c>
      <c r="K188" s="12">
        <v>1805.95</v>
      </c>
      <c r="L188" s="12">
        <v>1789.1</v>
      </c>
      <c r="M188" s="12">
        <v>1798.25</v>
      </c>
      <c r="N188" s="12">
        <v>3629665</v>
      </c>
      <c r="O188" s="10">
        <f>(HDFC_Bank[[#This Row],[CLOSE]]-M187)/M187</f>
        <v>4.1881893061566384E-3</v>
      </c>
      <c r="Q188" s="8">
        <v>45653</v>
      </c>
      <c r="R188" s="9">
        <v>1909.4</v>
      </c>
      <c r="S188" s="9">
        <v>1924.15</v>
      </c>
      <c r="T188" s="9">
        <v>1903.9</v>
      </c>
      <c r="U188" s="9">
        <v>1916.75</v>
      </c>
      <c r="V188" s="9">
        <v>3937500</v>
      </c>
      <c r="W188" s="10">
        <f>(Infosys[[#This Row],[CLOSE]]-U187)/U187</f>
        <v>4.9019607843136777E-3</v>
      </c>
      <c r="Y188" s="8">
        <v>45653</v>
      </c>
      <c r="Z188" s="9">
        <v>1845.5</v>
      </c>
      <c r="AA188" s="9">
        <v>1866</v>
      </c>
      <c r="AB188" s="9">
        <v>1836.75</v>
      </c>
      <c r="AC188" s="9">
        <v>1861.25</v>
      </c>
      <c r="AD188" s="9">
        <v>1668898</v>
      </c>
      <c r="AE188" s="10">
        <f>(Sun_Pharma[[#This Row],[CLOSE]]-AC187)/AC187</f>
        <v>1.0807288130990899E-2</v>
      </c>
      <c r="AG188" s="8">
        <v>45653</v>
      </c>
      <c r="AH188" s="9">
        <v>1218.3</v>
      </c>
      <c r="AI188" s="9">
        <v>1227.9000000000001</v>
      </c>
      <c r="AJ188" s="9">
        <v>1217</v>
      </c>
      <c r="AK188" s="9">
        <v>1221.05</v>
      </c>
      <c r="AL188" s="9">
        <v>7000397</v>
      </c>
      <c r="AM188" s="10">
        <f>(Reliance[[#This Row],[CLOSE]]-AK187)/AK187</f>
        <v>3.6989848341621801E-3</v>
      </c>
      <c r="AO188" s="8">
        <v>45653</v>
      </c>
      <c r="AP188" s="9">
        <v>749</v>
      </c>
      <c r="AQ188" s="9">
        <v>766.85</v>
      </c>
      <c r="AR188" s="9">
        <v>745.7</v>
      </c>
      <c r="AS188" s="9">
        <v>750.5</v>
      </c>
      <c r="AT188" s="9">
        <v>15835079</v>
      </c>
      <c r="AU188" s="10">
        <f>(Tata_Motors[[#This Row],[CLOSE]]-AS187)/AS187</f>
        <v>1.3093952483801357E-2</v>
      </c>
      <c r="AW188" s="8">
        <v>45653</v>
      </c>
      <c r="AX188" s="9">
        <v>2343</v>
      </c>
      <c r="AY188" s="9">
        <v>2345.65</v>
      </c>
      <c r="AZ188" s="9">
        <v>2328.25</v>
      </c>
      <c r="BA188" s="9">
        <v>2341.25</v>
      </c>
      <c r="BB188" s="9">
        <v>556816</v>
      </c>
      <c r="BC188" s="14">
        <f>(Hindustan_Unilever[[#This Row],[CLOSE]]-BA187)/BA187</f>
        <v>3.6437680848783625E-3</v>
      </c>
    </row>
    <row r="189" spans="1:55" x14ac:dyDescent="0.3">
      <c r="A189" s="8">
        <v>45656</v>
      </c>
      <c r="B189" s="9" t="s">
        <v>731</v>
      </c>
      <c r="C189" s="9" t="s">
        <v>732</v>
      </c>
      <c r="D189" s="9" t="s">
        <v>733</v>
      </c>
      <c r="E189" s="9" t="s">
        <v>734</v>
      </c>
      <c r="F189" s="9">
        <v>33823.949999999997</v>
      </c>
      <c r="G189" s="10">
        <f>(Nifty_50[[#This Row],[CLOSE]]-E188)/E188</f>
        <v>-7.0758480519371439E-3</v>
      </c>
      <c r="I189" s="11">
        <v>45656</v>
      </c>
      <c r="J189" s="12">
        <v>1792.2</v>
      </c>
      <c r="K189" s="12">
        <v>1815</v>
      </c>
      <c r="L189" s="12">
        <v>1771</v>
      </c>
      <c r="M189" s="12">
        <v>1777.9</v>
      </c>
      <c r="N189" s="12">
        <v>11111109</v>
      </c>
      <c r="O189" s="10">
        <f>(HDFC_Bank[[#This Row],[CLOSE]]-M188)/M188</f>
        <v>-1.1316557764493206E-2</v>
      </c>
      <c r="Q189" s="8">
        <v>45656</v>
      </c>
      <c r="R189" s="9">
        <v>1915.7</v>
      </c>
      <c r="S189" s="9">
        <v>1916</v>
      </c>
      <c r="T189" s="9">
        <v>1886.5</v>
      </c>
      <c r="U189" s="9">
        <v>1906</v>
      </c>
      <c r="V189" s="9">
        <v>7789055</v>
      </c>
      <c r="W189" s="10">
        <f>(Infosys[[#This Row],[CLOSE]]-U188)/U188</f>
        <v>-5.6084518064431982E-3</v>
      </c>
      <c r="Y189" s="8">
        <v>45656</v>
      </c>
      <c r="Z189" s="9">
        <v>1862.05</v>
      </c>
      <c r="AA189" s="9">
        <v>1895.75</v>
      </c>
      <c r="AB189" s="9">
        <v>1855</v>
      </c>
      <c r="AC189" s="9">
        <v>1883.9</v>
      </c>
      <c r="AD189" s="9">
        <v>6021550</v>
      </c>
      <c r="AE189" s="10">
        <f>(Sun_Pharma[[#This Row],[CLOSE]]-AC188)/AC188</f>
        <v>1.2169241101410391E-2</v>
      </c>
      <c r="AG189" s="8">
        <v>45656</v>
      </c>
      <c r="AH189" s="9">
        <v>1216.4000000000001</v>
      </c>
      <c r="AI189" s="9">
        <v>1223.2</v>
      </c>
      <c r="AJ189" s="9">
        <v>1208.0999999999999</v>
      </c>
      <c r="AK189" s="9">
        <v>1210.7</v>
      </c>
      <c r="AL189" s="9">
        <v>8818766</v>
      </c>
      <c r="AM189" s="10">
        <f>(Reliance[[#This Row],[CLOSE]]-AK188)/AK188</f>
        <v>-8.4763113713606404E-3</v>
      </c>
      <c r="AO189" s="8">
        <v>45656</v>
      </c>
      <c r="AP189" s="9">
        <v>753.9</v>
      </c>
      <c r="AQ189" s="9">
        <v>754.9</v>
      </c>
      <c r="AR189" s="9">
        <v>730.7</v>
      </c>
      <c r="AS189" s="9">
        <v>733.65</v>
      </c>
      <c r="AT189" s="9">
        <v>17441198</v>
      </c>
      <c r="AU189" s="10">
        <f>(Tata_Motors[[#This Row],[CLOSE]]-AS188)/AS188</f>
        <v>-2.2451698867421748E-2</v>
      </c>
      <c r="AW189" s="8">
        <v>45656</v>
      </c>
      <c r="AX189" s="9">
        <v>2341.5</v>
      </c>
      <c r="AY189" s="9">
        <v>2359.15</v>
      </c>
      <c r="AZ189" s="9">
        <v>2325</v>
      </c>
      <c r="BA189" s="9">
        <v>2343.5</v>
      </c>
      <c r="BB189" s="9">
        <v>924180</v>
      </c>
      <c r="BC189" s="14">
        <f>(Hindustan_Unilever[[#This Row],[CLOSE]]-BA188)/BA188</f>
        <v>9.6102509343299518E-4</v>
      </c>
    </row>
    <row r="190" spans="1:55" x14ac:dyDescent="0.3">
      <c r="A190" s="8">
        <v>45657</v>
      </c>
      <c r="B190" s="9" t="s">
        <v>735</v>
      </c>
      <c r="C190" s="9" t="s">
        <v>736</v>
      </c>
      <c r="D190" s="9" t="s">
        <v>737</v>
      </c>
      <c r="E190" s="9" t="s">
        <v>738</v>
      </c>
      <c r="F190" s="9">
        <v>18646.79</v>
      </c>
      <c r="G190" s="10">
        <f>(Nifty_50[[#This Row],[CLOSE]]-E189)/E189</f>
        <v>-4.2292418239105594E-6</v>
      </c>
      <c r="I190" s="11">
        <v>45657</v>
      </c>
      <c r="J190" s="12">
        <v>1770.3</v>
      </c>
      <c r="K190" s="12">
        <v>1781.8</v>
      </c>
      <c r="L190" s="12">
        <v>1765.6</v>
      </c>
      <c r="M190" s="12">
        <v>1772.85</v>
      </c>
      <c r="N190" s="12">
        <v>7058618</v>
      </c>
      <c r="O190" s="10">
        <f>(HDFC_Bank[[#This Row],[CLOSE]]-M189)/M189</f>
        <v>-2.8404297204568207E-3</v>
      </c>
      <c r="Q190" s="8">
        <v>45657</v>
      </c>
      <c r="R190" s="9">
        <v>1892.3</v>
      </c>
      <c r="S190" s="9">
        <v>1897</v>
      </c>
      <c r="T190" s="9">
        <v>1845.05</v>
      </c>
      <c r="U190" s="9">
        <v>1880</v>
      </c>
      <c r="V190" s="9">
        <v>3613063</v>
      </c>
      <c r="W190" s="10">
        <f>(Infosys[[#This Row],[CLOSE]]-U189)/U189</f>
        <v>-1.3641133263378805E-2</v>
      </c>
      <c r="Y190" s="8">
        <v>45657</v>
      </c>
      <c r="Z190" s="9">
        <v>1876.8</v>
      </c>
      <c r="AA190" s="9">
        <v>1910</v>
      </c>
      <c r="AB190" s="9">
        <v>1868.8</v>
      </c>
      <c r="AC190" s="9">
        <v>1886.35</v>
      </c>
      <c r="AD190" s="9">
        <v>1844944</v>
      </c>
      <c r="AE190" s="10">
        <f>(Sun_Pharma[[#This Row],[CLOSE]]-AC189)/AC189</f>
        <v>1.3004936567757408E-3</v>
      </c>
      <c r="AG190" s="8">
        <v>45657</v>
      </c>
      <c r="AH190" s="9">
        <v>1208</v>
      </c>
      <c r="AI190" s="9">
        <v>1219.0999999999999</v>
      </c>
      <c r="AJ190" s="9">
        <v>1206.1500000000001</v>
      </c>
      <c r="AK190" s="9">
        <v>1215.45</v>
      </c>
      <c r="AL190" s="9">
        <v>6405475</v>
      </c>
      <c r="AM190" s="10">
        <f>(Reliance[[#This Row],[CLOSE]]-AK189)/AK189</f>
        <v>3.9233501280251095E-3</v>
      </c>
      <c r="AO190" s="8">
        <v>45657</v>
      </c>
      <c r="AP190" s="9">
        <v>733.65</v>
      </c>
      <c r="AQ190" s="9">
        <v>743.4</v>
      </c>
      <c r="AR190" s="9">
        <v>732.75</v>
      </c>
      <c r="AS190" s="9">
        <v>740.15</v>
      </c>
      <c r="AT190" s="9">
        <v>7092699</v>
      </c>
      <c r="AU190" s="10">
        <f>(Tata_Motors[[#This Row],[CLOSE]]-AS189)/AS189</f>
        <v>8.8598105363592999E-3</v>
      </c>
      <c r="AW190" s="8">
        <v>45657</v>
      </c>
      <c r="AX190" s="9">
        <v>2340</v>
      </c>
      <c r="AY190" s="9">
        <v>2352.65</v>
      </c>
      <c r="AZ190" s="9">
        <v>2323.25</v>
      </c>
      <c r="BA190" s="9">
        <v>2326.85</v>
      </c>
      <c r="BB190" s="9">
        <v>1878762</v>
      </c>
      <c r="BC190" s="14">
        <f>(Hindustan_Unilever[[#This Row],[CLOSE]]-BA189)/BA189</f>
        <v>-7.104757840836395E-3</v>
      </c>
    </row>
    <row r="191" spans="1:55" x14ac:dyDescent="0.3">
      <c r="A191" s="8">
        <v>45658</v>
      </c>
      <c r="B191" s="9" t="s">
        <v>739</v>
      </c>
      <c r="C191" s="9" t="s">
        <v>740</v>
      </c>
      <c r="D191" s="9" t="s">
        <v>741</v>
      </c>
      <c r="E191" s="9" t="s">
        <v>742</v>
      </c>
      <c r="F191" s="9">
        <v>14266.26</v>
      </c>
      <c r="G191" s="10">
        <f>(Nifty_50[[#This Row],[CLOSE]]-E190)/E190</f>
        <v>4.1489037758831622E-3</v>
      </c>
      <c r="I191" s="11">
        <v>45658</v>
      </c>
      <c r="J191" s="12">
        <v>1773.45</v>
      </c>
      <c r="K191" s="12">
        <v>1794</v>
      </c>
      <c r="L191" s="12">
        <v>1761.1</v>
      </c>
      <c r="M191" s="12">
        <v>1782.75</v>
      </c>
      <c r="N191" s="12">
        <v>3656903</v>
      </c>
      <c r="O191" s="10">
        <f>(HDFC_Bank[[#This Row],[CLOSE]]-M190)/M190</f>
        <v>5.5842287841611484E-3</v>
      </c>
      <c r="Q191" s="8">
        <v>45658</v>
      </c>
      <c r="R191" s="9">
        <v>1874</v>
      </c>
      <c r="S191" s="9">
        <v>1892.95</v>
      </c>
      <c r="T191" s="9">
        <v>1874</v>
      </c>
      <c r="U191" s="9">
        <v>1882.5</v>
      </c>
      <c r="V191" s="9">
        <v>1838368</v>
      </c>
      <c r="W191" s="10">
        <f>(Infosys[[#This Row],[CLOSE]]-U190)/U190</f>
        <v>1.3297872340425532E-3</v>
      </c>
      <c r="Y191" s="8">
        <v>45658</v>
      </c>
      <c r="Z191" s="9">
        <v>1889.9</v>
      </c>
      <c r="AA191" s="9">
        <v>1902.95</v>
      </c>
      <c r="AB191" s="9">
        <v>1878.65</v>
      </c>
      <c r="AC191" s="9">
        <v>1889.95</v>
      </c>
      <c r="AD191" s="9">
        <v>1338092</v>
      </c>
      <c r="AE191" s="10">
        <f>(Sun_Pharma[[#This Row],[CLOSE]]-AC190)/AC190</f>
        <v>1.9084475309460792E-3</v>
      </c>
      <c r="AG191" s="8">
        <v>45658</v>
      </c>
      <c r="AH191" s="9">
        <v>1214.8499999999999</v>
      </c>
      <c r="AI191" s="9">
        <v>1226.3</v>
      </c>
      <c r="AJ191" s="9">
        <v>1211.5999999999999</v>
      </c>
      <c r="AK191" s="9">
        <v>1221.25</v>
      </c>
      <c r="AL191" s="9">
        <v>5892590</v>
      </c>
      <c r="AM191" s="10">
        <f>(Reliance[[#This Row],[CLOSE]]-AK190)/AK190</f>
        <v>4.7718951828540496E-3</v>
      </c>
      <c r="AO191" s="8">
        <v>45658</v>
      </c>
      <c r="AP191" s="9">
        <v>740.45</v>
      </c>
      <c r="AQ191" s="9">
        <v>751.1</v>
      </c>
      <c r="AR191" s="9">
        <v>736</v>
      </c>
      <c r="AS191" s="9">
        <v>749.25</v>
      </c>
      <c r="AT191" s="9">
        <v>7792251</v>
      </c>
      <c r="AU191" s="10">
        <f>(Tata_Motors[[#This Row],[CLOSE]]-AS190)/AS190</f>
        <v>1.2294805107072922E-2</v>
      </c>
      <c r="AW191" s="8">
        <v>45658</v>
      </c>
      <c r="AX191" s="9">
        <v>2325</v>
      </c>
      <c r="AY191" s="9">
        <v>2337.15</v>
      </c>
      <c r="AZ191" s="9">
        <v>2320.25</v>
      </c>
      <c r="BA191" s="9">
        <v>2322.1</v>
      </c>
      <c r="BB191" s="9">
        <v>559893</v>
      </c>
      <c r="BC191" s="14">
        <f>(Hindustan_Unilever[[#This Row],[CLOSE]]-BA190)/BA190</f>
        <v>-2.0413864237058686E-3</v>
      </c>
    </row>
    <row r="192" spans="1:55" x14ac:dyDescent="0.3">
      <c r="A192" s="8">
        <v>45659</v>
      </c>
      <c r="B192" s="9" t="s">
        <v>743</v>
      </c>
      <c r="C192" s="9" t="s">
        <v>744</v>
      </c>
      <c r="D192" s="9" t="s">
        <v>745</v>
      </c>
      <c r="E192" s="9" t="s">
        <v>746</v>
      </c>
      <c r="F192" s="9">
        <v>32237.25</v>
      </c>
      <c r="G192" s="10">
        <f>(Nifty_50[[#This Row],[CLOSE]]-E191)/E191</f>
        <v>1.8774033500541212E-2</v>
      </c>
      <c r="I192" s="11">
        <v>45659</v>
      </c>
      <c r="J192" s="12">
        <v>1777.1</v>
      </c>
      <c r="K192" s="12">
        <v>1803.45</v>
      </c>
      <c r="L192" s="12">
        <v>1773</v>
      </c>
      <c r="M192" s="12">
        <v>1793.75</v>
      </c>
      <c r="N192" s="12">
        <v>9279288</v>
      </c>
      <c r="O192" s="10">
        <f>(HDFC_Bank[[#This Row],[CLOSE]]-M191)/M191</f>
        <v>6.1702426027205161E-3</v>
      </c>
      <c r="Q192" s="8">
        <v>45659</v>
      </c>
      <c r="R192" s="9">
        <v>1887</v>
      </c>
      <c r="S192" s="9">
        <v>1962.65</v>
      </c>
      <c r="T192" s="9">
        <v>1885.3</v>
      </c>
      <c r="U192" s="9">
        <v>1957.85</v>
      </c>
      <c r="V192" s="9">
        <v>7083645</v>
      </c>
      <c r="W192" s="10">
        <f>(Infosys[[#This Row],[CLOSE]]-U191)/U191</f>
        <v>4.0026560424966752E-2</v>
      </c>
      <c r="Y192" s="8">
        <v>45659</v>
      </c>
      <c r="Z192" s="9">
        <v>1892</v>
      </c>
      <c r="AA192" s="9">
        <v>1896</v>
      </c>
      <c r="AB192" s="9">
        <v>1864.95</v>
      </c>
      <c r="AC192" s="9">
        <v>1878</v>
      </c>
      <c r="AD192" s="9">
        <v>2507223</v>
      </c>
      <c r="AE192" s="10">
        <f>(Sun_Pharma[[#This Row],[CLOSE]]-AC191)/AC191</f>
        <v>-6.3229185957300697E-3</v>
      </c>
      <c r="AG192" s="8">
        <v>45659</v>
      </c>
      <c r="AH192" s="9">
        <v>1221.25</v>
      </c>
      <c r="AI192" s="9">
        <v>1244.45</v>
      </c>
      <c r="AJ192" s="9">
        <v>1220</v>
      </c>
      <c r="AK192" s="9">
        <v>1241.8</v>
      </c>
      <c r="AL192" s="9">
        <v>15486276</v>
      </c>
      <c r="AM192" s="10">
        <f>(Reliance[[#This Row],[CLOSE]]-AK191)/AK191</f>
        <v>1.6827021494370483E-2</v>
      </c>
      <c r="AO192" s="8">
        <v>45659</v>
      </c>
      <c r="AP192" s="9">
        <v>759.3</v>
      </c>
      <c r="AQ192" s="9">
        <v>767.35</v>
      </c>
      <c r="AR192" s="9">
        <v>749.35</v>
      </c>
      <c r="AS192" s="9">
        <v>765.05</v>
      </c>
      <c r="AT192" s="9">
        <v>15294572</v>
      </c>
      <c r="AU192" s="10">
        <f>(Tata_Motors[[#This Row],[CLOSE]]-AS191)/AS191</f>
        <v>2.1087754421087693E-2</v>
      </c>
      <c r="AW192" s="8">
        <v>45659</v>
      </c>
      <c r="AX192" s="9">
        <v>2330</v>
      </c>
      <c r="AY192" s="9">
        <v>2379.65</v>
      </c>
      <c r="AZ192" s="9">
        <v>2315.5</v>
      </c>
      <c r="BA192" s="9">
        <v>2370</v>
      </c>
      <c r="BB192" s="9">
        <v>1650744</v>
      </c>
      <c r="BC192" s="14">
        <f>(Hindustan_Unilever[[#This Row],[CLOSE]]-BA191)/BA191</f>
        <v>2.0627879936264627E-2</v>
      </c>
    </row>
    <row r="193" spans="1:55" x14ac:dyDescent="0.3">
      <c r="A193" s="8">
        <v>45660</v>
      </c>
      <c r="B193" s="9" t="s">
        <v>747</v>
      </c>
      <c r="C193" s="9" t="s">
        <v>748</v>
      </c>
      <c r="D193" s="9" t="s">
        <v>749</v>
      </c>
      <c r="E193" s="9" t="s">
        <v>750</v>
      </c>
      <c r="F193" s="9">
        <v>29411.99</v>
      </c>
      <c r="G193" s="10">
        <f>(Nifty_50[[#This Row],[CLOSE]]-E192)/E192</f>
        <v>-7.6027393012839265E-3</v>
      </c>
      <c r="I193" s="11">
        <v>45660</v>
      </c>
      <c r="J193" s="12">
        <v>1791</v>
      </c>
      <c r="K193" s="12">
        <v>1795.25</v>
      </c>
      <c r="L193" s="12">
        <v>1746.3</v>
      </c>
      <c r="M193" s="12">
        <v>1749.2</v>
      </c>
      <c r="N193" s="12">
        <v>12213097</v>
      </c>
      <c r="O193" s="10">
        <f>(HDFC_Bank[[#This Row],[CLOSE]]-M192)/M192</f>
        <v>-2.4836236933797884E-2</v>
      </c>
      <c r="Q193" s="8">
        <v>45660</v>
      </c>
      <c r="R193" s="9">
        <v>1952.95</v>
      </c>
      <c r="S193" s="9">
        <v>1952.95</v>
      </c>
      <c r="T193" s="9">
        <v>1922</v>
      </c>
      <c r="U193" s="9">
        <v>1938.75</v>
      </c>
      <c r="V193" s="9">
        <v>6218003</v>
      </c>
      <c r="W193" s="10">
        <f>(Infosys[[#This Row],[CLOSE]]-U192)/U192</f>
        <v>-9.7555992542839899E-3</v>
      </c>
      <c r="Y193" s="8">
        <v>45660</v>
      </c>
      <c r="Z193" s="9">
        <v>1878</v>
      </c>
      <c r="AA193" s="9">
        <v>1884</v>
      </c>
      <c r="AB193" s="9">
        <v>1844</v>
      </c>
      <c r="AC193" s="9">
        <v>1849.65</v>
      </c>
      <c r="AD193" s="9">
        <v>1515825</v>
      </c>
      <c r="AE193" s="10">
        <f>(Sun_Pharma[[#This Row],[CLOSE]]-AC192)/AC192</f>
        <v>-1.5095846645367363E-2</v>
      </c>
      <c r="AG193" s="8">
        <v>45660</v>
      </c>
      <c r="AH193" s="9">
        <v>1243.9000000000001</v>
      </c>
      <c r="AI193" s="9">
        <v>1262.05</v>
      </c>
      <c r="AJ193" s="9">
        <v>1235.5</v>
      </c>
      <c r="AK193" s="9">
        <v>1251.1500000000001</v>
      </c>
      <c r="AL193" s="9">
        <v>15521102</v>
      </c>
      <c r="AM193" s="10">
        <f>(Reliance[[#This Row],[CLOSE]]-AK192)/AK192</f>
        <v>7.5293928168788347E-3</v>
      </c>
      <c r="AO193" s="8">
        <v>45660</v>
      </c>
      <c r="AP193" s="9">
        <v>768</v>
      </c>
      <c r="AQ193" s="9">
        <v>800.6</v>
      </c>
      <c r="AR193" s="9">
        <v>761.45</v>
      </c>
      <c r="AS193" s="9">
        <v>790.4</v>
      </c>
      <c r="AT193" s="9">
        <v>24773025</v>
      </c>
      <c r="AU193" s="10">
        <f>(Tata_Motors[[#This Row],[CLOSE]]-AS192)/AS192</f>
        <v>3.3135089209855598E-2</v>
      </c>
      <c r="AW193" s="8">
        <v>45660</v>
      </c>
      <c r="AX193" s="9">
        <v>2381.85</v>
      </c>
      <c r="AY193" s="9">
        <v>2414.6</v>
      </c>
      <c r="AZ193" s="9">
        <v>2364.8000000000002</v>
      </c>
      <c r="BA193" s="9">
        <v>2406.25</v>
      </c>
      <c r="BB193" s="9">
        <v>1274239</v>
      </c>
      <c r="BC193" s="14">
        <f>(Hindustan_Unilever[[#This Row],[CLOSE]]-BA192)/BA192</f>
        <v>1.529535864978903E-2</v>
      </c>
    </row>
    <row r="194" spans="1:55" x14ac:dyDescent="0.3">
      <c r="A194" s="8">
        <v>45663</v>
      </c>
      <c r="B194" s="9" t="s">
        <v>751</v>
      </c>
      <c r="C194" s="9" t="s">
        <v>752</v>
      </c>
      <c r="D194" s="9" t="s">
        <v>753</v>
      </c>
      <c r="E194" s="9" t="s">
        <v>754</v>
      </c>
      <c r="F194" s="9">
        <v>25853.64</v>
      </c>
      <c r="G194" s="10">
        <f>(Nifty_50[[#This Row],[CLOSE]]-E193)/E193</f>
        <v>-1.6192628542267707E-2</v>
      </c>
      <c r="I194" s="11">
        <v>45663</v>
      </c>
      <c r="J194" s="12">
        <v>1740.1</v>
      </c>
      <c r="K194" s="12">
        <v>1757.2</v>
      </c>
      <c r="L194" s="12">
        <v>1705.8</v>
      </c>
      <c r="M194" s="12">
        <v>1710.5</v>
      </c>
      <c r="N194" s="12">
        <v>9408174</v>
      </c>
      <c r="O194" s="10">
        <f>(HDFC_Bank[[#This Row],[CLOSE]]-M193)/M193</f>
        <v>-2.2124399725588866E-2</v>
      </c>
      <c r="Q194" s="8">
        <v>45663</v>
      </c>
      <c r="R194" s="9">
        <v>1952</v>
      </c>
      <c r="S194" s="9">
        <v>1973</v>
      </c>
      <c r="T194" s="9">
        <v>1928</v>
      </c>
      <c r="U194" s="9">
        <v>1937.85</v>
      </c>
      <c r="V194" s="9">
        <v>7164403</v>
      </c>
      <c r="W194" s="10">
        <f>(Infosys[[#This Row],[CLOSE]]-U193)/U193</f>
        <v>-4.6421663442944728E-4</v>
      </c>
      <c r="Y194" s="8">
        <v>45663</v>
      </c>
      <c r="Z194" s="9">
        <v>1850.5</v>
      </c>
      <c r="AA194" s="9">
        <v>1856.5</v>
      </c>
      <c r="AB194" s="9">
        <v>1825.65</v>
      </c>
      <c r="AC194" s="9">
        <v>1847.4</v>
      </c>
      <c r="AD194" s="9">
        <v>1397724</v>
      </c>
      <c r="AE194" s="10">
        <f>(Sun_Pharma[[#This Row],[CLOSE]]-AC193)/AC193</f>
        <v>-1.2164463547157569E-3</v>
      </c>
      <c r="AG194" s="8">
        <v>45663</v>
      </c>
      <c r="AH194" s="9">
        <v>1253.95</v>
      </c>
      <c r="AI194" s="9">
        <v>1262</v>
      </c>
      <c r="AJ194" s="9">
        <v>1215</v>
      </c>
      <c r="AK194" s="9">
        <v>1218</v>
      </c>
      <c r="AL194" s="9">
        <v>14816766</v>
      </c>
      <c r="AM194" s="10">
        <f>(Reliance[[#This Row],[CLOSE]]-AK193)/AK193</f>
        <v>-2.6495624025896246E-2</v>
      </c>
      <c r="AO194" s="8">
        <v>45663</v>
      </c>
      <c r="AP194" s="9">
        <v>797.7</v>
      </c>
      <c r="AQ194" s="9">
        <v>797.7</v>
      </c>
      <c r="AR194" s="9">
        <v>765.3</v>
      </c>
      <c r="AS194" s="9">
        <v>776.25</v>
      </c>
      <c r="AT194" s="9">
        <v>16948151</v>
      </c>
      <c r="AU194" s="10">
        <f>(Tata_Motors[[#This Row],[CLOSE]]-AS193)/AS193</f>
        <v>-1.7902327935222645E-2</v>
      </c>
      <c r="AW194" s="8">
        <v>45663</v>
      </c>
      <c r="AX194" s="9">
        <v>2418</v>
      </c>
      <c r="AY194" s="9">
        <v>2418.9499999999998</v>
      </c>
      <c r="AZ194" s="9">
        <v>2361.65</v>
      </c>
      <c r="BA194" s="9">
        <v>2376.1999999999998</v>
      </c>
      <c r="BB194" s="9">
        <v>900419</v>
      </c>
      <c r="BC194" s="14">
        <f>(Hindustan_Unilever[[#This Row],[CLOSE]]-BA193)/BA193</f>
        <v>-1.2488311688311764E-2</v>
      </c>
    </row>
    <row r="195" spans="1:55" x14ac:dyDescent="0.3">
      <c r="A195" s="8">
        <v>45664</v>
      </c>
      <c r="B195" s="9" t="s">
        <v>755</v>
      </c>
      <c r="C195" s="9" t="s">
        <v>756</v>
      </c>
      <c r="D195" s="9" t="s">
        <v>757</v>
      </c>
      <c r="E195" s="9" t="s">
        <v>758</v>
      </c>
      <c r="F195" s="9">
        <v>22485.65</v>
      </c>
      <c r="G195" s="10">
        <f>(Nifty_50[[#This Row],[CLOSE]]-E194)/E194</f>
        <v>3.889304096155038E-3</v>
      </c>
      <c r="I195" s="11">
        <v>45664</v>
      </c>
      <c r="J195" s="12">
        <v>1715</v>
      </c>
      <c r="K195" s="12">
        <v>1721</v>
      </c>
      <c r="L195" s="12">
        <v>1700</v>
      </c>
      <c r="M195" s="12">
        <v>1713.4</v>
      </c>
      <c r="N195" s="12">
        <v>6763953</v>
      </c>
      <c r="O195" s="10">
        <f>(HDFC_Bank[[#This Row],[CLOSE]]-M194)/M194</f>
        <v>1.6954106986261858E-3</v>
      </c>
      <c r="Q195" s="8">
        <v>45664</v>
      </c>
      <c r="R195" s="9">
        <v>1945</v>
      </c>
      <c r="S195" s="9">
        <v>1958.55</v>
      </c>
      <c r="T195" s="9">
        <v>1923.65</v>
      </c>
      <c r="U195" s="9">
        <v>1930.85</v>
      </c>
      <c r="V195" s="9">
        <v>4294832</v>
      </c>
      <c r="W195" s="10">
        <f>(Infosys[[#This Row],[CLOSE]]-U194)/U194</f>
        <v>-3.6122506901978997E-3</v>
      </c>
      <c r="Y195" s="8">
        <v>45664</v>
      </c>
      <c r="Z195" s="9">
        <v>1848.55</v>
      </c>
      <c r="AA195" s="9">
        <v>1865</v>
      </c>
      <c r="AB195" s="9">
        <v>1845.65</v>
      </c>
      <c r="AC195" s="9">
        <v>1853.4</v>
      </c>
      <c r="AD195" s="9">
        <v>1615649</v>
      </c>
      <c r="AE195" s="10">
        <f>(Sun_Pharma[[#This Row],[CLOSE]]-AC194)/AC194</f>
        <v>3.2478077297823965E-3</v>
      </c>
      <c r="AG195" s="8">
        <v>45664</v>
      </c>
      <c r="AH195" s="9">
        <v>1222</v>
      </c>
      <c r="AI195" s="9">
        <v>1244.5</v>
      </c>
      <c r="AJ195" s="9">
        <v>1221.25</v>
      </c>
      <c r="AK195" s="9">
        <v>1240.8499999999999</v>
      </c>
      <c r="AL195" s="9">
        <v>10070505</v>
      </c>
      <c r="AM195" s="10">
        <f>(Reliance[[#This Row],[CLOSE]]-AK194)/AK194</f>
        <v>1.8760262725779891E-2</v>
      </c>
      <c r="AO195" s="8">
        <v>45664</v>
      </c>
      <c r="AP195" s="9">
        <v>776</v>
      </c>
      <c r="AQ195" s="9">
        <v>796.95</v>
      </c>
      <c r="AR195" s="9">
        <v>772.5</v>
      </c>
      <c r="AS195" s="9">
        <v>793.25</v>
      </c>
      <c r="AT195" s="9">
        <v>15547971</v>
      </c>
      <c r="AU195" s="10">
        <f>(Tata_Motors[[#This Row],[CLOSE]]-AS194)/AS194</f>
        <v>2.1900161030595812E-2</v>
      </c>
      <c r="AW195" s="8">
        <v>45664</v>
      </c>
      <c r="AX195" s="9">
        <v>2377.15</v>
      </c>
      <c r="AY195" s="9">
        <v>2402.25</v>
      </c>
      <c r="AZ195" s="9">
        <v>2375.25</v>
      </c>
      <c r="BA195" s="9">
        <v>2390.8000000000002</v>
      </c>
      <c r="BB195" s="9">
        <v>922768</v>
      </c>
      <c r="BC195" s="14">
        <f>(Hindustan_Unilever[[#This Row],[CLOSE]]-BA194)/BA194</f>
        <v>6.1442639508460422E-3</v>
      </c>
    </row>
    <row r="196" spans="1:55" x14ac:dyDescent="0.3">
      <c r="A196" s="8">
        <v>45665</v>
      </c>
      <c r="B196" s="9" t="s">
        <v>759</v>
      </c>
      <c r="C196" s="9" t="s">
        <v>760</v>
      </c>
      <c r="D196" s="9" t="s">
        <v>761</v>
      </c>
      <c r="E196" s="9" t="s">
        <v>762</v>
      </c>
      <c r="F196" s="9">
        <v>24718.54</v>
      </c>
      <c r="G196" s="10">
        <f>(Nifty_50[[#This Row],[CLOSE]]-E195)/E195</f>
        <v>-7.9931162186447249E-4</v>
      </c>
      <c r="I196" s="11">
        <v>45665</v>
      </c>
      <c r="J196" s="12">
        <v>1708.25</v>
      </c>
      <c r="K196" s="12">
        <v>1711.65</v>
      </c>
      <c r="L196" s="12">
        <v>1683.35</v>
      </c>
      <c r="M196" s="12">
        <v>1694.3</v>
      </c>
      <c r="N196" s="12">
        <v>9869095</v>
      </c>
      <c r="O196" s="10">
        <f>(HDFC_Bank[[#This Row],[CLOSE]]-M195)/M195</f>
        <v>-1.114742617018801E-2</v>
      </c>
      <c r="Q196" s="8">
        <v>45665</v>
      </c>
      <c r="R196" s="9">
        <v>1930</v>
      </c>
      <c r="S196" s="9">
        <v>1938.6</v>
      </c>
      <c r="T196" s="9">
        <v>1888.75</v>
      </c>
      <c r="U196" s="9">
        <v>1933.15</v>
      </c>
      <c r="V196" s="9">
        <v>5482050</v>
      </c>
      <c r="W196" s="10">
        <f>(Infosys[[#This Row],[CLOSE]]-U195)/U195</f>
        <v>1.1911852293032509E-3</v>
      </c>
      <c r="Y196" s="8">
        <v>45665</v>
      </c>
      <c r="Z196" s="9">
        <v>1862.6</v>
      </c>
      <c r="AA196" s="9">
        <v>1862.6</v>
      </c>
      <c r="AB196" s="9">
        <v>1829.2</v>
      </c>
      <c r="AC196" s="9">
        <v>1837.75</v>
      </c>
      <c r="AD196" s="9">
        <v>1298188</v>
      </c>
      <c r="AE196" s="10">
        <f>(Sun_Pharma[[#This Row],[CLOSE]]-AC195)/AC195</f>
        <v>-8.4439408654365441E-3</v>
      </c>
      <c r="AG196" s="8">
        <v>45665</v>
      </c>
      <c r="AH196" s="9">
        <v>1249</v>
      </c>
      <c r="AI196" s="9">
        <v>1271.05</v>
      </c>
      <c r="AJ196" s="9">
        <v>1245.3499999999999</v>
      </c>
      <c r="AK196" s="9">
        <v>1265.5</v>
      </c>
      <c r="AL196" s="9">
        <v>19346579</v>
      </c>
      <c r="AM196" s="10">
        <f>(Reliance[[#This Row],[CLOSE]]-AK195)/AK195</f>
        <v>1.9865414836604017E-2</v>
      </c>
      <c r="AO196" s="8">
        <v>45665</v>
      </c>
      <c r="AP196" s="9">
        <v>792.6</v>
      </c>
      <c r="AQ196" s="9">
        <v>797</v>
      </c>
      <c r="AR196" s="9">
        <v>781.65</v>
      </c>
      <c r="AS196" s="9">
        <v>794.95</v>
      </c>
      <c r="AT196" s="9">
        <v>11861066</v>
      </c>
      <c r="AU196" s="10">
        <f>(Tata_Motors[[#This Row],[CLOSE]]-AS195)/AS195</f>
        <v>2.14308225653961E-3</v>
      </c>
      <c r="AW196" s="8">
        <v>45665</v>
      </c>
      <c r="AX196" s="9">
        <v>2391</v>
      </c>
      <c r="AY196" s="9">
        <v>2409</v>
      </c>
      <c r="AZ196" s="9">
        <v>2368</v>
      </c>
      <c r="BA196" s="9">
        <v>2401</v>
      </c>
      <c r="BB196" s="9">
        <v>953351</v>
      </c>
      <c r="BC196" s="14">
        <f>(Hindustan_Unilever[[#This Row],[CLOSE]]-BA195)/BA195</f>
        <v>4.2663543583736901E-3</v>
      </c>
    </row>
    <row r="197" spans="1:55" x14ac:dyDescent="0.3">
      <c r="A197" s="8">
        <v>45666</v>
      </c>
      <c r="B197" s="9" t="s">
        <v>763</v>
      </c>
      <c r="C197" s="9" t="s">
        <v>764</v>
      </c>
      <c r="D197" s="9" t="s">
        <v>765</v>
      </c>
      <c r="E197" s="9" t="s">
        <v>766</v>
      </c>
      <c r="F197" s="9">
        <v>26793.85</v>
      </c>
      <c r="G197" s="10">
        <f>(Nifty_50[[#This Row],[CLOSE]]-E196)/E196</f>
        <v>-6.8576277124988956E-3</v>
      </c>
      <c r="I197" s="11">
        <v>45666</v>
      </c>
      <c r="J197" s="12">
        <v>1684.15</v>
      </c>
      <c r="K197" s="12">
        <v>1689</v>
      </c>
      <c r="L197" s="12">
        <v>1658.1</v>
      </c>
      <c r="M197" s="12">
        <v>1667.8</v>
      </c>
      <c r="N197" s="12">
        <v>20210111</v>
      </c>
      <c r="O197" s="10">
        <f>(HDFC_Bank[[#This Row],[CLOSE]]-M196)/M196</f>
        <v>-1.5640677565956444E-2</v>
      </c>
      <c r="Q197" s="8">
        <v>45666</v>
      </c>
      <c r="R197" s="9">
        <v>1934.05</v>
      </c>
      <c r="S197" s="9">
        <v>1951.85</v>
      </c>
      <c r="T197" s="9">
        <v>1910.55</v>
      </c>
      <c r="U197" s="9">
        <v>1917.3</v>
      </c>
      <c r="V197" s="9">
        <v>6833503</v>
      </c>
      <c r="W197" s="10">
        <f>(Infosys[[#This Row],[CLOSE]]-U196)/U196</f>
        <v>-8.1990533585082053E-3</v>
      </c>
      <c r="Y197" s="8">
        <v>45666</v>
      </c>
      <c r="Z197" s="9">
        <v>1841</v>
      </c>
      <c r="AA197" s="9">
        <v>1841</v>
      </c>
      <c r="AB197" s="9">
        <v>1814</v>
      </c>
      <c r="AC197" s="9">
        <v>1826.35</v>
      </c>
      <c r="AD197" s="9">
        <v>1199181</v>
      </c>
      <c r="AE197" s="10">
        <f>(Sun_Pharma[[#This Row],[CLOSE]]-AC196)/AC196</f>
        <v>-6.2032376547409007E-3</v>
      </c>
      <c r="AG197" s="8">
        <v>45666</v>
      </c>
      <c r="AH197" s="9">
        <v>1267</v>
      </c>
      <c r="AI197" s="9">
        <v>1269.75</v>
      </c>
      <c r="AJ197" s="9">
        <v>1248.05</v>
      </c>
      <c r="AK197" s="9">
        <v>1254.75</v>
      </c>
      <c r="AL197" s="9">
        <v>12794704</v>
      </c>
      <c r="AM197" s="10">
        <f>(Reliance[[#This Row],[CLOSE]]-AK196)/AK196</f>
        <v>-8.4946661398656656E-3</v>
      </c>
      <c r="AO197" s="8">
        <v>45666</v>
      </c>
      <c r="AP197" s="9">
        <v>800</v>
      </c>
      <c r="AQ197" s="9">
        <v>810</v>
      </c>
      <c r="AR197" s="9">
        <v>769.45</v>
      </c>
      <c r="AS197" s="9">
        <v>780.1</v>
      </c>
      <c r="AT197" s="9">
        <v>17948464</v>
      </c>
      <c r="AU197" s="10">
        <f>(Tata_Motors[[#This Row],[CLOSE]]-AS196)/AS196</f>
        <v>-1.8680420152210858E-2</v>
      </c>
      <c r="AW197" s="8">
        <v>45666</v>
      </c>
      <c r="AX197" s="9">
        <v>2405.0500000000002</v>
      </c>
      <c r="AY197" s="9">
        <v>2473.65</v>
      </c>
      <c r="AZ197" s="9">
        <v>2386.4</v>
      </c>
      <c r="BA197" s="9">
        <v>2435.4</v>
      </c>
      <c r="BB197" s="9">
        <v>2425267</v>
      </c>
      <c r="BC197" s="14">
        <f>(Hindustan_Unilever[[#This Row],[CLOSE]]-BA196)/BA196</f>
        <v>1.4327363598500663E-2</v>
      </c>
    </row>
    <row r="198" spans="1:55" x14ac:dyDescent="0.3">
      <c r="A198" s="8">
        <v>45667</v>
      </c>
      <c r="B198" s="9" t="s">
        <v>753</v>
      </c>
      <c r="C198" s="9" t="s">
        <v>767</v>
      </c>
      <c r="D198" s="9" t="s">
        <v>768</v>
      </c>
      <c r="E198" s="9" t="s">
        <v>769</v>
      </c>
      <c r="F198" s="9">
        <v>25017.599999999999</v>
      </c>
      <c r="G198" s="10">
        <f>(Nifty_50[[#This Row],[CLOSE]]-E197)/E197</f>
        <v>-4.0379997024631801E-3</v>
      </c>
      <c r="I198" s="11">
        <v>45667</v>
      </c>
      <c r="J198" s="12">
        <v>1671</v>
      </c>
      <c r="K198" s="12">
        <v>1674.9</v>
      </c>
      <c r="L198" s="12">
        <v>1654</v>
      </c>
      <c r="M198" s="12">
        <v>1656.75</v>
      </c>
      <c r="N198" s="12">
        <v>8726640</v>
      </c>
      <c r="O198" s="10">
        <f>(HDFC_Bank[[#This Row],[CLOSE]]-M197)/M197</f>
        <v>-6.6254946636287058E-3</v>
      </c>
      <c r="Q198" s="8">
        <v>45667</v>
      </c>
      <c r="R198" s="9">
        <v>1937</v>
      </c>
      <c r="S198" s="9">
        <v>1977.8</v>
      </c>
      <c r="T198" s="9">
        <v>1932.25</v>
      </c>
      <c r="U198" s="9">
        <v>1966.95</v>
      </c>
      <c r="V198" s="9">
        <v>8036913</v>
      </c>
      <c r="W198" s="10">
        <f>(Infosys[[#This Row],[CLOSE]]-U197)/U197</f>
        <v>2.5895790956031967E-2</v>
      </c>
      <c r="Y198" s="8">
        <v>45667</v>
      </c>
      <c r="Z198" s="9">
        <v>1825.45</v>
      </c>
      <c r="AA198" s="9">
        <v>1834.6</v>
      </c>
      <c r="AB198" s="9">
        <v>1772.75</v>
      </c>
      <c r="AC198" s="9">
        <v>1784.8</v>
      </c>
      <c r="AD198" s="9">
        <v>857827</v>
      </c>
      <c r="AE198" s="10">
        <f>(Sun_Pharma[[#This Row],[CLOSE]]-AC197)/AC197</f>
        <v>-2.2750294302844448E-2</v>
      </c>
      <c r="AG198" s="8">
        <v>45667</v>
      </c>
      <c r="AH198" s="9">
        <v>1253.8499999999999</v>
      </c>
      <c r="AI198" s="9">
        <v>1256.75</v>
      </c>
      <c r="AJ198" s="9">
        <v>1236</v>
      </c>
      <c r="AK198" s="9">
        <v>1241.9000000000001</v>
      </c>
      <c r="AL198" s="9">
        <v>8120332</v>
      </c>
      <c r="AM198" s="10">
        <f>(Reliance[[#This Row],[CLOSE]]-AK197)/AK197</f>
        <v>-1.0241083881251173E-2</v>
      </c>
      <c r="AO198" s="8">
        <v>45667</v>
      </c>
      <c r="AP198" s="9">
        <v>780.05</v>
      </c>
      <c r="AQ198" s="9">
        <v>787.95</v>
      </c>
      <c r="AR198" s="9">
        <v>766.8</v>
      </c>
      <c r="AS198" s="9">
        <v>774.65</v>
      </c>
      <c r="AT198" s="9">
        <v>11144005</v>
      </c>
      <c r="AU198" s="10">
        <f>(Tata_Motors[[#This Row],[CLOSE]]-AS197)/AS197</f>
        <v>-6.9862838097680367E-3</v>
      </c>
      <c r="AW198" s="8">
        <v>45667</v>
      </c>
      <c r="AX198" s="9">
        <v>2435.4</v>
      </c>
      <c r="AY198" s="9">
        <v>2456</v>
      </c>
      <c r="AZ198" s="9">
        <v>2413.8000000000002</v>
      </c>
      <c r="BA198" s="9">
        <v>2442.0500000000002</v>
      </c>
      <c r="BB198" s="9">
        <v>1651911</v>
      </c>
      <c r="BC198" s="14">
        <f>(Hindustan_Unilever[[#This Row],[CLOSE]]-BA197)/BA197</f>
        <v>2.7305576086064263E-3</v>
      </c>
    </row>
    <row r="199" spans="1:55" x14ac:dyDescent="0.3">
      <c r="A199" s="8">
        <v>45670</v>
      </c>
      <c r="B199" s="9" t="s">
        <v>770</v>
      </c>
      <c r="C199" s="9" t="s">
        <v>771</v>
      </c>
      <c r="D199" s="9" t="s">
        <v>772</v>
      </c>
      <c r="E199" s="9" t="s">
        <v>773</v>
      </c>
      <c r="F199" s="9">
        <v>26890.37</v>
      </c>
      <c r="G199" s="10">
        <f>(Nifty_50[[#This Row],[CLOSE]]-E198)/E198</f>
        <v>-1.4747241960608552E-2</v>
      </c>
      <c r="I199" s="11">
        <v>45670</v>
      </c>
      <c r="J199" s="12">
        <v>1640</v>
      </c>
      <c r="K199" s="12">
        <v>1646.75</v>
      </c>
      <c r="L199" s="12">
        <v>1624.3</v>
      </c>
      <c r="M199" s="12">
        <v>1630.85</v>
      </c>
      <c r="N199" s="12">
        <v>10834533</v>
      </c>
      <c r="O199" s="10">
        <f>(HDFC_Bank[[#This Row],[CLOSE]]-M198)/M198</f>
        <v>-1.5633016447864849E-2</v>
      </c>
      <c r="Q199" s="8">
        <v>45670</v>
      </c>
      <c r="R199" s="9">
        <v>1956</v>
      </c>
      <c r="S199" s="9">
        <v>1982.8</v>
      </c>
      <c r="T199" s="9">
        <v>1949</v>
      </c>
      <c r="U199" s="9">
        <v>1962.2</v>
      </c>
      <c r="V199" s="9">
        <v>5804152</v>
      </c>
      <c r="W199" s="10">
        <f>(Infosys[[#This Row],[CLOSE]]-U198)/U198</f>
        <v>-2.4149063270545766E-3</v>
      </c>
      <c r="Y199" s="8">
        <v>45670</v>
      </c>
      <c r="Z199" s="9">
        <v>1784.6</v>
      </c>
      <c r="AA199" s="9">
        <v>1785.55</v>
      </c>
      <c r="AB199" s="9">
        <v>1742.45</v>
      </c>
      <c r="AC199" s="9">
        <v>1746.9</v>
      </c>
      <c r="AD199" s="9">
        <v>1645287</v>
      </c>
      <c r="AE199" s="10">
        <f>(Sun_Pharma[[#This Row],[CLOSE]]-AC198)/AC198</f>
        <v>-2.1234872254594278E-2</v>
      </c>
      <c r="AG199" s="8">
        <v>45670</v>
      </c>
      <c r="AH199" s="9">
        <v>1230</v>
      </c>
      <c r="AI199" s="9">
        <v>1245.25</v>
      </c>
      <c r="AJ199" s="9">
        <v>1226.4000000000001</v>
      </c>
      <c r="AK199" s="9">
        <v>1239.8499999999999</v>
      </c>
      <c r="AL199" s="9">
        <v>13764861</v>
      </c>
      <c r="AM199" s="10">
        <f>(Reliance[[#This Row],[CLOSE]]-AK198)/AK198</f>
        <v>-1.6506965134070229E-3</v>
      </c>
      <c r="AO199" s="8">
        <v>45670</v>
      </c>
      <c r="AP199" s="9">
        <v>769</v>
      </c>
      <c r="AQ199" s="9">
        <v>773.55</v>
      </c>
      <c r="AR199" s="9">
        <v>748.8</v>
      </c>
      <c r="AS199" s="9">
        <v>751</v>
      </c>
      <c r="AT199" s="9">
        <v>12230175</v>
      </c>
      <c r="AU199" s="10">
        <f>(Tata_Motors[[#This Row],[CLOSE]]-AS198)/AS198</f>
        <v>-3.0529916736590688E-2</v>
      </c>
      <c r="AW199" s="8">
        <v>45670</v>
      </c>
      <c r="AX199" s="9">
        <v>2417.0500000000002</v>
      </c>
      <c r="AY199" s="9">
        <v>2460.5</v>
      </c>
      <c r="AZ199" s="9">
        <v>2409.0500000000002</v>
      </c>
      <c r="BA199" s="9">
        <v>2451</v>
      </c>
      <c r="BB199" s="9">
        <v>2595013</v>
      </c>
      <c r="BC199" s="14">
        <f>(Hindustan_Unilever[[#This Row],[CLOSE]]-BA198)/BA198</f>
        <v>3.6649536250280778E-3</v>
      </c>
    </row>
    <row r="200" spans="1:55" x14ac:dyDescent="0.3">
      <c r="A200" s="8">
        <v>45671</v>
      </c>
      <c r="B200" s="9" t="s">
        <v>774</v>
      </c>
      <c r="C200" s="9" t="s">
        <v>775</v>
      </c>
      <c r="D200" s="9" t="s">
        <v>776</v>
      </c>
      <c r="E200" s="9" t="s">
        <v>777</v>
      </c>
      <c r="F200" s="9">
        <v>31174.05</v>
      </c>
      <c r="G200" s="10">
        <f>(Nifty_50[[#This Row],[CLOSE]]-E199)/E199</f>
        <v>3.9028066854514777E-3</v>
      </c>
      <c r="I200" s="11">
        <v>45671</v>
      </c>
      <c r="J200" s="12">
        <v>1639.9</v>
      </c>
      <c r="K200" s="12">
        <v>1656.2</v>
      </c>
      <c r="L200" s="12">
        <v>1637</v>
      </c>
      <c r="M200" s="12">
        <v>1646.6</v>
      </c>
      <c r="N200" s="12">
        <v>13330716</v>
      </c>
      <c r="O200" s="10">
        <f>(HDFC_Bank[[#This Row],[CLOSE]]-M199)/M199</f>
        <v>9.6575405463408658E-3</v>
      </c>
      <c r="Q200" s="8">
        <v>45671</v>
      </c>
      <c r="R200" s="9">
        <v>1968.85</v>
      </c>
      <c r="S200" s="9">
        <v>1971.8</v>
      </c>
      <c r="T200" s="9">
        <v>1931.1</v>
      </c>
      <c r="U200" s="9">
        <v>1940.05</v>
      </c>
      <c r="V200" s="9">
        <v>5792162</v>
      </c>
      <c r="W200" s="10">
        <f>(Infosys[[#This Row],[CLOSE]]-U199)/U199</f>
        <v>-1.1288349811436189E-2</v>
      </c>
      <c r="Y200" s="8">
        <v>45671</v>
      </c>
      <c r="Z200" s="9">
        <v>1755</v>
      </c>
      <c r="AA200" s="9">
        <v>1784.05</v>
      </c>
      <c r="AB200" s="9">
        <v>1742.1</v>
      </c>
      <c r="AC200" s="9">
        <v>1770.85</v>
      </c>
      <c r="AD200" s="9">
        <v>1962645</v>
      </c>
      <c r="AE200" s="10">
        <f>(Sun_Pharma[[#This Row],[CLOSE]]-AC199)/AC199</f>
        <v>1.3710000572442508E-2</v>
      </c>
      <c r="AG200" s="8">
        <v>45671</v>
      </c>
      <c r="AH200" s="9">
        <v>1244.0999999999999</v>
      </c>
      <c r="AI200" s="9">
        <v>1253.3499999999999</v>
      </c>
      <c r="AJ200" s="9">
        <v>1227.25</v>
      </c>
      <c r="AK200" s="9">
        <v>1238.75</v>
      </c>
      <c r="AL200" s="9">
        <v>13095266</v>
      </c>
      <c r="AM200" s="10">
        <f>(Reliance[[#This Row],[CLOSE]]-AK199)/AK199</f>
        <v>-8.8720409726975773E-4</v>
      </c>
      <c r="AO200" s="8">
        <v>45671</v>
      </c>
      <c r="AP200" s="9">
        <v>751.5</v>
      </c>
      <c r="AQ200" s="9">
        <v>779</v>
      </c>
      <c r="AR200" s="9">
        <v>751.5</v>
      </c>
      <c r="AS200" s="9">
        <v>770.5</v>
      </c>
      <c r="AT200" s="9">
        <v>11377053</v>
      </c>
      <c r="AU200" s="10">
        <f>(Tata_Motors[[#This Row],[CLOSE]]-AS199)/AS199</f>
        <v>2.5965379494007991E-2</v>
      </c>
      <c r="AW200" s="8">
        <v>45671</v>
      </c>
      <c r="AX200" s="9">
        <v>2465</v>
      </c>
      <c r="AY200" s="9">
        <v>2468</v>
      </c>
      <c r="AZ200" s="9">
        <v>2364.1</v>
      </c>
      <c r="BA200" s="9">
        <v>2367.9499999999998</v>
      </c>
      <c r="BB200" s="9">
        <v>2052741</v>
      </c>
      <c r="BC200" s="14">
        <f>(Hindustan_Unilever[[#This Row],[CLOSE]]-BA199)/BA199</f>
        <v>-3.3884128926968661E-2</v>
      </c>
    </row>
    <row r="201" spans="1:55" x14ac:dyDescent="0.3">
      <c r="A201" s="8">
        <v>45672</v>
      </c>
      <c r="B201" s="9" t="s">
        <v>778</v>
      </c>
      <c r="C201" s="9" t="s">
        <v>779</v>
      </c>
      <c r="D201" s="9" t="s">
        <v>780</v>
      </c>
      <c r="E201" s="9" t="s">
        <v>781</v>
      </c>
      <c r="F201" s="9">
        <v>21587.78</v>
      </c>
      <c r="G201" s="10">
        <f>(Nifty_50[[#This Row],[CLOSE]]-E200)/E200</f>
        <v>1.6029478707545702E-3</v>
      </c>
      <c r="I201" s="11">
        <v>45672</v>
      </c>
      <c r="J201" s="12">
        <v>1656.5</v>
      </c>
      <c r="K201" s="12">
        <v>1662.7</v>
      </c>
      <c r="L201" s="12">
        <v>1636.3</v>
      </c>
      <c r="M201" s="12">
        <v>1643.05</v>
      </c>
      <c r="N201" s="12">
        <v>7011446</v>
      </c>
      <c r="O201" s="10">
        <f>(HDFC_Bank[[#This Row],[CLOSE]]-M200)/M200</f>
        <v>-2.1559577310822026E-3</v>
      </c>
      <c r="Q201" s="8">
        <v>45672</v>
      </c>
      <c r="R201" s="9">
        <v>1947</v>
      </c>
      <c r="S201" s="9">
        <v>1958.05</v>
      </c>
      <c r="T201" s="9">
        <v>1937.1</v>
      </c>
      <c r="U201" s="9">
        <v>1949.65</v>
      </c>
      <c r="V201" s="9">
        <v>2985439</v>
      </c>
      <c r="W201" s="10">
        <f>(Infosys[[#This Row],[CLOSE]]-U200)/U200</f>
        <v>4.9483260740703265E-3</v>
      </c>
      <c r="Y201" s="8">
        <v>45672</v>
      </c>
      <c r="Z201" s="9">
        <v>1772.8</v>
      </c>
      <c r="AA201" s="9">
        <v>1775</v>
      </c>
      <c r="AB201" s="9">
        <v>1747.7</v>
      </c>
      <c r="AC201" s="9">
        <v>1756.85</v>
      </c>
      <c r="AD201" s="9">
        <v>857867</v>
      </c>
      <c r="AE201" s="10">
        <f>(Sun_Pharma[[#This Row],[CLOSE]]-AC200)/AC200</f>
        <v>-7.9058079453369848E-3</v>
      </c>
      <c r="AG201" s="8">
        <v>45672</v>
      </c>
      <c r="AH201" s="9">
        <v>1244.95</v>
      </c>
      <c r="AI201" s="9">
        <v>1257</v>
      </c>
      <c r="AJ201" s="9">
        <v>1241.8499999999999</v>
      </c>
      <c r="AK201" s="9">
        <v>1252.2</v>
      </c>
      <c r="AL201" s="9">
        <v>9578856</v>
      </c>
      <c r="AM201" s="10">
        <f>(Reliance[[#This Row],[CLOSE]]-AK200)/AK200</f>
        <v>1.0857719475277534E-2</v>
      </c>
      <c r="AO201" s="8">
        <v>45672</v>
      </c>
      <c r="AP201" s="9">
        <v>771</v>
      </c>
      <c r="AQ201" s="9">
        <v>785</v>
      </c>
      <c r="AR201" s="9">
        <v>756.05</v>
      </c>
      <c r="AS201" s="9">
        <v>763.6</v>
      </c>
      <c r="AT201" s="9">
        <v>10500910</v>
      </c>
      <c r="AU201" s="10">
        <f>(Tata_Motors[[#This Row],[CLOSE]]-AS200)/AS200</f>
        <v>-8.955223880596986E-3</v>
      </c>
      <c r="AW201" s="8">
        <v>45672</v>
      </c>
      <c r="AX201" s="9">
        <v>2373.9</v>
      </c>
      <c r="AY201" s="9">
        <v>2384.9</v>
      </c>
      <c r="AZ201" s="9">
        <v>2350.1</v>
      </c>
      <c r="BA201" s="9">
        <v>2373</v>
      </c>
      <c r="BB201" s="9">
        <v>1215150</v>
      </c>
      <c r="BC201" s="14">
        <f>(Hindustan_Unilever[[#This Row],[CLOSE]]-BA200)/BA200</f>
        <v>2.1326463818915867E-3</v>
      </c>
    </row>
    <row r="202" spans="1:55" x14ac:dyDescent="0.3">
      <c r="A202" s="8">
        <v>45673</v>
      </c>
      <c r="B202" s="9" t="s">
        <v>782</v>
      </c>
      <c r="C202" s="9" t="s">
        <v>783</v>
      </c>
      <c r="D202" s="9" t="s">
        <v>784</v>
      </c>
      <c r="E202" s="9" t="s">
        <v>785</v>
      </c>
      <c r="F202" s="9">
        <v>29784.82</v>
      </c>
      <c r="G202" s="10">
        <f>(Nifty_50[[#This Row],[CLOSE]]-E201)/E201</f>
        <v>4.2475832715867931E-3</v>
      </c>
      <c r="I202" s="11">
        <v>45673</v>
      </c>
      <c r="J202" s="12">
        <v>1652.85</v>
      </c>
      <c r="K202" s="12">
        <v>1660.55</v>
      </c>
      <c r="L202" s="12">
        <v>1642.85</v>
      </c>
      <c r="M202" s="12">
        <v>1652.05</v>
      </c>
      <c r="N202" s="12">
        <v>10606227</v>
      </c>
      <c r="O202" s="10">
        <f>(HDFC_Bank[[#This Row],[CLOSE]]-M201)/M201</f>
        <v>5.4776178448616899E-3</v>
      </c>
      <c r="Q202" s="8">
        <v>45673</v>
      </c>
      <c r="R202" s="9">
        <v>1965.95</v>
      </c>
      <c r="S202" s="9">
        <v>1966.95</v>
      </c>
      <c r="T202" s="9">
        <v>1916.85</v>
      </c>
      <c r="U202" s="9">
        <v>1928.45</v>
      </c>
      <c r="V202" s="9">
        <v>7533579</v>
      </c>
      <c r="W202" s="10">
        <f>(Infosys[[#This Row],[CLOSE]]-U201)/U201</f>
        <v>-1.0873746569897183E-2</v>
      </c>
      <c r="Y202" s="8">
        <v>45673</v>
      </c>
      <c r="Z202" s="9">
        <v>1775.05</v>
      </c>
      <c r="AA202" s="9">
        <v>1775.6</v>
      </c>
      <c r="AB202" s="9">
        <v>1740.8</v>
      </c>
      <c r="AC202" s="9">
        <v>1763.3</v>
      </c>
      <c r="AD202" s="9">
        <v>2180496</v>
      </c>
      <c r="AE202" s="10">
        <f>(Sun_Pharma[[#This Row],[CLOSE]]-AC201)/AC201</f>
        <v>3.6713435979167522E-3</v>
      </c>
      <c r="AG202" s="8">
        <v>45673</v>
      </c>
      <c r="AH202" s="9">
        <v>1258.9000000000001</v>
      </c>
      <c r="AI202" s="9">
        <v>1275</v>
      </c>
      <c r="AJ202" s="9">
        <v>1251.3</v>
      </c>
      <c r="AK202" s="9">
        <v>1266.45</v>
      </c>
      <c r="AL202" s="9">
        <v>14117603</v>
      </c>
      <c r="AM202" s="10">
        <f>(Reliance[[#This Row],[CLOSE]]-AK201)/AK201</f>
        <v>1.1379971250598945E-2</v>
      </c>
      <c r="AO202" s="8">
        <v>45673</v>
      </c>
      <c r="AP202" s="9">
        <v>769.9</v>
      </c>
      <c r="AQ202" s="9">
        <v>781</v>
      </c>
      <c r="AR202" s="9">
        <v>767.35</v>
      </c>
      <c r="AS202" s="9">
        <v>774.35</v>
      </c>
      <c r="AT202" s="9">
        <v>8680163</v>
      </c>
      <c r="AU202" s="10">
        <f>(Tata_Motors[[#This Row],[CLOSE]]-AS201)/AS201</f>
        <v>1.4078051335777894E-2</v>
      </c>
      <c r="AW202" s="8">
        <v>45673</v>
      </c>
      <c r="AX202" s="9">
        <v>2376.9499999999998</v>
      </c>
      <c r="AY202" s="9">
        <v>2380</v>
      </c>
      <c r="AZ202" s="9">
        <v>2326.0500000000002</v>
      </c>
      <c r="BA202" s="9">
        <v>2345</v>
      </c>
      <c r="BB202" s="9">
        <v>2762596</v>
      </c>
      <c r="BC202" s="14">
        <f>(Hindustan_Unilever[[#This Row],[CLOSE]]-BA201)/BA201</f>
        <v>-1.1799410029498525E-2</v>
      </c>
    </row>
    <row r="203" spans="1:55" x14ac:dyDescent="0.3">
      <c r="A203" s="8">
        <v>45674</v>
      </c>
      <c r="B203" s="9" t="s">
        <v>786</v>
      </c>
      <c r="C203" s="9" t="s">
        <v>787</v>
      </c>
      <c r="D203" s="9" t="s">
        <v>788</v>
      </c>
      <c r="E203" s="9" t="s">
        <v>789</v>
      </c>
      <c r="F203" s="9">
        <v>27040.78</v>
      </c>
      <c r="G203" s="10">
        <f>(Nifty_50[[#This Row],[CLOSE]]-E202)/E202</f>
        <v>-4.6585849226571325E-3</v>
      </c>
      <c r="I203" s="11">
        <v>45674</v>
      </c>
      <c r="J203" s="12">
        <v>1643.5</v>
      </c>
      <c r="K203" s="12">
        <v>1650.5</v>
      </c>
      <c r="L203" s="12">
        <v>1628.5</v>
      </c>
      <c r="M203" s="12">
        <v>1636.75</v>
      </c>
      <c r="N203" s="12">
        <v>11556038</v>
      </c>
      <c r="O203" s="10">
        <f>(HDFC_Bank[[#This Row],[CLOSE]]-M202)/M202</f>
        <v>-9.2612209073574987E-3</v>
      </c>
      <c r="Q203" s="8">
        <v>45674</v>
      </c>
      <c r="R203" s="9">
        <v>1851</v>
      </c>
      <c r="S203" s="9">
        <v>1858</v>
      </c>
      <c r="T203" s="9">
        <v>1812</v>
      </c>
      <c r="U203" s="9">
        <v>1815.45</v>
      </c>
      <c r="V203" s="9">
        <v>16409953</v>
      </c>
      <c r="W203" s="10">
        <f>(Infosys[[#This Row],[CLOSE]]-U202)/U202</f>
        <v>-5.8596281988125179E-2</v>
      </c>
      <c r="Y203" s="8">
        <v>45674</v>
      </c>
      <c r="Z203" s="9">
        <v>1779</v>
      </c>
      <c r="AA203" s="9">
        <v>1791.95</v>
      </c>
      <c r="AB203" s="9">
        <v>1767.6</v>
      </c>
      <c r="AC203" s="9">
        <v>1786.55</v>
      </c>
      <c r="AD203" s="9">
        <v>1163986</v>
      </c>
      <c r="AE203" s="10">
        <f>(Sun_Pharma[[#This Row],[CLOSE]]-AC202)/AC202</f>
        <v>1.3185504451879998E-2</v>
      </c>
      <c r="AG203" s="8">
        <v>45674</v>
      </c>
      <c r="AH203" s="9">
        <v>1322.25</v>
      </c>
      <c r="AI203" s="9">
        <v>1326</v>
      </c>
      <c r="AJ203" s="9">
        <v>1285</v>
      </c>
      <c r="AK203" s="9">
        <v>1302.3499999999999</v>
      </c>
      <c r="AL203" s="9">
        <v>29366277</v>
      </c>
      <c r="AM203" s="10">
        <f>(Reliance[[#This Row],[CLOSE]]-AK202)/AK202</f>
        <v>2.8346954084251145E-2</v>
      </c>
      <c r="AO203" s="8">
        <v>45674</v>
      </c>
      <c r="AP203" s="9">
        <v>773.9</v>
      </c>
      <c r="AQ203" s="9">
        <v>785.5</v>
      </c>
      <c r="AR203" s="9">
        <v>772.25</v>
      </c>
      <c r="AS203" s="9">
        <v>779.75</v>
      </c>
      <c r="AT203" s="9">
        <v>7007239</v>
      </c>
      <c r="AU203" s="10">
        <f>(Tata_Motors[[#This Row],[CLOSE]]-AS202)/AS202</f>
        <v>6.9735907535351934E-3</v>
      </c>
      <c r="AW203" s="8">
        <v>45674</v>
      </c>
      <c r="AX203" s="9">
        <v>2350</v>
      </c>
      <c r="AY203" s="9">
        <v>2379.3000000000002</v>
      </c>
      <c r="AZ203" s="9">
        <v>2343</v>
      </c>
      <c r="BA203" s="9">
        <v>2354</v>
      </c>
      <c r="BB203" s="9">
        <v>1333005</v>
      </c>
      <c r="BC203" s="14">
        <f>(Hindustan_Unilever[[#This Row],[CLOSE]]-BA202)/BA202</f>
        <v>3.8379530916844351E-3</v>
      </c>
    </row>
    <row r="204" spans="1:55" x14ac:dyDescent="0.3">
      <c r="A204" s="8">
        <v>45677</v>
      </c>
      <c r="B204" s="9" t="s">
        <v>790</v>
      </c>
      <c r="C204" s="9" t="s">
        <v>791</v>
      </c>
      <c r="D204" s="9" t="s">
        <v>792</v>
      </c>
      <c r="E204" s="9" t="s">
        <v>793</v>
      </c>
      <c r="F204" s="9">
        <v>27333.97</v>
      </c>
      <c r="G204" s="10">
        <f>(Nifty_50[[#This Row],[CLOSE]]-E203)/E203</f>
        <v>6.1004516618397148E-3</v>
      </c>
      <c r="I204" s="11">
        <v>45677</v>
      </c>
      <c r="J204" s="12">
        <v>1626</v>
      </c>
      <c r="K204" s="12">
        <v>1660.95</v>
      </c>
      <c r="L204" s="12">
        <v>1626</v>
      </c>
      <c r="M204" s="12">
        <v>1651.25</v>
      </c>
      <c r="N204" s="12">
        <v>8778809</v>
      </c>
      <c r="O204" s="10">
        <f>(HDFC_Bank[[#This Row],[CLOSE]]-M203)/M203</f>
        <v>8.8590193981976477E-3</v>
      </c>
      <c r="Q204" s="8">
        <v>45677</v>
      </c>
      <c r="R204" s="9">
        <v>1822.95</v>
      </c>
      <c r="S204" s="9">
        <v>1827.95</v>
      </c>
      <c r="T204" s="9">
        <v>1793.15</v>
      </c>
      <c r="U204" s="9">
        <v>1813.3</v>
      </c>
      <c r="V204" s="9">
        <v>4333011</v>
      </c>
      <c r="W204" s="10">
        <f>(Infosys[[#This Row],[CLOSE]]-U203)/U203</f>
        <v>-1.1842793797681517E-3</v>
      </c>
      <c r="Y204" s="8">
        <v>45677</v>
      </c>
      <c r="Z204" s="9">
        <v>1789.35</v>
      </c>
      <c r="AA204" s="9">
        <v>1800.45</v>
      </c>
      <c r="AB204" s="9">
        <v>1768.3</v>
      </c>
      <c r="AC204" s="9">
        <v>1778.25</v>
      </c>
      <c r="AD204" s="9">
        <v>1341246</v>
      </c>
      <c r="AE204" s="10">
        <f>(Sun_Pharma[[#This Row],[CLOSE]]-AC203)/AC203</f>
        <v>-4.6458257535473141E-3</v>
      </c>
      <c r="AG204" s="8">
        <v>45677</v>
      </c>
      <c r="AH204" s="9">
        <v>1316</v>
      </c>
      <c r="AI204" s="9">
        <v>1316</v>
      </c>
      <c r="AJ204" s="9">
        <v>1300.25</v>
      </c>
      <c r="AK204" s="9">
        <v>1305.45</v>
      </c>
      <c r="AL204" s="9">
        <v>14040244</v>
      </c>
      <c r="AM204" s="10">
        <f>(Reliance[[#This Row],[CLOSE]]-AK203)/AK203</f>
        <v>2.3803125119976477E-3</v>
      </c>
      <c r="AO204" s="8">
        <v>45677</v>
      </c>
      <c r="AP204" s="9">
        <v>780</v>
      </c>
      <c r="AQ204" s="9">
        <v>783</v>
      </c>
      <c r="AR204" s="9">
        <v>767</v>
      </c>
      <c r="AS204" s="9">
        <v>774.35</v>
      </c>
      <c r="AT204" s="9">
        <v>9956101</v>
      </c>
      <c r="AU204" s="10">
        <f>(Tata_Motors[[#This Row],[CLOSE]]-AS203)/AS203</f>
        <v>-6.925296569413244E-3</v>
      </c>
      <c r="AW204" s="8">
        <v>45677</v>
      </c>
      <c r="AX204" s="9">
        <v>2356.4499999999998</v>
      </c>
      <c r="AY204" s="9">
        <v>2368</v>
      </c>
      <c r="AZ204" s="9">
        <v>2335.65</v>
      </c>
      <c r="BA204" s="9">
        <v>2345.1999999999998</v>
      </c>
      <c r="BB204" s="9">
        <v>1382273</v>
      </c>
      <c r="BC204" s="14">
        <f>(Hindustan_Unilever[[#This Row],[CLOSE]]-BA203)/BA203</f>
        <v>-3.7383177570094231E-3</v>
      </c>
    </row>
    <row r="205" spans="1:55" x14ac:dyDescent="0.3">
      <c r="A205" s="8">
        <v>45678</v>
      </c>
      <c r="B205" s="9" t="s">
        <v>794</v>
      </c>
      <c r="C205" s="9" t="s">
        <v>795</v>
      </c>
      <c r="D205" s="9" t="s">
        <v>796</v>
      </c>
      <c r="E205" s="9" t="s">
        <v>797</v>
      </c>
      <c r="F205" s="9">
        <v>30106.720000000001</v>
      </c>
      <c r="G205" s="10">
        <f>(Nifty_50[[#This Row],[CLOSE]]-E204)/E204</f>
        <v>-1.3711862410177815E-2</v>
      </c>
      <c r="I205" s="11">
        <v>45678</v>
      </c>
      <c r="J205" s="12">
        <v>1658.25</v>
      </c>
      <c r="K205" s="12">
        <v>1661.05</v>
      </c>
      <c r="L205" s="12">
        <v>1633.05</v>
      </c>
      <c r="M205" s="12">
        <v>1642.4</v>
      </c>
      <c r="N205" s="12">
        <v>15579072</v>
      </c>
      <c r="O205" s="10">
        <f>(HDFC_Bank[[#This Row],[CLOSE]]-M204)/M204</f>
        <v>-5.3595760787281815E-3</v>
      </c>
      <c r="Q205" s="8">
        <v>45678</v>
      </c>
      <c r="R205" s="9">
        <v>1819.05</v>
      </c>
      <c r="S205" s="9">
        <v>1831.65</v>
      </c>
      <c r="T205" s="9">
        <v>1793.05</v>
      </c>
      <c r="U205" s="9">
        <v>1800.7</v>
      </c>
      <c r="V205" s="9">
        <v>7169109</v>
      </c>
      <c r="W205" s="10">
        <f>(Infosys[[#This Row],[CLOSE]]-U204)/U204</f>
        <v>-6.9486571444327518E-3</v>
      </c>
      <c r="Y205" s="8">
        <v>45678</v>
      </c>
      <c r="Z205" s="9">
        <v>1772.1</v>
      </c>
      <c r="AA205" s="9">
        <v>1805.75</v>
      </c>
      <c r="AB205" s="9">
        <v>1759.5</v>
      </c>
      <c r="AC205" s="9">
        <v>1762.7</v>
      </c>
      <c r="AD205" s="9">
        <v>2489267</v>
      </c>
      <c r="AE205" s="10">
        <f>(Sun_Pharma[[#This Row],[CLOSE]]-AC204)/AC204</f>
        <v>-8.7445522283143284E-3</v>
      </c>
      <c r="AG205" s="8">
        <v>45678</v>
      </c>
      <c r="AH205" s="9">
        <v>1310.5</v>
      </c>
      <c r="AI205" s="9">
        <v>1313</v>
      </c>
      <c r="AJ205" s="9">
        <v>1270.2</v>
      </c>
      <c r="AK205" s="9">
        <v>1273.7</v>
      </c>
      <c r="AL205" s="9">
        <v>14562976</v>
      </c>
      <c r="AM205" s="10">
        <f>(Reliance[[#This Row],[CLOSE]]-AK204)/AK204</f>
        <v>-2.4321115324217702E-2</v>
      </c>
      <c r="AO205" s="8">
        <v>45678</v>
      </c>
      <c r="AP205" s="9">
        <v>775</v>
      </c>
      <c r="AQ205" s="9">
        <v>786.65</v>
      </c>
      <c r="AR205" s="9">
        <v>758.4</v>
      </c>
      <c r="AS205" s="9">
        <v>760.75</v>
      </c>
      <c r="AT205" s="9">
        <v>11657178</v>
      </c>
      <c r="AU205" s="10">
        <f>(Tata_Motors[[#This Row],[CLOSE]]-AS204)/AS204</f>
        <v>-1.7563117453347998E-2</v>
      </c>
      <c r="AW205" s="8">
        <v>45678</v>
      </c>
      <c r="AX205" s="9">
        <v>2353.5</v>
      </c>
      <c r="AY205" s="9">
        <v>2377.3000000000002</v>
      </c>
      <c r="AZ205" s="9">
        <v>2332.4499999999998</v>
      </c>
      <c r="BA205" s="9">
        <v>2340.5</v>
      </c>
      <c r="BB205" s="9">
        <v>1842885</v>
      </c>
      <c r="BC205" s="14">
        <f>(Hindustan_Unilever[[#This Row],[CLOSE]]-BA204)/BA204</f>
        <v>-2.0040934675080242E-3</v>
      </c>
    </row>
    <row r="206" spans="1:55" x14ac:dyDescent="0.3">
      <c r="A206" s="8">
        <v>45679</v>
      </c>
      <c r="B206" s="9" t="s">
        <v>798</v>
      </c>
      <c r="C206" s="9" t="s">
        <v>799</v>
      </c>
      <c r="D206" s="9" t="s">
        <v>800</v>
      </c>
      <c r="E206" s="9" t="s">
        <v>801</v>
      </c>
      <c r="F206" s="9">
        <v>25462.05</v>
      </c>
      <c r="G206" s="10">
        <f>(Nifty_50[[#This Row],[CLOSE]]-E205)/E205</f>
        <v>5.6765249417470879E-3</v>
      </c>
      <c r="I206" s="11">
        <v>45679</v>
      </c>
      <c r="J206" s="12">
        <v>1642.4</v>
      </c>
      <c r="K206" s="12">
        <v>1671.9</v>
      </c>
      <c r="L206" s="12">
        <v>1625.45</v>
      </c>
      <c r="M206" s="12">
        <v>1666.05</v>
      </c>
      <c r="N206" s="12">
        <v>15309653</v>
      </c>
      <c r="O206" s="10">
        <f>(HDFC_Bank[[#This Row],[CLOSE]]-M205)/M205</f>
        <v>1.4399659035557637E-2</v>
      </c>
      <c r="Q206" s="8">
        <v>45679</v>
      </c>
      <c r="R206" s="9">
        <v>1807.4</v>
      </c>
      <c r="S206" s="9">
        <v>1865.8</v>
      </c>
      <c r="T206" s="9">
        <v>1805.15</v>
      </c>
      <c r="U206" s="9">
        <v>1856.45</v>
      </c>
      <c r="V206" s="9">
        <v>8373913</v>
      </c>
      <c r="W206" s="10">
        <f>(Infosys[[#This Row],[CLOSE]]-U205)/U205</f>
        <v>3.096018215138557E-2</v>
      </c>
      <c r="Y206" s="8">
        <v>45679</v>
      </c>
      <c r="Z206" s="9">
        <v>1777</v>
      </c>
      <c r="AA206" s="9">
        <v>1803.6</v>
      </c>
      <c r="AB206" s="9">
        <v>1773.85</v>
      </c>
      <c r="AC206" s="9">
        <v>1798.95</v>
      </c>
      <c r="AD206" s="9">
        <v>2262270</v>
      </c>
      <c r="AE206" s="10">
        <f>(Sun_Pharma[[#This Row],[CLOSE]]-AC205)/AC205</f>
        <v>2.056504226470755E-2</v>
      </c>
      <c r="AG206" s="8">
        <v>45679</v>
      </c>
      <c r="AH206" s="9">
        <v>1278.3</v>
      </c>
      <c r="AI206" s="9">
        <v>1282.9000000000001</v>
      </c>
      <c r="AJ206" s="9">
        <v>1268.7</v>
      </c>
      <c r="AK206" s="9">
        <v>1277.0999999999999</v>
      </c>
      <c r="AL206" s="9">
        <v>10273590</v>
      </c>
      <c r="AM206" s="10">
        <f>(Reliance[[#This Row],[CLOSE]]-AK205)/AK205</f>
        <v>2.6693883960115126E-3</v>
      </c>
      <c r="AO206" s="8">
        <v>45679</v>
      </c>
      <c r="AP206" s="9">
        <v>764.15</v>
      </c>
      <c r="AQ206" s="9">
        <v>765.45</v>
      </c>
      <c r="AR206" s="9">
        <v>731</v>
      </c>
      <c r="AS206" s="9">
        <v>742.75</v>
      </c>
      <c r="AT206" s="9">
        <v>12418474</v>
      </c>
      <c r="AU206" s="10">
        <f>(Tata_Motors[[#This Row],[CLOSE]]-AS205)/AS205</f>
        <v>-2.3660860992441669E-2</v>
      </c>
      <c r="AW206" s="8">
        <v>45679</v>
      </c>
      <c r="AX206" s="9">
        <v>2342.5500000000002</v>
      </c>
      <c r="AY206" s="9">
        <v>2362</v>
      </c>
      <c r="AZ206" s="9">
        <v>2332.1999999999998</v>
      </c>
      <c r="BA206" s="9">
        <v>2342.9499999999998</v>
      </c>
      <c r="BB206" s="9">
        <v>2658047</v>
      </c>
      <c r="BC206" s="14">
        <f>(Hindustan_Unilever[[#This Row],[CLOSE]]-BA205)/BA205</f>
        <v>1.0467848750266261E-3</v>
      </c>
    </row>
    <row r="207" spans="1:55" x14ac:dyDescent="0.3">
      <c r="A207" s="8">
        <v>45680</v>
      </c>
      <c r="B207" s="9" t="s">
        <v>802</v>
      </c>
      <c r="C207" s="9" t="s">
        <v>803</v>
      </c>
      <c r="D207" s="9" t="s">
        <v>804</v>
      </c>
      <c r="E207" s="9" t="s">
        <v>805</v>
      </c>
      <c r="F207" s="9">
        <v>27723.78</v>
      </c>
      <c r="G207" s="10">
        <f>(Nifty_50[[#This Row],[CLOSE]]-E206)/E206</f>
        <v>2.1593281898135853E-3</v>
      </c>
      <c r="I207" s="11">
        <v>45680</v>
      </c>
      <c r="J207" s="12">
        <v>1687</v>
      </c>
      <c r="K207" s="12">
        <v>1687</v>
      </c>
      <c r="L207" s="12">
        <v>1651.25</v>
      </c>
      <c r="M207" s="12">
        <v>1664.9</v>
      </c>
      <c r="N207" s="12">
        <v>17454579</v>
      </c>
      <c r="O207" s="10">
        <f>(HDFC_Bank[[#This Row],[CLOSE]]-M206)/M206</f>
        <v>-6.9025539449588168E-4</v>
      </c>
      <c r="Q207" s="8">
        <v>45680</v>
      </c>
      <c r="R207" s="9">
        <v>1858</v>
      </c>
      <c r="S207" s="9">
        <v>1879.55</v>
      </c>
      <c r="T207" s="9">
        <v>1852.7</v>
      </c>
      <c r="U207" s="9">
        <v>1865.45</v>
      </c>
      <c r="V207" s="9">
        <v>5907471</v>
      </c>
      <c r="W207" s="10">
        <f>(Infosys[[#This Row],[CLOSE]]-U206)/U206</f>
        <v>4.8479625090899299E-3</v>
      </c>
      <c r="Y207" s="8">
        <v>45680</v>
      </c>
      <c r="Z207" s="9">
        <v>1788.1</v>
      </c>
      <c r="AA207" s="9">
        <v>1839.75</v>
      </c>
      <c r="AB207" s="9">
        <v>1786.05</v>
      </c>
      <c r="AC207" s="9">
        <v>1833.6</v>
      </c>
      <c r="AD207" s="9">
        <v>1974760</v>
      </c>
      <c r="AE207" s="10">
        <f>(Sun_Pharma[[#This Row],[CLOSE]]-AC206)/AC206</f>
        <v>1.9261235720837079E-2</v>
      </c>
      <c r="AG207" s="8">
        <v>45680</v>
      </c>
      <c r="AH207" s="9">
        <v>1270</v>
      </c>
      <c r="AI207" s="9">
        <v>1277.3499999999999</v>
      </c>
      <c r="AJ207" s="9">
        <v>1261.5999999999999</v>
      </c>
      <c r="AK207" s="9">
        <v>1263.6500000000001</v>
      </c>
      <c r="AL207" s="9">
        <v>8720682</v>
      </c>
      <c r="AM207" s="10">
        <f>(Reliance[[#This Row],[CLOSE]]-AK206)/AK206</f>
        <v>-1.0531673322370856E-2</v>
      </c>
      <c r="AO207" s="8">
        <v>45680</v>
      </c>
      <c r="AP207" s="9">
        <v>742.75</v>
      </c>
      <c r="AQ207" s="9">
        <v>759.7</v>
      </c>
      <c r="AR207" s="9">
        <v>739.8</v>
      </c>
      <c r="AS207" s="9">
        <v>752.5</v>
      </c>
      <c r="AT207" s="9">
        <v>7916689</v>
      </c>
      <c r="AU207" s="10">
        <f>(Tata_Motors[[#This Row],[CLOSE]]-AS206)/AS206</f>
        <v>1.3126893301918546E-2</v>
      </c>
      <c r="AW207" s="8">
        <v>45680</v>
      </c>
      <c r="AX207" s="9">
        <v>2315</v>
      </c>
      <c r="AY207" s="9">
        <v>2341.3000000000002</v>
      </c>
      <c r="AZ207" s="9">
        <v>2253.85</v>
      </c>
      <c r="BA207" s="9">
        <v>2321.6999999999998</v>
      </c>
      <c r="BB207" s="9">
        <v>3408925</v>
      </c>
      <c r="BC207" s="14">
        <f>(Hindustan_Unilever[[#This Row],[CLOSE]]-BA206)/BA206</f>
        <v>-9.0697624789261404E-3</v>
      </c>
    </row>
    <row r="208" spans="1:55" x14ac:dyDescent="0.3">
      <c r="A208" s="8">
        <v>45681</v>
      </c>
      <c r="B208" s="9" t="s">
        <v>806</v>
      </c>
      <c r="C208" s="9" t="s">
        <v>807</v>
      </c>
      <c r="D208" s="9" t="s">
        <v>808</v>
      </c>
      <c r="E208" s="9" t="s">
        <v>809</v>
      </c>
      <c r="F208" s="9">
        <v>24412.46</v>
      </c>
      <c r="G208" s="10">
        <f>(Nifty_50[[#This Row],[CLOSE]]-E207)/E207</f>
        <v>-4.8760307429104848E-3</v>
      </c>
      <c r="I208" s="11">
        <v>45681</v>
      </c>
      <c r="J208" s="12">
        <v>1660</v>
      </c>
      <c r="K208" s="12">
        <v>1670.3</v>
      </c>
      <c r="L208" s="12">
        <v>1644.5</v>
      </c>
      <c r="M208" s="12">
        <v>1649.8</v>
      </c>
      <c r="N208" s="12">
        <v>12118100</v>
      </c>
      <c r="O208" s="10">
        <f>(HDFC_Bank[[#This Row],[CLOSE]]-M207)/M207</f>
        <v>-9.0696137906181359E-3</v>
      </c>
      <c r="Q208" s="8">
        <v>45681</v>
      </c>
      <c r="R208" s="9">
        <v>1865.5</v>
      </c>
      <c r="S208" s="9">
        <v>1894.9</v>
      </c>
      <c r="T208" s="9">
        <v>1864.25</v>
      </c>
      <c r="U208" s="9">
        <v>1875.45</v>
      </c>
      <c r="V208" s="9">
        <v>4887027</v>
      </c>
      <c r="W208" s="10">
        <f>(Infosys[[#This Row],[CLOSE]]-U207)/U207</f>
        <v>5.3606368436570264E-3</v>
      </c>
      <c r="Y208" s="8">
        <v>45681</v>
      </c>
      <c r="Z208" s="9">
        <v>1829</v>
      </c>
      <c r="AA208" s="9">
        <v>1843.1</v>
      </c>
      <c r="AB208" s="9">
        <v>1808.2</v>
      </c>
      <c r="AC208" s="9">
        <v>1822.2</v>
      </c>
      <c r="AD208" s="9">
        <v>1277935</v>
      </c>
      <c r="AE208" s="10">
        <f>(Sun_Pharma[[#This Row],[CLOSE]]-AC207)/AC207</f>
        <v>-6.2172774869109207E-3</v>
      </c>
      <c r="AG208" s="8">
        <v>45681</v>
      </c>
      <c r="AH208" s="9">
        <v>1266</v>
      </c>
      <c r="AI208" s="9">
        <v>1273</v>
      </c>
      <c r="AJ208" s="9">
        <v>1243.5</v>
      </c>
      <c r="AK208" s="9">
        <v>1246.3</v>
      </c>
      <c r="AL208" s="9">
        <v>14235970</v>
      </c>
      <c r="AM208" s="10">
        <f>(Reliance[[#This Row],[CLOSE]]-AK207)/AK207</f>
        <v>-1.3730067661140455E-2</v>
      </c>
      <c r="AO208" s="8">
        <v>45681</v>
      </c>
      <c r="AP208" s="9">
        <v>750.05</v>
      </c>
      <c r="AQ208" s="9">
        <v>754.15</v>
      </c>
      <c r="AR208" s="9">
        <v>732.2</v>
      </c>
      <c r="AS208" s="9">
        <v>734.1</v>
      </c>
      <c r="AT208" s="9">
        <v>9513166</v>
      </c>
      <c r="AU208" s="10">
        <f>(Tata_Motors[[#This Row],[CLOSE]]-AS207)/AS207</f>
        <v>-2.4451827242524888E-2</v>
      </c>
      <c r="AW208" s="8">
        <v>45681</v>
      </c>
      <c r="AX208" s="9">
        <v>2332.85</v>
      </c>
      <c r="AY208" s="9">
        <v>2380.8000000000002</v>
      </c>
      <c r="AZ208" s="9">
        <v>2323</v>
      </c>
      <c r="BA208" s="9">
        <v>2368.1</v>
      </c>
      <c r="BB208" s="9">
        <v>1688664</v>
      </c>
      <c r="BC208" s="14">
        <f>(Hindustan_Unilever[[#This Row],[CLOSE]]-BA207)/BA207</f>
        <v>1.9985355558427054E-2</v>
      </c>
    </row>
    <row r="209" spans="1:55" x14ac:dyDescent="0.3">
      <c r="A209" s="8">
        <v>45684</v>
      </c>
      <c r="B209" s="9" t="s">
        <v>810</v>
      </c>
      <c r="C209" s="9" t="s">
        <v>811</v>
      </c>
      <c r="D209" s="9" t="s">
        <v>812</v>
      </c>
      <c r="E209" s="9" t="s">
        <v>813</v>
      </c>
      <c r="F209" s="9">
        <v>24202.41</v>
      </c>
      <c r="G209" s="10">
        <f>(Nifty_50[[#This Row],[CLOSE]]-E208)/E208</f>
        <v>-1.1391292297832136E-2</v>
      </c>
      <c r="I209" s="11">
        <v>45684</v>
      </c>
      <c r="J209" s="12">
        <v>1641.1</v>
      </c>
      <c r="K209" s="12">
        <v>1643.6</v>
      </c>
      <c r="L209" s="12">
        <v>1626</v>
      </c>
      <c r="M209" s="12">
        <v>1629.8</v>
      </c>
      <c r="N209" s="12">
        <v>11402083</v>
      </c>
      <c r="O209" s="10">
        <f>(HDFC_Bank[[#This Row],[CLOSE]]-M208)/M208</f>
        <v>-1.2122681537156019E-2</v>
      </c>
      <c r="Q209" s="8">
        <v>45684</v>
      </c>
      <c r="R209" s="9">
        <v>1848.75</v>
      </c>
      <c r="S209" s="9">
        <v>1863</v>
      </c>
      <c r="T209" s="9">
        <v>1812</v>
      </c>
      <c r="U209" s="9">
        <v>1822</v>
      </c>
      <c r="V209" s="9">
        <v>7652371</v>
      </c>
      <c r="W209" s="10">
        <f>(Infosys[[#This Row],[CLOSE]]-U208)/U208</f>
        <v>-2.8499826708256709E-2</v>
      </c>
      <c r="Y209" s="8">
        <v>45684</v>
      </c>
      <c r="Z209" s="9">
        <v>1818.1</v>
      </c>
      <c r="AA209" s="9">
        <v>1824.25</v>
      </c>
      <c r="AB209" s="9">
        <v>1774.3</v>
      </c>
      <c r="AC209" s="9">
        <v>1786.85</v>
      </c>
      <c r="AD209" s="9">
        <v>1452975</v>
      </c>
      <c r="AE209" s="10">
        <f>(Sun_Pharma[[#This Row],[CLOSE]]-AC208)/AC208</f>
        <v>-1.939962682471745E-2</v>
      </c>
      <c r="AG209" s="8">
        <v>45684</v>
      </c>
      <c r="AH209" s="9">
        <v>1239.0999999999999</v>
      </c>
      <c r="AI209" s="9">
        <v>1240.45</v>
      </c>
      <c r="AJ209" s="9">
        <v>1220</v>
      </c>
      <c r="AK209" s="9">
        <v>1229.3499999999999</v>
      </c>
      <c r="AL209" s="9">
        <v>9536019</v>
      </c>
      <c r="AM209" s="10">
        <f>(Reliance[[#This Row],[CLOSE]]-AK208)/AK208</f>
        <v>-1.3600256760009666E-2</v>
      </c>
      <c r="AO209" s="8">
        <v>45684</v>
      </c>
      <c r="AP209" s="9">
        <v>732.95</v>
      </c>
      <c r="AQ209" s="9">
        <v>732.95</v>
      </c>
      <c r="AR209" s="9">
        <v>709.3</v>
      </c>
      <c r="AS209" s="9">
        <v>713.05</v>
      </c>
      <c r="AT209" s="9">
        <v>14123990</v>
      </c>
      <c r="AU209" s="10">
        <f>(Tata_Motors[[#This Row],[CLOSE]]-AS208)/AS208</f>
        <v>-2.8674567497616221E-2</v>
      </c>
      <c r="AW209" s="8">
        <v>45684</v>
      </c>
      <c r="AX209" s="9">
        <v>2365</v>
      </c>
      <c r="AY209" s="9">
        <v>2409.6999999999998</v>
      </c>
      <c r="AZ209" s="9">
        <v>2361.15</v>
      </c>
      <c r="BA209" s="9">
        <v>2392.85</v>
      </c>
      <c r="BB209" s="9">
        <v>2477358</v>
      </c>
      <c r="BC209" s="14">
        <f>(Hindustan_Unilever[[#This Row],[CLOSE]]-BA208)/BA208</f>
        <v>1.0451416747603564E-2</v>
      </c>
    </row>
    <row r="210" spans="1:55" x14ac:dyDescent="0.3">
      <c r="A210" s="8">
        <v>45685</v>
      </c>
      <c r="B210" s="9" t="s">
        <v>814</v>
      </c>
      <c r="C210" s="9" t="s">
        <v>815</v>
      </c>
      <c r="D210" s="9" t="s">
        <v>816</v>
      </c>
      <c r="E210" s="9" t="s">
        <v>817</v>
      </c>
      <c r="F210" s="9">
        <v>33221.800000000003</v>
      </c>
      <c r="G210" s="10">
        <f>(Nifty_50[[#This Row],[CLOSE]]-E209)/E209</f>
        <v>5.6112470240897508E-3</v>
      </c>
      <c r="I210" s="11">
        <v>45685</v>
      </c>
      <c r="J210" s="12">
        <v>1647</v>
      </c>
      <c r="K210" s="12">
        <v>1684.3</v>
      </c>
      <c r="L210" s="12">
        <v>1647</v>
      </c>
      <c r="M210" s="12">
        <v>1670.4</v>
      </c>
      <c r="N210" s="12">
        <v>15089656</v>
      </c>
      <c r="O210" s="10">
        <f>(HDFC_Bank[[#This Row],[CLOSE]]-M209)/M209</f>
        <v>2.4911032028469834E-2</v>
      </c>
      <c r="Q210" s="8">
        <v>45685</v>
      </c>
      <c r="R210" s="9">
        <v>1830</v>
      </c>
      <c r="S210" s="9">
        <v>1863.5</v>
      </c>
      <c r="T210" s="9">
        <v>1824.9</v>
      </c>
      <c r="U210" s="9">
        <v>1829.75</v>
      </c>
      <c r="V210" s="9">
        <v>6999495</v>
      </c>
      <c r="W210" s="10">
        <f>(Infosys[[#This Row],[CLOSE]]-U209)/U209</f>
        <v>4.2535675082327109E-3</v>
      </c>
      <c r="Y210" s="8">
        <v>45685</v>
      </c>
      <c r="Z210" s="9">
        <v>1779.8</v>
      </c>
      <c r="AA210" s="9">
        <v>1780</v>
      </c>
      <c r="AB210" s="9">
        <v>1693.1</v>
      </c>
      <c r="AC210" s="9">
        <v>1705.5</v>
      </c>
      <c r="AD210" s="9">
        <v>5972497</v>
      </c>
      <c r="AE210" s="10">
        <f>(Sun_Pharma[[#This Row],[CLOSE]]-AC209)/AC209</f>
        <v>-4.5527044799507463E-2</v>
      </c>
      <c r="AG210" s="8">
        <v>45685</v>
      </c>
      <c r="AH210" s="9">
        <v>1238</v>
      </c>
      <c r="AI210" s="9">
        <v>1244.75</v>
      </c>
      <c r="AJ210" s="9">
        <v>1218.5</v>
      </c>
      <c r="AK210" s="9">
        <v>1234.4000000000001</v>
      </c>
      <c r="AL210" s="9">
        <v>10568025</v>
      </c>
      <c r="AM210" s="10">
        <f>(Reliance[[#This Row],[CLOSE]]-AK209)/AK209</f>
        <v>4.1078618782284804E-3</v>
      </c>
      <c r="AO210" s="8">
        <v>45685</v>
      </c>
      <c r="AP210" s="9">
        <v>716.5</v>
      </c>
      <c r="AQ210" s="9">
        <v>740.85</v>
      </c>
      <c r="AR210" s="9">
        <v>707.5</v>
      </c>
      <c r="AS210" s="9">
        <v>728.25</v>
      </c>
      <c r="AT210" s="9">
        <v>16104653</v>
      </c>
      <c r="AU210" s="10">
        <f>(Tata_Motors[[#This Row],[CLOSE]]-AS209)/AS209</f>
        <v>2.1316878199284829E-2</v>
      </c>
      <c r="AW210" s="8">
        <v>45685</v>
      </c>
      <c r="AX210" s="9">
        <v>2401</v>
      </c>
      <c r="AY210" s="9">
        <v>2407</v>
      </c>
      <c r="AZ210" s="9">
        <v>2379.4499999999998</v>
      </c>
      <c r="BA210" s="9">
        <v>2388.85</v>
      </c>
      <c r="BB210" s="9">
        <v>1892156</v>
      </c>
      <c r="BC210" s="14">
        <f>(Hindustan_Unilever[[#This Row],[CLOSE]]-BA209)/BA209</f>
        <v>-1.6716467810351673E-3</v>
      </c>
    </row>
    <row r="211" spans="1:55" x14ac:dyDescent="0.3">
      <c r="A211" s="8">
        <v>45686</v>
      </c>
      <c r="B211" s="9" t="s">
        <v>818</v>
      </c>
      <c r="C211" s="9" t="s">
        <v>819</v>
      </c>
      <c r="D211" s="9" t="s">
        <v>820</v>
      </c>
      <c r="E211" s="9" t="s">
        <v>821</v>
      </c>
      <c r="F211" s="9">
        <v>22307.38</v>
      </c>
      <c r="G211" s="10">
        <f>(Nifty_50[[#This Row],[CLOSE]]-E210)/E210</f>
        <v>8.9666663036730675E-3</v>
      </c>
      <c r="I211" s="11">
        <v>45686</v>
      </c>
      <c r="J211" s="12">
        <v>1675</v>
      </c>
      <c r="K211" s="12">
        <v>1681.15</v>
      </c>
      <c r="L211" s="12">
        <v>1668.85</v>
      </c>
      <c r="M211" s="12">
        <v>1677.3</v>
      </c>
      <c r="N211" s="12">
        <v>6309945</v>
      </c>
      <c r="O211" s="10">
        <f>(HDFC_Bank[[#This Row],[CLOSE]]-M210)/M210</f>
        <v>4.1307471264366994E-3</v>
      </c>
      <c r="Q211" s="8">
        <v>45686</v>
      </c>
      <c r="R211" s="9">
        <v>1845</v>
      </c>
      <c r="S211" s="9">
        <v>1888.65</v>
      </c>
      <c r="T211" s="9">
        <v>1840.5</v>
      </c>
      <c r="U211" s="9">
        <v>1881.25</v>
      </c>
      <c r="V211" s="9">
        <v>5145155</v>
      </c>
      <c r="W211" s="10">
        <f>(Infosys[[#This Row],[CLOSE]]-U210)/U210</f>
        <v>2.8145921573985516E-2</v>
      </c>
      <c r="Y211" s="8">
        <v>45686</v>
      </c>
      <c r="Z211" s="9">
        <v>1705.5</v>
      </c>
      <c r="AA211" s="9">
        <v>1744</v>
      </c>
      <c r="AB211" s="9">
        <v>1696</v>
      </c>
      <c r="AC211" s="9">
        <v>1735.35</v>
      </c>
      <c r="AD211" s="9">
        <v>1433336</v>
      </c>
      <c r="AE211" s="10">
        <f>(Sun_Pharma[[#This Row],[CLOSE]]-AC210)/AC210</f>
        <v>1.750219876868948E-2</v>
      </c>
      <c r="AG211" s="8">
        <v>45686</v>
      </c>
      <c r="AH211" s="9">
        <v>1236</v>
      </c>
      <c r="AI211" s="9">
        <v>1242.75</v>
      </c>
      <c r="AJ211" s="9">
        <v>1228.05</v>
      </c>
      <c r="AK211" s="9">
        <v>1235.5</v>
      </c>
      <c r="AL211" s="9">
        <v>5928156</v>
      </c>
      <c r="AM211" s="10">
        <f>(Reliance[[#This Row],[CLOSE]]-AK210)/AK210</f>
        <v>8.9112119248210386E-4</v>
      </c>
      <c r="AO211" s="8">
        <v>45686</v>
      </c>
      <c r="AP211" s="9">
        <v>731.5</v>
      </c>
      <c r="AQ211" s="9">
        <v>755</v>
      </c>
      <c r="AR211" s="9">
        <v>726.55</v>
      </c>
      <c r="AS211" s="9">
        <v>752.5</v>
      </c>
      <c r="AT211" s="9">
        <v>12461404</v>
      </c>
      <c r="AU211" s="10">
        <f>(Tata_Motors[[#This Row],[CLOSE]]-AS210)/AS210</f>
        <v>3.3299004462753176E-2</v>
      </c>
      <c r="AW211" s="8">
        <v>45686</v>
      </c>
      <c r="AX211" s="9">
        <v>2385.15</v>
      </c>
      <c r="AY211" s="9">
        <v>2396</v>
      </c>
      <c r="AZ211" s="9">
        <v>2364</v>
      </c>
      <c r="BA211" s="9">
        <v>2383.9499999999998</v>
      </c>
      <c r="BB211" s="9">
        <v>699576</v>
      </c>
      <c r="BC211" s="14">
        <f>(Hindustan_Unilever[[#This Row],[CLOSE]]-BA210)/BA210</f>
        <v>-2.0511961822634703E-3</v>
      </c>
    </row>
    <row r="212" spans="1:55" x14ac:dyDescent="0.3">
      <c r="A212" s="8">
        <v>45687</v>
      </c>
      <c r="B212" s="9" t="s">
        <v>822</v>
      </c>
      <c r="C212" s="9" t="s">
        <v>823</v>
      </c>
      <c r="D212" s="9" t="s">
        <v>824</v>
      </c>
      <c r="E212" s="9" t="s">
        <v>825</v>
      </c>
      <c r="F212" s="9">
        <v>35252.870000000003</v>
      </c>
      <c r="G212" s="10">
        <f>(Nifty_50[[#This Row],[CLOSE]]-E211)/E211</f>
        <v>3.7300706727511198E-3</v>
      </c>
      <c r="I212" s="11">
        <v>45687</v>
      </c>
      <c r="J212" s="12">
        <v>1681</v>
      </c>
      <c r="K212" s="12">
        <v>1697.9</v>
      </c>
      <c r="L212" s="12">
        <v>1672.55</v>
      </c>
      <c r="M212" s="12">
        <v>1691.5</v>
      </c>
      <c r="N212" s="12">
        <v>12872423</v>
      </c>
      <c r="O212" s="10">
        <f>(HDFC_Bank[[#This Row],[CLOSE]]-M211)/M211</f>
        <v>8.4659870029213883E-3</v>
      </c>
      <c r="Q212" s="8">
        <v>45687</v>
      </c>
      <c r="R212" s="9">
        <v>1873.15</v>
      </c>
      <c r="S212" s="9">
        <v>1887.2</v>
      </c>
      <c r="T212" s="9">
        <v>1844</v>
      </c>
      <c r="U212" s="9">
        <v>1859.95</v>
      </c>
      <c r="V212" s="9">
        <v>7336056</v>
      </c>
      <c r="W212" s="10">
        <f>(Infosys[[#This Row],[CLOSE]]-U211)/U211</f>
        <v>-1.13222591362126E-2</v>
      </c>
      <c r="Y212" s="8">
        <v>45687</v>
      </c>
      <c r="Z212" s="9">
        <v>1740.45</v>
      </c>
      <c r="AA212" s="9">
        <v>1760.3</v>
      </c>
      <c r="AB212" s="9">
        <v>1725.3</v>
      </c>
      <c r="AC212" s="9">
        <v>1739.1</v>
      </c>
      <c r="AD212" s="9">
        <v>2017991</v>
      </c>
      <c r="AE212" s="10">
        <f>(Sun_Pharma[[#This Row],[CLOSE]]-AC211)/AC211</f>
        <v>2.160947359322327E-3</v>
      </c>
      <c r="AG212" s="8">
        <v>45687</v>
      </c>
      <c r="AH212" s="9">
        <v>1235.55</v>
      </c>
      <c r="AI212" s="9">
        <v>1257</v>
      </c>
      <c r="AJ212" s="9">
        <v>1232.4000000000001</v>
      </c>
      <c r="AK212" s="9">
        <v>1253.05</v>
      </c>
      <c r="AL212" s="9">
        <v>9269259</v>
      </c>
      <c r="AM212" s="10">
        <f>(Reliance[[#This Row],[CLOSE]]-AK211)/AK211</f>
        <v>1.4204775394577058E-2</v>
      </c>
      <c r="AO212" s="8">
        <v>45687</v>
      </c>
      <c r="AP212" s="9">
        <v>709</v>
      </c>
      <c r="AQ212" s="9">
        <v>710.7</v>
      </c>
      <c r="AR212" s="9">
        <v>683.2</v>
      </c>
      <c r="AS212" s="9">
        <v>696.85</v>
      </c>
      <c r="AT212" s="9">
        <v>59390998</v>
      </c>
      <c r="AU212" s="10">
        <f>(Tata_Motors[[#This Row],[CLOSE]]-AS211)/AS211</f>
        <v>-7.3953488372092993E-2</v>
      </c>
      <c r="AW212" s="8">
        <v>45687</v>
      </c>
      <c r="AX212" s="9">
        <v>2384</v>
      </c>
      <c r="AY212" s="9">
        <v>2425</v>
      </c>
      <c r="AZ212" s="9">
        <v>2384</v>
      </c>
      <c r="BA212" s="9">
        <v>2408.75</v>
      </c>
      <c r="BB212" s="9">
        <v>1419960</v>
      </c>
      <c r="BC212" s="14">
        <f>(Hindustan_Unilever[[#This Row],[CLOSE]]-BA211)/BA211</f>
        <v>1.0402902745443563E-2</v>
      </c>
    </row>
    <row r="213" spans="1:55" x14ac:dyDescent="0.3">
      <c r="A213" s="8">
        <v>45688</v>
      </c>
      <c r="B213" s="9" t="s">
        <v>826</v>
      </c>
      <c r="C213" s="9" t="s">
        <v>827</v>
      </c>
      <c r="D213" s="9" t="s">
        <v>828</v>
      </c>
      <c r="E213" s="9" t="s">
        <v>829</v>
      </c>
      <c r="F213" s="9">
        <v>28638.01</v>
      </c>
      <c r="G213" s="10">
        <f>(Nifty_50[[#This Row],[CLOSE]]-E212)/E212</f>
        <v>1.1135723348889286E-2</v>
      </c>
      <c r="I213" s="11">
        <v>45688</v>
      </c>
      <c r="J213" s="12">
        <v>1687.25</v>
      </c>
      <c r="K213" s="12">
        <v>1704.7</v>
      </c>
      <c r="L213" s="12">
        <v>1683.95</v>
      </c>
      <c r="M213" s="12">
        <v>1698.75</v>
      </c>
      <c r="N213" s="12">
        <v>7910843</v>
      </c>
      <c r="O213" s="10">
        <f>(HDFC_Bank[[#This Row],[CLOSE]]-M212)/M212</f>
        <v>4.2861365651788354E-3</v>
      </c>
      <c r="Q213" s="8">
        <v>45688</v>
      </c>
      <c r="R213" s="9">
        <v>1871</v>
      </c>
      <c r="S213" s="9">
        <v>1897.45</v>
      </c>
      <c r="T213" s="9">
        <v>1871</v>
      </c>
      <c r="U213" s="9">
        <v>1879.8</v>
      </c>
      <c r="V213" s="9">
        <v>5820470</v>
      </c>
      <c r="W213" s="10">
        <f>(Infosys[[#This Row],[CLOSE]]-U212)/U212</f>
        <v>1.0672329901341385E-2</v>
      </c>
      <c r="Y213" s="8">
        <v>45688</v>
      </c>
      <c r="Z213" s="9">
        <v>1742</v>
      </c>
      <c r="AA213" s="9">
        <v>1769.85</v>
      </c>
      <c r="AB213" s="9">
        <v>1706.05</v>
      </c>
      <c r="AC213" s="9">
        <v>1743.95</v>
      </c>
      <c r="AD213" s="9">
        <v>4275269</v>
      </c>
      <c r="AE213" s="10">
        <f>(Sun_Pharma[[#This Row],[CLOSE]]-AC212)/AC212</f>
        <v>2.7887988039791483E-3</v>
      </c>
      <c r="AG213" s="8">
        <v>45688</v>
      </c>
      <c r="AH213" s="9">
        <v>1255.8499999999999</v>
      </c>
      <c r="AI213" s="9">
        <v>1267</v>
      </c>
      <c r="AJ213" s="9">
        <v>1249</v>
      </c>
      <c r="AK213" s="9">
        <v>1265.0999999999999</v>
      </c>
      <c r="AL213" s="9">
        <v>6584612</v>
      </c>
      <c r="AM213" s="10">
        <f>(Reliance[[#This Row],[CLOSE]]-AK212)/AK212</f>
        <v>9.6165356530066286E-3</v>
      </c>
      <c r="AO213" s="8">
        <v>45688</v>
      </c>
      <c r="AP213" s="9">
        <v>706</v>
      </c>
      <c r="AQ213" s="9">
        <v>717</v>
      </c>
      <c r="AR213" s="9">
        <v>696.45</v>
      </c>
      <c r="AS213" s="9">
        <v>716.1</v>
      </c>
      <c r="AT213" s="9">
        <v>19157717</v>
      </c>
      <c r="AU213" s="10">
        <f>(Tata_Motors[[#This Row],[CLOSE]]-AS212)/AS212</f>
        <v>2.7624309392265192E-2</v>
      </c>
      <c r="AW213" s="8">
        <v>45688</v>
      </c>
      <c r="AX213" s="9">
        <v>2401.5</v>
      </c>
      <c r="AY213" s="9">
        <v>2479</v>
      </c>
      <c r="AZ213" s="9">
        <v>2401.5</v>
      </c>
      <c r="BA213" s="9">
        <v>2468.8000000000002</v>
      </c>
      <c r="BB213" s="9">
        <v>2116148</v>
      </c>
      <c r="BC213" s="14">
        <f>(Hindustan_Unilever[[#This Row],[CLOSE]]-BA212)/BA212</f>
        <v>2.4929942916450516E-2</v>
      </c>
    </row>
    <row r="214" spans="1:55" x14ac:dyDescent="0.3">
      <c r="A214" s="8">
        <v>45689</v>
      </c>
      <c r="B214" s="9" t="s">
        <v>830</v>
      </c>
      <c r="C214" s="9" t="s">
        <v>831</v>
      </c>
      <c r="D214" s="9" t="s">
        <v>832</v>
      </c>
      <c r="E214" s="9" t="s">
        <v>833</v>
      </c>
      <c r="F214" s="9">
        <v>25741.040000000001</v>
      </c>
      <c r="G214" s="10">
        <f>(Nifty_50[[#This Row],[CLOSE]]-E213)/E213</f>
        <v>-1.1166221435742116E-3</v>
      </c>
      <c r="I214" s="11">
        <v>45689</v>
      </c>
      <c r="J214" s="12">
        <v>1697.5</v>
      </c>
      <c r="K214" s="12">
        <v>1713</v>
      </c>
      <c r="L214" s="12">
        <v>1676.05</v>
      </c>
      <c r="M214" s="12">
        <v>1690.95</v>
      </c>
      <c r="N214" s="12">
        <v>2793764</v>
      </c>
      <c r="O214" s="10">
        <f>(HDFC_Bank[[#This Row],[CLOSE]]-M213)/M213</f>
        <v>-4.5916114790286707E-3</v>
      </c>
      <c r="Q214" s="8">
        <v>45689</v>
      </c>
      <c r="R214" s="9">
        <v>1880.3</v>
      </c>
      <c r="S214" s="9">
        <v>1890.6</v>
      </c>
      <c r="T214" s="9">
        <v>1846</v>
      </c>
      <c r="U214" s="9">
        <v>1851.35</v>
      </c>
      <c r="V214" s="9">
        <v>1701402</v>
      </c>
      <c r="W214" s="10">
        <f>(Infosys[[#This Row],[CLOSE]]-U213)/U213</f>
        <v>-1.5134588786041092E-2</v>
      </c>
      <c r="Y214" s="8">
        <v>45689</v>
      </c>
      <c r="Z214" s="9">
        <v>1740</v>
      </c>
      <c r="AA214" s="9">
        <v>1789</v>
      </c>
      <c r="AB214" s="9">
        <v>1733.3</v>
      </c>
      <c r="AC214" s="9">
        <v>1742.2</v>
      </c>
      <c r="AD214" s="9">
        <v>1477972</v>
      </c>
      <c r="AE214" s="10">
        <f>(Sun_Pharma[[#This Row],[CLOSE]]-AC213)/AC213</f>
        <v>-1.0034691361564265E-3</v>
      </c>
      <c r="AG214" s="8">
        <v>45689</v>
      </c>
      <c r="AH214" s="9">
        <v>1265.0999999999999</v>
      </c>
      <c r="AI214" s="9">
        <v>1270.55</v>
      </c>
      <c r="AJ214" s="9">
        <v>1241</v>
      </c>
      <c r="AK214" s="9">
        <v>1264.5999999999999</v>
      </c>
      <c r="AL214" s="9">
        <v>7118453</v>
      </c>
      <c r="AM214" s="10">
        <f>(Reliance[[#This Row],[CLOSE]]-AK213)/AK213</f>
        <v>-3.9522567385977394E-4</v>
      </c>
      <c r="AO214" s="8">
        <v>45689</v>
      </c>
      <c r="AP214" s="9">
        <v>719.5</v>
      </c>
      <c r="AQ214" s="9">
        <v>724.75</v>
      </c>
      <c r="AR214" s="9">
        <v>700.9</v>
      </c>
      <c r="AS214" s="9">
        <v>706.55</v>
      </c>
      <c r="AT214" s="9">
        <v>14087493</v>
      </c>
      <c r="AU214" s="10">
        <f>(Tata_Motors[[#This Row],[CLOSE]]-AS213)/AS213</f>
        <v>-1.3336126239352141E-2</v>
      </c>
      <c r="AW214" s="8">
        <v>45689</v>
      </c>
      <c r="AX214" s="9">
        <v>2475</v>
      </c>
      <c r="AY214" s="9">
        <v>2602</v>
      </c>
      <c r="AZ214" s="9">
        <v>2435.15</v>
      </c>
      <c r="BA214" s="9">
        <v>2506.0500000000002</v>
      </c>
      <c r="BB214" s="9">
        <v>2970999</v>
      </c>
      <c r="BC214" s="14">
        <f>(Hindustan_Unilever[[#This Row],[CLOSE]]-BA213)/BA213</f>
        <v>1.5088302009073233E-2</v>
      </c>
    </row>
    <row r="215" spans="1:55" x14ac:dyDescent="0.3">
      <c r="A215" s="8">
        <v>45691</v>
      </c>
      <c r="B215" s="9" t="s">
        <v>834</v>
      </c>
      <c r="C215" s="9" t="s">
        <v>835</v>
      </c>
      <c r="D215" s="9" t="s">
        <v>836</v>
      </c>
      <c r="E215" s="9" t="s">
        <v>837</v>
      </c>
      <c r="F215" s="9">
        <v>32019.13</v>
      </c>
      <c r="G215" s="10">
        <f>(Nifty_50[[#This Row],[CLOSE]]-E214)/E214</f>
        <v>-5.1571086974575228E-3</v>
      </c>
      <c r="I215" s="11">
        <v>45691</v>
      </c>
      <c r="J215" s="12">
        <v>1670</v>
      </c>
      <c r="K215" s="12">
        <v>1686.8</v>
      </c>
      <c r="L215" s="12">
        <v>1663.45</v>
      </c>
      <c r="M215" s="12">
        <v>1678</v>
      </c>
      <c r="N215" s="12">
        <v>10138270</v>
      </c>
      <c r="O215" s="10">
        <f>(HDFC_Bank[[#This Row],[CLOSE]]-M214)/M214</f>
        <v>-7.658416866258639E-3</v>
      </c>
      <c r="Q215" s="8">
        <v>45691</v>
      </c>
      <c r="R215" s="9">
        <v>1836</v>
      </c>
      <c r="S215" s="9">
        <v>1876.55</v>
      </c>
      <c r="T215" s="9">
        <v>1832.4</v>
      </c>
      <c r="U215" s="9">
        <v>1863.3</v>
      </c>
      <c r="V215" s="9">
        <v>4823228</v>
      </c>
      <c r="W215" s="10">
        <f>(Infosys[[#This Row],[CLOSE]]-U214)/U214</f>
        <v>6.4547492370432636E-3</v>
      </c>
      <c r="Y215" s="8">
        <v>45691</v>
      </c>
      <c r="Z215" s="9">
        <v>1781.45</v>
      </c>
      <c r="AA215" s="9">
        <v>1785.9</v>
      </c>
      <c r="AB215" s="9">
        <v>1710.55</v>
      </c>
      <c r="AC215" s="9">
        <v>1740.6</v>
      </c>
      <c r="AD215" s="9">
        <v>2210231</v>
      </c>
      <c r="AE215" s="10">
        <f>(Sun_Pharma[[#This Row],[CLOSE]]-AC214)/AC214</f>
        <v>-9.183790609574885E-4</v>
      </c>
      <c r="AG215" s="8">
        <v>45691</v>
      </c>
      <c r="AH215" s="9">
        <v>1251</v>
      </c>
      <c r="AI215" s="9">
        <v>1256</v>
      </c>
      <c r="AJ215" s="9">
        <v>1237.55</v>
      </c>
      <c r="AK215" s="9">
        <v>1245.9000000000001</v>
      </c>
      <c r="AL215" s="9">
        <v>9252345</v>
      </c>
      <c r="AM215" s="10">
        <f>(Reliance[[#This Row],[CLOSE]]-AK214)/AK214</f>
        <v>-1.4787284516843129E-2</v>
      </c>
      <c r="AO215" s="8">
        <v>45691</v>
      </c>
      <c r="AP215" s="9">
        <v>700</v>
      </c>
      <c r="AQ215" s="9">
        <v>700</v>
      </c>
      <c r="AR215" s="9">
        <v>686</v>
      </c>
      <c r="AS215" s="9">
        <v>687.45</v>
      </c>
      <c r="AT215" s="9">
        <v>17806760</v>
      </c>
      <c r="AU215" s="10">
        <f>(Tata_Motors[[#This Row],[CLOSE]]-AS214)/AS214</f>
        <v>-2.7032764843252295E-2</v>
      </c>
      <c r="AW215" s="8">
        <v>45691</v>
      </c>
      <c r="AX215" s="9">
        <v>2505</v>
      </c>
      <c r="AY215" s="9">
        <v>2520</v>
      </c>
      <c r="AZ215" s="9">
        <v>2416.5</v>
      </c>
      <c r="BA215" s="9">
        <v>2441.9499999999998</v>
      </c>
      <c r="BB215" s="9">
        <v>2528480</v>
      </c>
      <c r="BC215" s="14">
        <f>(Hindustan_Unilever[[#This Row],[CLOSE]]-BA214)/BA214</f>
        <v>-2.5578100995590814E-2</v>
      </c>
    </row>
    <row r="216" spans="1:55" x14ac:dyDescent="0.3">
      <c r="A216" s="8">
        <v>45692</v>
      </c>
      <c r="B216" s="9" t="s">
        <v>838</v>
      </c>
      <c r="C216" s="9" t="s">
        <v>839</v>
      </c>
      <c r="D216" s="9" t="s">
        <v>840</v>
      </c>
      <c r="E216" s="9" t="s">
        <v>841</v>
      </c>
      <c r="F216" s="9">
        <v>35974.300000000003</v>
      </c>
      <c r="G216" s="10">
        <f>(Nifty_50[[#This Row],[CLOSE]]-E215)/E215</f>
        <v>1.6189340804458736E-2</v>
      </c>
      <c r="I216" s="11">
        <v>45692</v>
      </c>
      <c r="J216" s="12">
        <v>1688.7</v>
      </c>
      <c r="K216" s="12">
        <v>1725.8</v>
      </c>
      <c r="L216" s="12">
        <v>1680.05</v>
      </c>
      <c r="M216" s="12">
        <v>1720.9</v>
      </c>
      <c r="N216" s="12">
        <v>14308251</v>
      </c>
      <c r="O216" s="10">
        <f>(HDFC_Bank[[#This Row],[CLOSE]]-M215)/M215</f>
        <v>2.556615017878432E-2</v>
      </c>
      <c r="Q216" s="8">
        <v>45692</v>
      </c>
      <c r="R216" s="9">
        <v>1889</v>
      </c>
      <c r="S216" s="9">
        <v>1911.2</v>
      </c>
      <c r="T216" s="9">
        <v>1875</v>
      </c>
      <c r="U216" s="9">
        <v>1898.8</v>
      </c>
      <c r="V216" s="9">
        <v>7334787</v>
      </c>
      <c r="W216" s="10">
        <f>(Infosys[[#This Row],[CLOSE]]-U215)/U215</f>
        <v>1.9052219181022918E-2</v>
      </c>
      <c r="Y216" s="8">
        <v>45692</v>
      </c>
      <c r="Z216" s="9">
        <v>1749.3</v>
      </c>
      <c r="AA216" s="9">
        <v>1776.25</v>
      </c>
      <c r="AB216" s="9">
        <v>1740.65</v>
      </c>
      <c r="AC216" s="9">
        <v>1765.25</v>
      </c>
      <c r="AD216" s="9">
        <v>2796294</v>
      </c>
      <c r="AE216" s="10">
        <f>(Sun_Pharma[[#This Row],[CLOSE]]-AC215)/AC215</f>
        <v>1.416178329311737E-2</v>
      </c>
      <c r="AG216" s="8">
        <v>45692</v>
      </c>
      <c r="AH216" s="9">
        <v>1248.05</v>
      </c>
      <c r="AI216" s="9">
        <v>1288.8</v>
      </c>
      <c r="AJ216" s="9">
        <v>1246.5999999999999</v>
      </c>
      <c r="AK216" s="9">
        <v>1285.2</v>
      </c>
      <c r="AL216" s="9">
        <v>16691069</v>
      </c>
      <c r="AM216" s="10">
        <f>(Reliance[[#This Row],[CLOSE]]-AK215)/AK215</f>
        <v>3.1543462557187534E-2</v>
      </c>
      <c r="AO216" s="8">
        <v>45692</v>
      </c>
      <c r="AP216" s="9">
        <v>696.3</v>
      </c>
      <c r="AQ216" s="9">
        <v>713.35</v>
      </c>
      <c r="AR216" s="9">
        <v>693.75</v>
      </c>
      <c r="AS216" s="9">
        <v>710.55</v>
      </c>
      <c r="AT216" s="9">
        <v>16792005</v>
      </c>
      <c r="AU216" s="10">
        <f>(Tata_Motors[[#This Row],[CLOSE]]-AS215)/AS215</f>
        <v>3.3602443814095433E-2</v>
      </c>
      <c r="AW216" s="8">
        <v>45692</v>
      </c>
      <c r="AX216" s="9">
        <v>2450</v>
      </c>
      <c r="AY216" s="9">
        <v>2450</v>
      </c>
      <c r="AZ216" s="9">
        <v>2402.85</v>
      </c>
      <c r="BA216" s="9">
        <v>2438.0500000000002</v>
      </c>
      <c r="BB216" s="9">
        <v>1992474</v>
      </c>
      <c r="BC216" s="14">
        <f>(Hindustan_Unilever[[#This Row],[CLOSE]]-BA215)/BA215</f>
        <v>-1.5970842973851375E-3</v>
      </c>
    </row>
    <row r="217" spans="1:55" x14ac:dyDescent="0.3">
      <c r="A217" s="8">
        <v>45693</v>
      </c>
      <c r="B217" s="9" t="s">
        <v>842</v>
      </c>
      <c r="C217" s="9" t="s">
        <v>843</v>
      </c>
      <c r="D217" s="9" t="s">
        <v>844</v>
      </c>
      <c r="E217" s="9" t="s">
        <v>845</v>
      </c>
      <c r="F217" s="9">
        <v>25806.44</v>
      </c>
      <c r="G217" s="10">
        <f>(Nifty_50[[#This Row],[CLOSE]]-E216)/E216</f>
        <v>-1.8092399717767296E-3</v>
      </c>
      <c r="I217" s="11">
        <v>45693</v>
      </c>
      <c r="J217" s="12">
        <v>1733</v>
      </c>
      <c r="K217" s="12">
        <v>1744.2</v>
      </c>
      <c r="L217" s="12">
        <v>1718.9</v>
      </c>
      <c r="M217" s="12">
        <v>1737.8</v>
      </c>
      <c r="N217" s="12">
        <v>11837753</v>
      </c>
      <c r="O217" s="10">
        <f>(HDFC_Bank[[#This Row],[CLOSE]]-M216)/M216</f>
        <v>9.820442791562474E-3</v>
      </c>
      <c r="Q217" s="8">
        <v>45693</v>
      </c>
      <c r="R217" s="9">
        <v>1906</v>
      </c>
      <c r="S217" s="9">
        <v>1919.7</v>
      </c>
      <c r="T217" s="9">
        <v>1894.3</v>
      </c>
      <c r="U217" s="9">
        <v>1897.05</v>
      </c>
      <c r="V217" s="9">
        <v>4996744</v>
      </c>
      <c r="W217" s="10">
        <f>(Infosys[[#This Row],[CLOSE]]-U216)/U216</f>
        <v>-9.2163471666315575E-4</v>
      </c>
      <c r="Y217" s="8">
        <v>45693</v>
      </c>
      <c r="Z217" s="9">
        <v>1773.8</v>
      </c>
      <c r="AA217" s="9">
        <v>1773.8</v>
      </c>
      <c r="AB217" s="9">
        <v>1735.2</v>
      </c>
      <c r="AC217" s="9">
        <v>1752.75</v>
      </c>
      <c r="AD217" s="9">
        <v>1787905</v>
      </c>
      <c r="AE217" s="10">
        <f>(Sun_Pharma[[#This Row],[CLOSE]]-AC216)/AC216</f>
        <v>-7.0811499787565499E-3</v>
      </c>
      <c r="AG217" s="8">
        <v>45693</v>
      </c>
      <c r="AH217" s="9">
        <v>1282.6500000000001</v>
      </c>
      <c r="AI217" s="9">
        <v>1290.5</v>
      </c>
      <c r="AJ217" s="9">
        <v>1276.7</v>
      </c>
      <c r="AK217" s="9">
        <v>1278.2</v>
      </c>
      <c r="AL217" s="9">
        <v>10112028</v>
      </c>
      <c r="AM217" s="10">
        <f>(Reliance[[#This Row],[CLOSE]]-AK216)/AK216</f>
        <v>-5.4466230936819167E-3</v>
      </c>
      <c r="AO217" s="8">
        <v>45693</v>
      </c>
      <c r="AP217" s="9">
        <v>711</v>
      </c>
      <c r="AQ217" s="9">
        <v>725.45</v>
      </c>
      <c r="AR217" s="9">
        <v>710.7</v>
      </c>
      <c r="AS217" s="9">
        <v>717.05</v>
      </c>
      <c r="AT217" s="9">
        <v>12907325</v>
      </c>
      <c r="AU217" s="10">
        <f>(Tata_Motors[[#This Row],[CLOSE]]-AS216)/AS216</f>
        <v>9.1478432200408147E-3</v>
      </c>
      <c r="AW217" s="8">
        <v>45693</v>
      </c>
      <c r="AX217" s="9">
        <v>2453</v>
      </c>
      <c r="AY217" s="9">
        <v>2453</v>
      </c>
      <c r="AZ217" s="9">
        <v>2387</v>
      </c>
      <c r="BA217" s="9">
        <v>2391.0500000000002</v>
      </c>
      <c r="BB217" s="9">
        <v>1357416</v>
      </c>
      <c r="BC217" s="14">
        <f>(Hindustan_Unilever[[#This Row],[CLOSE]]-BA216)/BA216</f>
        <v>-1.927770144172597E-2</v>
      </c>
    </row>
    <row r="218" spans="1:55" x14ac:dyDescent="0.3">
      <c r="A218" s="8">
        <v>45694</v>
      </c>
      <c r="B218" s="9" t="s">
        <v>846</v>
      </c>
      <c r="C218" s="9" t="s">
        <v>847</v>
      </c>
      <c r="D218" s="9" t="s">
        <v>848</v>
      </c>
      <c r="E218" s="9" t="s">
        <v>849</v>
      </c>
      <c r="F218" s="9">
        <v>30885.59</v>
      </c>
      <c r="G218" s="10">
        <f>(Nifty_50[[#This Row],[CLOSE]]-E217)/E217</f>
        <v>-3.9225533100104544E-3</v>
      </c>
      <c r="I218" s="11">
        <v>45694</v>
      </c>
      <c r="J218" s="12">
        <v>1735.5</v>
      </c>
      <c r="K218" s="12">
        <v>1749</v>
      </c>
      <c r="L218" s="12">
        <v>1724</v>
      </c>
      <c r="M218" s="12">
        <v>1743.85</v>
      </c>
      <c r="N218" s="12">
        <v>13380358</v>
      </c>
      <c r="O218" s="10">
        <f>(HDFC_Bank[[#This Row],[CLOSE]]-M217)/M217</f>
        <v>3.4814132811600614E-3</v>
      </c>
      <c r="Q218" s="8">
        <v>45694</v>
      </c>
      <c r="R218" s="9">
        <v>1917</v>
      </c>
      <c r="S218" s="9">
        <v>1924</v>
      </c>
      <c r="T218" s="9">
        <v>1900</v>
      </c>
      <c r="U218" s="9">
        <v>1915.65</v>
      </c>
      <c r="V218" s="9">
        <v>4765255</v>
      </c>
      <c r="W218" s="10">
        <f>(Infosys[[#This Row],[CLOSE]]-U217)/U217</f>
        <v>9.8046967660315419E-3</v>
      </c>
      <c r="Y218" s="8">
        <v>45694</v>
      </c>
      <c r="Z218" s="9">
        <v>1753</v>
      </c>
      <c r="AA218" s="9">
        <v>1768.35</v>
      </c>
      <c r="AB218" s="9">
        <v>1736.3</v>
      </c>
      <c r="AC218" s="9">
        <v>1742</v>
      </c>
      <c r="AD218" s="9">
        <v>3421791</v>
      </c>
      <c r="AE218" s="10">
        <f>(Sun_Pharma[[#This Row],[CLOSE]]-AC217)/AC217</f>
        <v>-6.1332192269291114E-3</v>
      </c>
      <c r="AG218" s="8">
        <v>45694</v>
      </c>
      <c r="AH218" s="9">
        <v>1273.7</v>
      </c>
      <c r="AI218" s="9">
        <v>1288</v>
      </c>
      <c r="AJ218" s="9">
        <v>1270.3499999999999</v>
      </c>
      <c r="AK218" s="9">
        <v>1281.55</v>
      </c>
      <c r="AL218" s="9">
        <v>9956001</v>
      </c>
      <c r="AM218" s="10">
        <f>(Reliance[[#This Row],[CLOSE]]-AK217)/AK217</f>
        <v>2.6208731028007424E-3</v>
      </c>
      <c r="AO218" s="8">
        <v>45694</v>
      </c>
      <c r="AP218" s="9">
        <v>723</v>
      </c>
      <c r="AQ218" s="9">
        <v>723.4</v>
      </c>
      <c r="AR218" s="9">
        <v>708.15</v>
      </c>
      <c r="AS218" s="9">
        <v>709.65</v>
      </c>
      <c r="AT218" s="9">
        <v>10016927</v>
      </c>
      <c r="AU218" s="10">
        <f>(Tata_Motors[[#This Row],[CLOSE]]-AS217)/AS217</f>
        <v>-1.0320061362526989E-2</v>
      </c>
      <c r="AW218" s="8">
        <v>45694</v>
      </c>
      <c r="AX218" s="9">
        <v>2400</v>
      </c>
      <c r="AY218" s="9">
        <v>2408.9499999999998</v>
      </c>
      <c r="AZ218" s="9">
        <v>2360.3000000000002</v>
      </c>
      <c r="BA218" s="9">
        <v>2372.6999999999998</v>
      </c>
      <c r="BB218" s="9">
        <v>1132113</v>
      </c>
      <c r="BC218" s="14">
        <f>(Hindustan_Unilever[[#This Row],[CLOSE]]-BA217)/BA217</f>
        <v>-7.6744526463270787E-3</v>
      </c>
    </row>
    <row r="219" spans="1:55" x14ac:dyDescent="0.3">
      <c r="A219" s="8">
        <v>45695</v>
      </c>
      <c r="B219" s="9" t="s">
        <v>850</v>
      </c>
      <c r="C219" s="9" t="s">
        <v>851</v>
      </c>
      <c r="D219" s="9" t="s">
        <v>852</v>
      </c>
      <c r="E219" s="9" t="s">
        <v>853</v>
      </c>
      <c r="F219" s="9">
        <v>30042</v>
      </c>
      <c r="G219" s="10">
        <f>(Nifty_50[[#This Row],[CLOSE]]-E218)/E218</f>
        <v>-1.8387220458112013E-3</v>
      </c>
      <c r="I219" s="11">
        <v>45695</v>
      </c>
      <c r="J219" s="12">
        <v>1750</v>
      </c>
      <c r="K219" s="12">
        <v>1767</v>
      </c>
      <c r="L219" s="12">
        <v>1725</v>
      </c>
      <c r="M219" s="12">
        <v>1732.75</v>
      </c>
      <c r="N219" s="12">
        <v>11754800</v>
      </c>
      <c r="O219" s="10">
        <f>(HDFC_Bank[[#This Row],[CLOSE]]-M218)/M218</f>
        <v>-6.3652263669466465E-3</v>
      </c>
      <c r="Q219" s="8">
        <v>45695</v>
      </c>
      <c r="R219" s="9">
        <v>1919.3</v>
      </c>
      <c r="S219" s="9">
        <v>1923.7</v>
      </c>
      <c r="T219" s="9">
        <v>1889.45</v>
      </c>
      <c r="U219" s="9">
        <v>1903.65</v>
      </c>
      <c r="V219" s="9">
        <v>4126260</v>
      </c>
      <c r="W219" s="10">
        <f>(Infosys[[#This Row],[CLOSE]]-U218)/U218</f>
        <v>-6.2641923107039383E-3</v>
      </c>
      <c r="Y219" s="8">
        <v>45695</v>
      </c>
      <c r="Z219" s="9">
        <v>1751.4</v>
      </c>
      <c r="AA219" s="9">
        <v>1753</v>
      </c>
      <c r="AB219" s="9">
        <v>1727.3</v>
      </c>
      <c r="AC219" s="9">
        <v>1749.8</v>
      </c>
      <c r="AD219" s="9">
        <v>1371545</v>
      </c>
      <c r="AE219" s="10">
        <f>(Sun_Pharma[[#This Row],[CLOSE]]-AC218)/AC218</f>
        <v>4.4776119402984817E-3</v>
      </c>
      <c r="AG219" s="8">
        <v>45695</v>
      </c>
      <c r="AH219" s="9">
        <v>1276.1500000000001</v>
      </c>
      <c r="AI219" s="9">
        <v>1283.7</v>
      </c>
      <c r="AJ219" s="9">
        <v>1262</v>
      </c>
      <c r="AK219" s="9">
        <v>1266.7</v>
      </c>
      <c r="AL219" s="9">
        <v>8764283</v>
      </c>
      <c r="AM219" s="10">
        <f>(Reliance[[#This Row],[CLOSE]]-AK218)/AK218</f>
        <v>-1.1587530724513214E-2</v>
      </c>
      <c r="AO219" s="8">
        <v>45695</v>
      </c>
      <c r="AP219" s="9">
        <v>711</v>
      </c>
      <c r="AQ219" s="9">
        <v>715.95</v>
      </c>
      <c r="AR219" s="9">
        <v>703.1</v>
      </c>
      <c r="AS219" s="9">
        <v>706.75</v>
      </c>
      <c r="AT219" s="9">
        <v>12259132</v>
      </c>
      <c r="AU219" s="10">
        <f>(Tata_Motors[[#This Row],[CLOSE]]-AS218)/AS218</f>
        <v>-4.0865215246952405E-3</v>
      </c>
      <c r="AW219" s="8">
        <v>45695</v>
      </c>
      <c r="AX219" s="9">
        <v>2380</v>
      </c>
      <c r="AY219" s="9">
        <v>2381.9499999999998</v>
      </c>
      <c r="AZ219" s="9">
        <v>2336.1</v>
      </c>
      <c r="BA219" s="9">
        <v>2363.85</v>
      </c>
      <c r="BB219" s="9">
        <v>855602</v>
      </c>
      <c r="BC219" s="14">
        <f>(Hindustan_Unilever[[#This Row],[CLOSE]]-BA218)/BA218</f>
        <v>-3.7299279302060563E-3</v>
      </c>
    </row>
    <row r="220" spans="1:55" x14ac:dyDescent="0.3">
      <c r="A220" s="8">
        <v>45698</v>
      </c>
      <c r="B220" s="9" t="s">
        <v>854</v>
      </c>
      <c r="C220" s="9" t="s">
        <v>855</v>
      </c>
      <c r="D220" s="9" t="s">
        <v>856</v>
      </c>
      <c r="E220" s="9" t="s">
        <v>835</v>
      </c>
      <c r="F220" s="9">
        <v>21254.720000000001</v>
      </c>
      <c r="G220" s="10">
        <f>(Nifty_50[[#This Row],[CLOSE]]-E219)/E219</f>
        <v>-7.5700500213286602E-3</v>
      </c>
      <c r="I220" s="11">
        <v>45698</v>
      </c>
      <c r="J220" s="12">
        <v>1717.3</v>
      </c>
      <c r="K220" s="12">
        <v>1723.45</v>
      </c>
      <c r="L220" s="12">
        <v>1708.5</v>
      </c>
      <c r="M220" s="12">
        <v>1715.75</v>
      </c>
      <c r="N220" s="12">
        <v>8597975</v>
      </c>
      <c r="O220" s="10">
        <f>(HDFC_Bank[[#This Row],[CLOSE]]-M219)/M219</f>
        <v>-9.8109940845476848E-3</v>
      </c>
      <c r="Q220" s="8">
        <v>45698</v>
      </c>
      <c r="R220" s="9">
        <v>1905</v>
      </c>
      <c r="S220" s="9">
        <v>1905</v>
      </c>
      <c r="T220" s="9">
        <v>1878.6</v>
      </c>
      <c r="U220" s="9">
        <v>1880.3</v>
      </c>
      <c r="V220" s="9">
        <v>3828734</v>
      </c>
      <c r="W220" s="10">
        <f>(Infosys[[#This Row],[CLOSE]]-U219)/U219</f>
        <v>-1.2265910225093969E-2</v>
      </c>
      <c r="Y220" s="8">
        <v>45698</v>
      </c>
      <c r="Z220" s="9">
        <v>1741.25</v>
      </c>
      <c r="AA220" s="9">
        <v>1750</v>
      </c>
      <c r="AB220" s="9">
        <v>1723.7</v>
      </c>
      <c r="AC220" s="9">
        <v>1732.1</v>
      </c>
      <c r="AD220" s="9">
        <v>1237839</v>
      </c>
      <c r="AE220" s="10">
        <f>(Sun_Pharma[[#This Row],[CLOSE]]-AC219)/AC219</f>
        <v>-1.0115441764773143E-2</v>
      </c>
      <c r="AG220" s="8">
        <v>45698</v>
      </c>
      <c r="AH220" s="9">
        <v>1264.5</v>
      </c>
      <c r="AI220" s="9">
        <v>1266.5</v>
      </c>
      <c r="AJ220" s="9">
        <v>1245.55</v>
      </c>
      <c r="AK220" s="9">
        <v>1253.6500000000001</v>
      </c>
      <c r="AL220" s="9">
        <v>6970972</v>
      </c>
      <c r="AM220" s="10">
        <f>(Reliance[[#This Row],[CLOSE]]-AK219)/AK219</f>
        <v>-1.0302360464198274E-2</v>
      </c>
      <c r="AO220" s="8">
        <v>45698</v>
      </c>
      <c r="AP220" s="9">
        <v>709.75</v>
      </c>
      <c r="AQ220" s="9">
        <v>709.9</v>
      </c>
      <c r="AR220" s="9">
        <v>693.05</v>
      </c>
      <c r="AS220" s="9">
        <v>696</v>
      </c>
      <c r="AT220" s="9">
        <v>10981963</v>
      </c>
      <c r="AU220" s="10">
        <f>(Tata_Motors[[#This Row],[CLOSE]]-AS219)/AS219</f>
        <v>-1.5210470463388751E-2</v>
      </c>
      <c r="AW220" s="8">
        <v>45698</v>
      </c>
      <c r="AX220" s="9">
        <v>2370.9</v>
      </c>
      <c r="AY220" s="9">
        <v>2398</v>
      </c>
      <c r="AZ220" s="9">
        <v>2352.0500000000002</v>
      </c>
      <c r="BA220" s="9">
        <v>2361.4499999999998</v>
      </c>
      <c r="BB220" s="9">
        <v>1326354</v>
      </c>
      <c r="BC220" s="14">
        <f>(Hindustan_Unilever[[#This Row],[CLOSE]]-BA219)/BA219</f>
        <v>-1.0152928485310368E-3</v>
      </c>
    </row>
    <row r="221" spans="1:55" x14ac:dyDescent="0.3">
      <c r="A221" s="8">
        <v>45699</v>
      </c>
      <c r="B221" s="9" t="s">
        <v>857</v>
      </c>
      <c r="C221" s="9" t="s">
        <v>858</v>
      </c>
      <c r="D221" s="9" t="s">
        <v>859</v>
      </c>
      <c r="E221" s="9" t="s">
        <v>860</v>
      </c>
      <c r="F221" s="9">
        <v>27191.96</v>
      </c>
      <c r="G221" s="10">
        <f>(Nifty_50[[#This Row],[CLOSE]]-E220)/E220</f>
        <v>-1.3249734834228593E-2</v>
      </c>
      <c r="I221" s="11">
        <v>45699</v>
      </c>
      <c r="J221" s="12">
        <v>1703</v>
      </c>
      <c r="K221" s="12">
        <v>1711</v>
      </c>
      <c r="L221" s="12">
        <v>1688.7</v>
      </c>
      <c r="M221" s="12">
        <v>1701.4</v>
      </c>
      <c r="N221" s="12">
        <v>11362352</v>
      </c>
      <c r="O221" s="10">
        <f>(HDFC_Bank[[#This Row],[CLOSE]]-M220)/M220</f>
        <v>-8.3636893486812823E-3</v>
      </c>
      <c r="Q221" s="8">
        <v>45699</v>
      </c>
      <c r="R221" s="9">
        <v>1883.1</v>
      </c>
      <c r="S221" s="9">
        <v>1903</v>
      </c>
      <c r="T221" s="9">
        <v>1870</v>
      </c>
      <c r="U221" s="9">
        <v>1875.65</v>
      </c>
      <c r="V221" s="9">
        <v>4411601</v>
      </c>
      <c r="W221" s="10">
        <f>(Infosys[[#This Row],[CLOSE]]-U220)/U220</f>
        <v>-2.4730096261234183E-3</v>
      </c>
      <c r="Y221" s="8">
        <v>45699</v>
      </c>
      <c r="Z221" s="9">
        <v>1725.2</v>
      </c>
      <c r="AA221" s="9">
        <v>1734.2</v>
      </c>
      <c r="AB221" s="9">
        <v>1695.05</v>
      </c>
      <c r="AC221" s="9">
        <v>1699.75</v>
      </c>
      <c r="AD221" s="9">
        <v>2779274</v>
      </c>
      <c r="AE221" s="10">
        <f>(Sun_Pharma[[#This Row],[CLOSE]]-AC220)/AC220</f>
        <v>-1.8676750764967328E-2</v>
      </c>
      <c r="AG221" s="8">
        <v>45699</v>
      </c>
      <c r="AH221" s="9">
        <v>1264.55</v>
      </c>
      <c r="AI221" s="9">
        <v>1264.55</v>
      </c>
      <c r="AJ221" s="9">
        <v>1230.0999999999999</v>
      </c>
      <c r="AK221" s="9">
        <v>1234.8499999999999</v>
      </c>
      <c r="AL221" s="9">
        <v>8859714</v>
      </c>
      <c r="AM221" s="10">
        <f>(Reliance[[#This Row],[CLOSE]]-AK220)/AK220</f>
        <v>-1.4996211063694158E-2</v>
      </c>
      <c r="AO221" s="8">
        <v>45699</v>
      </c>
      <c r="AP221" s="9">
        <v>696</v>
      </c>
      <c r="AQ221" s="9">
        <v>697</v>
      </c>
      <c r="AR221" s="9">
        <v>675.1</v>
      </c>
      <c r="AS221" s="9">
        <v>677.75</v>
      </c>
      <c r="AT221" s="9">
        <v>11939990</v>
      </c>
      <c r="AU221" s="10">
        <f>(Tata_Motors[[#This Row],[CLOSE]]-AS220)/AS220</f>
        <v>-2.6221264367816091E-2</v>
      </c>
      <c r="AW221" s="8">
        <v>45699</v>
      </c>
      <c r="AX221" s="9">
        <v>2371</v>
      </c>
      <c r="AY221" s="9">
        <v>2377.9499999999998</v>
      </c>
      <c r="AZ221" s="9">
        <v>2296.5500000000002</v>
      </c>
      <c r="BA221" s="9">
        <v>2315.25</v>
      </c>
      <c r="BB221" s="9">
        <v>1389260</v>
      </c>
      <c r="BC221" s="14">
        <f>(Hindustan_Unilever[[#This Row],[CLOSE]]-BA220)/BA220</f>
        <v>-1.9564250778123536E-2</v>
      </c>
    </row>
    <row r="222" spans="1:55" x14ac:dyDescent="0.3">
      <c r="A222" s="8">
        <v>45700</v>
      </c>
      <c r="B222" s="9" t="s">
        <v>861</v>
      </c>
      <c r="C222" s="9" t="s">
        <v>862</v>
      </c>
      <c r="D222" s="9" t="s">
        <v>863</v>
      </c>
      <c r="E222" s="9" t="s">
        <v>864</v>
      </c>
      <c r="F222" s="9">
        <v>26989.94</v>
      </c>
      <c r="G222" s="10">
        <f>(Nifty_50[[#This Row],[CLOSE]]-E221)/E221</f>
        <v>-1.1507554677138009E-3</v>
      </c>
      <c r="I222" s="11">
        <v>45700</v>
      </c>
      <c r="J222" s="12">
        <v>1693</v>
      </c>
      <c r="K222" s="12">
        <v>1712</v>
      </c>
      <c r="L222" s="12">
        <v>1681.2</v>
      </c>
      <c r="M222" s="12">
        <v>1706.8</v>
      </c>
      <c r="N222" s="12">
        <v>11404785</v>
      </c>
      <c r="O222" s="10">
        <f>(HDFC_Bank[[#This Row],[CLOSE]]-M221)/M221</f>
        <v>3.1738568237920906E-3</v>
      </c>
      <c r="Q222" s="8">
        <v>45700</v>
      </c>
      <c r="R222" s="9">
        <v>1885</v>
      </c>
      <c r="S222" s="9">
        <v>1894.6</v>
      </c>
      <c r="T222" s="9">
        <v>1847</v>
      </c>
      <c r="U222" s="9">
        <v>1863.15</v>
      </c>
      <c r="V222" s="9">
        <v>5633947</v>
      </c>
      <c r="W222" s="10">
        <f>(Infosys[[#This Row],[CLOSE]]-U221)/U221</f>
        <v>-6.6643563564630923E-3</v>
      </c>
      <c r="Y222" s="8">
        <v>45700</v>
      </c>
      <c r="Z222" s="9">
        <v>1706.45</v>
      </c>
      <c r="AA222" s="9">
        <v>1714.95</v>
      </c>
      <c r="AB222" s="9">
        <v>1688.05</v>
      </c>
      <c r="AC222" s="9">
        <v>1693.85</v>
      </c>
      <c r="AD222" s="9">
        <v>1757284</v>
      </c>
      <c r="AE222" s="10">
        <f>(Sun_Pharma[[#This Row],[CLOSE]]-AC221)/AC221</f>
        <v>-3.4710986909840219E-3</v>
      </c>
      <c r="AG222" s="8">
        <v>45700</v>
      </c>
      <c r="AH222" s="9">
        <v>1219.45</v>
      </c>
      <c r="AI222" s="9">
        <v>1226.9000000000001</v>
      </c>
      <c r="AJ222" s="9">
        <v>1193.3499999999999</v>
      </c>
      <c r="AK222" s="9">
        <v>1216.55</v>
      </c>
      <c r="AL222" s="9">
        <v>21131654</v>
      </c>
      <c r="AM222" s="10">
        <f>(Reliance[[#This Row],[CLOSE]]-AK221)/AK221</f>
        <v>-1.481961371826534E-2</v>
      </c>
      <c r="AO222" s="8">
        <v>45700</v>
      </c>
      <c r="AP222" s="9">
        <v>680</v>
      </c>
      <c r="AQ222" s="9">
        <v>687.55</v>
      </c>
      <c r="AR222" s="9">
        <v>667.05</v>
      </c>
      <c r="AS222" s="9">
        <v>684.35</v>
      </c>
      <c r="AT222" s="9">
        <v>12312424</v>
      </c>
      <c r="AU222" s="10">
        <f>(Tata_Motors[[#This Row],[CLOSE]]-AS221)/AS221</f>
        <v>9.7381040206566179E-3</v>
      </c>
      <c r="AW222" s="8">
        <v>45700</v>
      </c>
      <c r="AX222" s="9">
        <v>2325.6999999999998</v>
      </c>
      <c r="AY222" s="9">
        <v>2339.9</v>
      </c>
      <c r="AZ222" s="9">
        <v>2305.1</v>
      </c>
      <c r="BA222" s="9">
        <v>2332.5</v>
      </c>
      <c r="BB222" s="9">
        <v>1341909</v>
      </c>
      <c r="BC222" s="14">
        <f>(Hindustan_Unilever[[#This Row],[CLOSE]]-BA221)/BA221</f>
        <v>7.4505992873339809E-3</v>
      </c>
    </row>
    <row r="223" spans="1:55" x14ac:dyDescent="0.3">
      <c r="A223" s="8">
        <v>45701</v>
      </c>
      <c r="B223" s="9" t="s">
        <v>865</v>
      </c>
      <c r="C223" s="9" t="s">
        <v>866</v>
      </c>
      <c r="D223" s="9" t="s">
        <v>867</v>
      </c>
      <c r="E223" s="9" t="s">
        <v>868</v>
      </c>
      <c r="F223" s="9">
        <v>25218.86</v>
      </c>
      <c r="G223" s="10">
        <f>(Nifty_50[[#This Row],[CLOSE]]-E222)/E222</f>
        <v>-6.0099152753814971E-4</v>
      </c>
      <c r="I223" s="11">
        <v>45701</v>
      </c>
      <c r="J223" s="12">
        <v>1699</v>
      </c>
      <c r="K223" s="12">
        <v>1714.25</v>
      </c>
      <c r="L223" s="12">
        <v>1693.55</v>
      </c>
      <c r="M223" s="12">
        <v>1697.7</v>
      </c>
      <c r="N223" s="12">
        <v>6301217</v>
      </c>
      <c r="O223" s="10">
        <f>(HDFC_Bank[[#This Row],[CLOSE]]-M222)/M222</f>
        <v>-5.331614717600134E-3</v>
      </c>
      <c r="Q223" s="8">
        <v>45701</v>
      </c>
      <c r="R223" s="9">
        <v>1868.5</v>
      </c>
      <c r="S223" s="9">
        <v>1873.5</v>
      </c>
      <c r="T223" s="9">
        <v>1835.65</v>
      </c>
      <c r="U223" s="9">
        <v>1843.25</v>
      </c>
      <c r="V223" s="9">
        <v>5237744</v>
      </c>
      <c r="W223" s="10">
        <f>(Infosys[[#This Row],[CLOSE]]-U222)/U222</f>
        <v>-1.0680836218232612E-2</v>
      </c>
      <c r="Y223" s="8">
        <v>45701</v>
      </c>
      <c r="Z223" s="9">
        <v>1700</v>
      </c>
      <c r="AA223" s="9">
        <v>1752.75</v>
      </c>
      <c r="AB223" s="9">
        <v>1699.95</v>
      </c>
      <c r="AC223" s="9">
        <v>1746.35</v>
      </c>
      <c r="AD223" s="9">
        <v>2750390</v>
      </c>
      <c r="AE223" s="10">
        <f>(Sun_Pharma[[#This Row],[CLOSE]]-AC222)/AC222</f>
        <v>3.0994480030699295E-2</v>
      </c>
      <c r="AG223" s="8">
        <v>45701</v>
      </c>
      <c r="AH223" s="9">
        <v>1217.05</v>
      </c>
      <c r="AI223" s="9">
        <v>1228</v>
      </c>
      <c r="AJ223" s="9">
        <v>1212</v>
      </c>
      <c r="AK223" s="9">
        <v>1216.0999999999999</v>
      </c>
      <c r="AL223" s="9">
        <v>8511216</v>
      </c>
      <c r="AM223" s="10">
        <f>(Reliance[[#This Row],[CLOSE]]-AK222)/AK222</f>
        <v>-3.6989848341625539E-4</v>
      </c>
      <c r="AO223" s="8">
        <v>45701</v>
      </c>
      <c r="AP223" s="9">
        <v>684.35</v>
      </c>
      <c r="AQ223" s="9">
        <v>693.15</v>
      </c>
      <c r="AR223" s="9">
        <v>679.35</v>
      </c>
      <c r="AS223" s="9">
        <v>683.85</v>
      </c>
      <c r="AT223" s="9">
        <v>8490769</v>
      </c>
      <c r="AU223" s="10">
        <f>(Tata_Motors[[#This Row],[CLOSE]]-AS222)/AS222</f>
        <v>-7.3062029663184037E-4</v>
      </c>
      <c r="AW223" s="8">
        <v>45701</v>
      </c>
      <c r="AX223" s="9">
        <v>2330.1</v>
      </c>
      <c r="AY223" s="9">
        <v>2345.6</v>
      </c>
      <c r="AZ223" s="9">
        <v>2313.35</v>
      </c>
      <c r="BA223" s="9">
        <v>2321.5</v>
      </c>
      <c r="BB223" s="9">
        <v>1334967</v>
      </c>
      <c r="BC223" s="14">
        <f>(Hindustan_Unilever[[#This Row],[CLOSE]]-BA222)/BA222</f>
        <v>-4.715969989281886E-3</v>
      </c>
    </row>
    <row r="224" spans="1:55" x14ac:dyDescent="0.3">
      <c r="A224" s="8">
        <v>45702</v>
      </c>
      <c r="B224" s="9" t="s">
        <v>869</v>
      </c>
      <c r="C224" s="9" t="s">
        <v>870</v>
      </c>
      <c r="D224" s="9" t="s">
        <v>871</v>
      </c>
      <c r="E224" s="9" t="s">
        <v>872</v>
      </c>
      <c r="F224" s="9">
        <v>22049.89</v>
      </c>
      <c r="G224" s="10">
        <f>(Nifty_50[[#This Row],[CLOSE]]-E223)/E223</f>
        <v>-4.4352492683901734E-3</v>
      </c>
      <c r="I224" s="11">
        <v>45702</v>
      </c>
      <c r="J224" s="12">
        <v>1701.9</v>
      </c>
      <c r="K224" s="12">
        <v>1701.9</v>
      </c>
      <c r="L224" s="12">
        <v>1680</v>
      </c>
      <c r="M224" s="12">
        <v>1694.85</v>
      </c>
      <c r="N224" s="12">
        <v>9979946</v>
      </c>
      <c r="O224" s="10">
        <f>(HDFC_Bank[[#This Row],[CLOSE]]-M223)/M223</f>
        <v>-1.6787418271780269E-3</v>
      </c>
      <c r="Q224" s="8">
        <v>45702</v>
      </c>
      <c r="R224" s="9">
        <v>1854</v>
      </c>
      <c r="S224" s="9">
        <v>1859.3</v>
      </c>
      <c r="T224" s="9">
        <v>1828.35</v>
      </c>
      <c r="U224" s="9">
        <v>1856.4</v>
      </c>
      <c r="V224" s="9">
        <v>5292961</v>
      </c>
      <c r="W224" s="10">
        <f>(Infosys[[#This Row],[CLOSE]]-U223)/U223</f>
        <v>7.1341380713414301E-3</v>
      </c>
      <c r="Y224" s="8">
        <v>45702</v>
      </c>
      <c r="Z224" s="9">
        <v>1747.35</v>
      </c>
      <c r="AA224" s="9">
        <v>1748.95</v>
      </c>
      <c r="AB224" s="9">
        <v>1685</v>
      </c>
      <c r="AC224" s="9">
        <v>1700.5</v>
      </c>
      <c r="AD224" s="9">
        <v>2123774</v>
      </c>
      <c r="AE224" s="10">
        <f>(Sun_Pharma[[#This Row],[CLOSE]]-AC223)/AC223</f>
        <v>-2.6254759927849463E-2</v>
      </c>
      <c r="AG224" s="8">
        <v>45702</v>
      </c>
      <c r="AH224" s="9">
        <v>1219</v>
      </c>
      <c r="AI224" s="9">
        <v>1224</v>
      </c>
      <c r="AJ224" s="9">
        <v>1205.45</v>
      </c>
      <c r="AK224" s="9">
        <v>1217.25</v>
      </c>
      <c r="AL224" s="9">
        <v>10298145</v>
      </c>
      <c r="AM224" s="10">
        <f>(Reliance[[#This Row],[CLOSE]]-AK223)/AK223</f>
        <v>9.4564591727661464E-4</v>
      </c>
      <c r="AO224" s="8">
        <v>45702</v>
      </c>
      <c r="AP224" s="9">
        <v>685.95</v>
      </c>
      <c r="AQ224" s="9">
        <v>690.95</v>
      </c>
      <c r="AR224" s="9">
        <v>669.15</v>
      </c>
      <c r="AS224" s="9">
        <v>680.65</v>
      </c>
      <c r="AT224" s="9">
        <v>9968127</v>
      </c>
      <c r="AU224" s="10">
        <f>(Tata_Motors[[#This Row],[CLOSE]]-AS223)/AS223</f>
        <v>-4.6793887548439647E-3</v>
      </c>
      <c r="AW224" s="8">
        <v>45702</v>
      </c>
      <c r="AX224" s="9">
        <v>2322</v>
      </c>
      <c r="AY224" s="9">
        <v>2366</v>
      </c>
      <c r="AZ224" s="9">
        <v>2313.4</v>
      </c>
      <c r="BA224" s="9">
        <v>2318.35</v>
      </c>
      <c r="BB224" s="9">
        <v>1135380</v>
      </c>
      <c r="BC224" s="14">
        <f>(Hindustan_Unilever[[#This Row],[CLOSE]]-BA223)/BA223</f>
        <v>-1.3568813267284476E-3</v>
      </c>
    </row>
    <row r="225" spans="1:55" x14ac:dyDescent="0.3">
      <c r="A225" s="8">
        <v>45705</v>
      </c>
      <c r="B225" s="9" t="s">
        <v>873</v>
      </c>
      <c r="C225" s="9" t="s">
        <v>874</v>
      </c>
      <c r="D225" s="9" t="s">
        <v>875</v>
      </c>
      <c r="E225" s="9" t="s">
        <v>876</v>
      </c>
      <c r="F225" s="9">
        <v>19809.439999999999</v>
      </c>
      <c r="G225" s="10">
        <f>(Nifty_50[[#This Row],[CLOSE]]-E224)/E224</f>
        <v>1.3192755977626831E-3</v>
      </c>
      <c r="I225" s="11">
        <v>45705</v>
      </c>
      <c r="J225" s="12">
        <v>1685.2</v>
      </c>
      <c r="K225" s="12">
        <v>1720</v>
      </c>
      <c r="L225" s="12">
        <v>1681.25</v>
      </c>
      <c r="M225" s="12">
        <v>1717.35</v>
      </c>
      <c r="N225" s="12">
        <v>6469473</v>
      </c>
      <c r="O225" s="10">
        <f>(HDFC_Bank[[#This Row],[CLOSE]]-M224)/M224</f>
        <v>1.3275511107177626E-2</v>
      </c>
      <c r="Q225" s="8">
        <v>45705</v>
      </c>
      <c r="R225" s="9">
        <v>1838.55</v>
      </c>
      <c r="S225" s="9">
        <v>1852.75</v>
      </c>
      <c r="T225" s="9">
        <v>1822.15</v>
      </c>
      <c r="U225" s="9">
        <v>1842.3</v>
      </c>
      <c r="V225" s="9">
        <v>4428956</v>
      </c>
      <c r="W225" s="10">
        <f>(Infosys[[#This Row],[CLOSE]]-U224)/U224</f>
        <v>-7.595345830640021E-3</v>
      </c>
      <c r="Y225" s="8">
        <v>45705</v>
      </c>
      <c r="Z225" s="9">
        <v>1700.5</v>
      </c>
      <c r="AA225" s="9">
        <v>1735.35</v>
      </c>
      <c r="AB225" s="9">
        <v>1696.05</v>
      </c>
      <c r="AC225" s="9">
        <v>1714.2</v>
      </c>
      <c r="AD225" s="9">
        <v>2277889</v>
      </c>
      <c r="AE225" s="10">
        <f>(Sun_Pharma[[#This Row],[CLOSE]]-AC224)/AC224</f>
        <v>8.0564539841223443E-3</v>
      </c>
      <c r="AG225" s="8">
        <v>45705</v>
      </c>
      <c r="AH225" s="9">
        <v>1211.0999999999999</v>
      </c>
      <c r="AI225" s="9">
        <v>1227.5</v>
      </c>
      <c r="AJ225" s="9">
        <v>1204.5</v>
      </c>
      <c r="AK225" s="9">
        <v>1224.9000000000001</v>
      </c>
      <c r="AL225" s="9">
        <v>8166683</v>
      </c>
      <c r="AM225" s="10">
        <f>(Reliance[[#This Row],[CLOSE]]-AK224)/AK224</f>
        <v>6.2846580406655094E-3</v>
      </c>
      <c r="AO225" s="8">
        <v>45705</v>
      </c>
      <c r="AP225" s="9">
        <v>678</v>
      </c>
      <c r="AQ225" s="9">
        <v>690.7</v>
      </c>
      <c r="AR225" s="9">
        <v>667.05</v>
      </c>
      <c r="AS225" s="9">
        <v>686.6</v>
      </c>
      <c r="AT225" s="9">
        <v>10313575</v>
      </c>
      <c r="AU225" s="10">
        <f>(Tata_Motors[[#This Row],[CLOSE]]-AS224)/AS224</f>
        <v>8.7416440167487636E-3</v>
      </c>
      <c r="AW225" s="8">
        <v>45705</v>
      </c>
      <c r="AX225" s="9">
        <v>2318.35</v>
      </c>
      <c r="AY225" s="9">
        <v>2336</v>
      </c>
      <c r="AZ225" s="9">
        <v>2300</v>
      </c>
      <c r="BA225" s="9">
        <v>2329.4</v>
      </c>
      <c r="BB225" s="9">
        <v>1409168</v>
      </c>
      <c r="BC225" s="14">
        <f>(Hindustan_Unilever[[#This Row],[CLOSE]]-BA224)/BA224</f>
        <v>4.7663208747601455E-3</v>
      </c>
    </row>
    <row r="226" spans="1:55" x14ac:dyDescent="0.3">
      <c r="A226" s="8">
        <v>45706</v>
      </c>
      <c r="B226" s="9" t="s">
        <v>877</v>
      </c>
      <c r="C226" s="9" t="s">
        <v>878</v>
      </c>
      <c r="D226" s="9" t="s">
        <v>879</v>
      </c>
      <c r="E226" s="9" t="s">
        <v>880</v>
      </c>
      <c r="F226" s="9">
        <v>19431.37</v>
      </c>
      <c r="G226" s="10">
        <f>(Nifty_50[[#This Row],[CLOSE]]-E225)/E225</f>
        <v>-6.184803676038558E-4</v>
      </c>
      <c r="I226" s="11">
        <v>45706</v>
      </c>
      <c r="J226" s="12">
        <v>1713.05</v>
      </c>
      <c r="K226" s="12">
        <v>1731.55</v>
      </c>
      <c r="L226" s="12">
        <v>1706.15</v>
      </c>
      <c r="M226" s="12">
        <v>1723.05</v>
      </c>
      <c r="N226" s="12">
        <v>8175455</v>
      </c>
      <c r="O226" s="10">
        <f>(HDFC_Bank[[#This Row],[CLOSE]]-M225)/M225</f>
        <v>3.319067167438231E-3</v>
      </c>
      <c r="Q226" s="8">
        <v>45706</v>
      </c>
      <c r="R226" s="9">
        <v>1842.3</v>
      </c>
      <c r="S226" s="9">
        <v>1861.65</v>
      </c>
      <c r="T226" s="9">
        <v>1837.6</v>
      </c>
      <c r="U226" s="9">
        <v>1851.95</v>
      </c>
      <c r="V226" s="9">
        <v>4365260</v>
      </c>
      <c r="W226" s="10">
        <f>(Infosys[[#This Row],[CLOSE]]-U225)/U225</f>
        <v>5.2380176952722636E-3</v>
      </c>
      <c r="Y226" s="8">
        <v>45706</v>
      </c>
      <c r="Z226" s="9">
        <v>1714.2</v>
      </c>
      <c r="AA226" s="9">
        <v>1729.75</v>
      </c>
      <c r="AB226" s="9">
        <v>1698.4</v>
      </c>
      <c r="AC226" s="9">
        <v>1701.6</v>
      </c>
      <c r="AD226" s="9">
        <v>2163972</v>
      </c>
      <c r="AE226" s="10">
        <f>(Sun_Pharma[[#This Row],[CLOSE]]-AC225)/AC225</f>
        <v>-7.3503675183759984E-3</v>
      </c>
      <c r="AG226" s="8">
        <v>45706</v>
      </c>
      <c r="AH226" s="9">
        <v>1224.8499999999999</v>
      </c>
      <c r="AI226" s="9">
        <v>1229.9000000000001</v>
      </c>
      <c r="AJ226" s="9">
        <v>1216.0999999999999</v>
      </c>
      <c r="AK226" s="9">
        <v>1225.4000000000001</v>
      </c>
      <c r="AL226" s="9">
        <v>6673250</v>
      </c>
      <c r="AM226" s="10">
        <f>(Reliance[[#This Row],[CLOSE]]-AK225)/AK225</f>
        <v>4.0819658747652868E-4</v>
      </c>
      <c r="AO226" s="8">
        <v>45706</v>
      </c>
      <c r="AP226" s="9">
        <v>686.6</v>
      </c>
      <c r="AQ226" s="9">
        <v>687.95</v>
      </c>
      <c r="AR226" s="9">
        <v>672.15</v>
      </c>
      <c r="AS226" s="9">
        <v>682.4</v>
      </c>
      <c r="AT226" s="9">
        <v>7810143</v>
      </c>
      <c r="AU226" s="10">
        <f>(Tata_Motors[[#This Row],[CLOSE]]-AS225)/AS225</f>
        <v>-6.117098747451275E-3</v>
      </c>
      <c r="AW226" s="8">
        <v>45706</v>
      </c>
      <c r="AX226" s="9">
        <v>2329.4</v>
      </c>
      <c r="AY226" s="9">
        <v>2338.5500000000002</v>
      </c>
      <c r="AZ226" s="9">
        <v>2288</v>
      </c>
      <c r="BA226" s="9">
        <v>2296</v>
      </c>
      <c r="BB226" s="9">
        <v>1035705</v>
      </c>
      <c r="BC226" s="14">
        <f>(Hindustan_Unilever[[#This Row],[CLOSE]]-BA225)/BA225</f>
        <v>-1.4338456254829608E-2</v>
      </c>
    </row>
    <row r="227" spans="1:55" x14ac:dyDescent="0.3">
      <c r="A227" s="8">
        <v>45707</v>
      </c>
      <c r="B227" s="9" t="s">
        <v>881</v>
      </c>
      <c r="C227" s="9" t="s">
        <v>882</v>
      </c>
      <c r="D227" s="9" t="s">
        <v>883</v>
      </c>
      <c r="E227" s="9" t="s">
        <v>884</v>
      </c>
      <c r="F227" s="9">
        <v>19817.93</v>
      </c>
      <c r="G227" s="10">
        <f>(Nifty_50[[#This Row],[CLOSE]]-E226)/E226</f>
        <v>-5.4041568425768321E-4</v>
      </c>
      <c r="I227" s="11">
        <v>45707</v>
      </c>
      <c r="J227" s="12">
        <v>1717</v>
      </c>
      <c r="K227" s="12">
        <v>1737.9</v>
      </c>
      <c r="L227" s="12">
        <v>1712.45</v>
      </c>
      <c r="M227" s="12">
        <v>1727.2</v>
      </c>
      <c r="N227" s="12">
        <v>5942056</v>
      </c>
      <c r="O227" s="10">
        <f>(HDFC_Bank[[#This Row],[CLOSE]]-M226)/M226</f>
        <v>2.4085197759786954E-3</v>
      </c>
      <c r="Q227" s="8">
        <v>45707</v>
      </c>
      <c r="R227" s="9">
        <v>1847.4</v>
      </c>
      <c r="S227" s="9">
        <v>1849.2</v>
      </c>
      <c r="T227" s="9">
        <v>1805.9</v>
      </c>
      <c r="U227" s="9">
        <v>1810.8</v>
      </c>
      <c r="V227" s="9">
        <v>4611411</v>
      </c>
      <c r="W227" s="10">
        <f>(Infosys[[#This Row],[CLOSE]]-U226)/U226</f>
        <v>-2.2219822349415528E-2</v>
      </c>
      <c r="Y227" s="8">
        <v>45707</v>
      </c>
      <c r="Z227" s="9">
        <v>1665.1</v>
      </c>
      <c r="AA227" s="9">
        <v>1699</v>
      </c>
      <c r="AB227" s="9">
        <v>1647.1</v>
      </c>
      <c r="AC227" s="9">
        <v>1676.6</v>
      </c>
      <c r="AD227" s="9">
        <v>2576319</v>
      </c>
      <c r="AE227" s="10">
        <f>(Sun_Pharma[[#This Row],[CLOSE]]-AC226)/AC226</f>
        <v>-1.4692054536906442E-2</v>
      </c>
      <c r="AG227" s="8">
        <v>45707</v>
      </c>
      <c r="AH227" s="9">
        <v>1219.5</v>
      </c>
      <c r="AI227" s="9">
        <v>1232.75</v>
      </c>
      <c r="AJ227" s="9">
        <v>1217.55</v>
      </c>
      <c r="AK227" s="9">
        <v>1227.45</v>
      </c>
      <c r="AL227" s="9">
        <v>6217338</v>
      </c>
      <c r="AM227" s="10">
        <f>(Reliance[[#This Row],[CLOSE]]-AK226)/AK226</f>
        <v>1.6729231271421204E-3</v>
      </c>
      <c r="AO227" s="8">
        <v>45707</v>
      </c>
      <c r="AP227" s="9">
        <v>681.75</v>
      </c>
      <c r="AQ227" s="9">
        <v>690.95</v>
      </c>
      <c r="AR227" s="9">
        <v>675.05</v>
      </c>
      <c r="AS227" s="9">
        <v>681</v>
      </c>
      <c r="AT227" s="9">
        <v>9986815</v>
      </c>
      <c r="AU227" s="10">
        <f>(Tata_Motors[[#This Row],[CLOSE]]-AS226)/AS226</f>
        <v>-2.051582649472417E-3</v>
      </c>
      <c r="AW227" s="8">
        <v>45707</v>
      </c>
      <c r="AX227" s="9">
        <v>2298.75</v>
      </c>
      <c r="AY227" s="9">
        <v>2305.6999999999998</v>
      </c>
      <c r="AZ227" s="9">
        <v>2248</v>
      </c>
      <c r="BA227" s="9">
        <v>2250.4</v>
      </c>
      <c r="BB227" s="9">
        <v>1521343</v>
      </c>
      <c r="BC227" s="14">
        <f>(Hindustan_Unilever[[#This Row],[CLOSE]]-BA226)/BA226</f>
        <v>-1.9860627177700308E-2</v>
      </c>
    </row>
    <row r="228" spans="1:55" x14ac:dyDescent="0.3">
      <c r="A228" s="8">
        <v>45708</v>
      </c>
      <c r="B228" s="9" t="s">
        <v>885</v>
      </c>
      <c r="C228" s="9" t="s">
        <v>886</v>
      </c>
      <c r="D228" s="9" t="s">
        <v>887</v>
      </c>
      <c r="E228" s="9" t="s">
        <v>888</v>
      </c>
      <c r="F228" s="9">
        <v>21303.88</v>
      </c>
      <c r="G228" s="10">
        <f>(Nifty_50[[#This Row],[CLOSE]]-E227)/E227</f>
        <v>-8.6120813329321623E-4</v>
      </c>
      <c r="I228" s="11">
        <v>45708</v>
      </c>
      <c r="J228" s="12">
        <v>1711</v>
      </c>
      <c r="K228" s="12">
        <v>1714.7</v>
      </c>
      <c r="L228" s="12">
        <v>1685.3</v>
      </c>
      <c r="M228" s="12">
        <v>1687.1</v>
      </c>
      <c r="N228" s="12">
        <v>13195255</v>
      </c>
      <c r="O228" s="10">
        <f>(HDFC_Bank[[#This Row],[CLOSE]]-M227)/M227</f>
        <v>-2.3216767021769415E-2</v>
      </c>
      <c r="Q228" s="8">
        <v>45708</v>
      </c>
      <c r="R228" s="9">
        <v>1805.55</v>
      </c>
      <c r="S228" s="9">
        <v>1831</v>
      </c>
      <c r="T228" s="9">
        <v>1805.55</v>
      </c>
      <c r="U228" s="9">
        <v>1825.15</v>
      </c>
      <c r="V228" s="9">
        <v>2218020</v>
      </c>
      <c r="W228" s="10">
        <f>(Infosys[[#This Row],[CLOSE]]-U227)/U227</f>
        <v>7.9246741771593424E-3</v>
      </c>
      <c r="Y228" s="8">
        <v>45708</v>
      </c>
      <c r="Z228" s="9">
        <v>1667.15</v>
      </c>
      <c r="AA228" s="9">
        <v>1677.95</v>
      </c>
      <c r="AB228" s="9">
        <v>1663</v>
      </c>
      <c r="AC228" s="9">
        <v>1669.3</v>
      </c>
      <c r="AD228" s="9">
        <v>1670915</v>
      </c>
      <c r="AE228" s="10">
        <f>(Sun_Pharma[[#This Row],[CLOSE]]-AC227)/AC227</f>
        <v>-4.35404986281758E-3</v>
      </c>
      <c r="AG228" s="8">
        <v>45708</v>
      </c>
      <c r="AH228" s="9">
        <v>1223.95</v>
      </c>
      <c r="AI228" s="9">
        <v>1239.3499999999999</v>
      </c>
      <c r="AJ228" s="9">
        <v>1222</v>
      </c>
      <c r="AK228" s="9">
        <v>1233</v>
      </c>
      <c r="AL228" s="9">
        <v>7795582</v>
      </c>
      <c r="AM228" s="10">
        <f>(Reliance[[#This Row],[CLOSE]]-AK227)/AK227</f>
        <v>4.5215691066845531E-3</v>
      </c>
      <c r="AO228" s="8">
        <v>45708</v>
      </c>
      <c r="AP228" s="9">
        <v>680</v>
      </c>
      <c r="AQ228" s="9">
        <v>692.85</v>
      </c>
      <c r="AR228" s="9">
        <v>675</v>
      </c>
      <c r="AS228" s="9">
        <v>689.8</v>
      </c>
      <c r="AT228" s="9">
        <v>8673335</v>
      </c>
      <c r="AU228" s="10">
        <f>(Tata_Motors[[#This Row],[CLOSE]]-AS227)/AS227</f>
        <v>1.2922173274596115E-2</v>
      </c>
      <c r="AW228" s="8">
        <v>45708</v>
      </c>
      <c r="AX228" s="9">
        <v>2250.4</v>
      </c>
      <c r="AY228" s="9">
        <v>2254.4499999999998</v>
      </c>
      <c r="AZ228" s="9">
        <v>2226.5</v>
      </c>
      <c r="BA228" s="9">
        <v>2248.0500000000002</v>
      </c>
      <c r="BB228" s="9">
        <v>2206196</v>
      </c>
      <c r="BC228" s="14">
        <f>(Hindustan_Unilever[[#This Row],[CLOSE]]-BA227)/BA227</f>
        <v>-1.0442587984357931E-3</v>
      </c>
    </row>
    <row r="229" spans="1:55" x14ac:dyDescent="0.3">
      <c r="A229" s="8">
        <v>45709</v>
      </c>
      <c r="B229" s="9" t="s">
        <v>889</v>
      </c>
      <c r="C229" s="9" t="s">
        <v>890</v>
      </c>
      <c r="D229" s="9" t="s">
        <v>891</v>
      </c>
      <c r="E229" s="9" t="s">
        <v>892</v>
      </c>
      <c r="F229" s="9">
        <v>21994.37</v>
      </c>
      <c r="G229" s="10">
        <f>(Nifty_50[[#This Row],[CLOSE]]-E228)/E228</f>
        <v>-5.1171488861199788E-3</v>
      </c>
      <c r="I229" s="11">
        <v>45709</v>
      </c>
      <c r="J229" s="12">
        <v>1680.9</v>
      </c>
      <c r="K229" s="12">
        <v>1694.95</v>
      </c>
      <c r="L229" s="12">
        <v>1677.25</v>
      </c>
      <c r="M229" s="12">
        <v>1692.5</v>
      </c>
      <c r="N229" s="12">
        <v>7840470</v>
      </c>
      <c r="O229" s="10">
        <f>(HDFC_Bank[[#This Row],[CLOSE]]-M228)/M228</f>
        <v>3.2007586983581835E-3</v>
      </c>
      <c r="Q229" s="8">
        <v>45709</v>
      </c>
      <c r="R229" s="9">
        <v>1821.8</v>
      </c>
      <c r="S229" s="9">
        <v>1829.85</v>
      </c>
      <c r="T229" s="9">
        <v>1806.2</v>
      </c>
      <c r="U229" s="9">
        <v>1815</v>
      </c>
      <c r="V229" s="9">
        <v>3379879</v>
      </c>
      <c r="W229" s="10">
        <f>(Infosys[[#This Row],[CLOSE]]-U228)/U228</f>
        <v>-5.5611867517738767E-3</v>
      </c>
      <c r="Y229" s="8">
        <v>45709</v>
      </c>
      <c r="Z229" s="9">
        <v>1678.05</v>
      </c>
      <c r="AA229" s="9">
        <v>1684.4</v>
      </c>
      <c r="AB229" s="9">
        <v>1632</v>
      </c>
      <c r="AC229" s="9">
        <v>1643.75</v>
      </c>
      <c r="AD229" s="9">
        <v>2244190</v>
      </c>
      <c r="AE229" s="10">
        <f>(Sun_Pharma[[#This Row],[CLOSE]]-AC228)/AC228</f>
        <v>-1.5305816809441056E-2</v>
      </c>
      <c r="AG229" s="8">
        <v>45709</v>
      </c>
      <c r="AH229" s="9">
        <v>1228.7</v>
      </c>
      <c r="AI229" s="9">
        <v>1240</v>
      </c>
      <c r="AJ229" s="9">
        <v>1222.1500000000001</v>
      </c>
      <c r="AK229" s="9">
        <v>1228.1500000000001</v>
      </c>
      <c r="AL229" s="9">
        <v>6904025</v>
      </c>
      <c r="AM229" s="10">
        <f>(Reliance[[#This Row],[CLOSE]]-AK228)/AK228</f>
        <v>-3.9334955393348818E-3</v>
      </c>
      <c r="AO229" s="8">
        <v>45709</v>
      </c>
      <c r="AP229" s="9">
        <v>686</v>
      </c>
      <c r="AQ229" s="9">
        <v>690</v>
      </c>
      <c r="AR229" s="9">
        <v>671.1</v>
      </c>
      <c r="AS229" s="9">
        <v>673.2</v>
      </c>
      <c r="AT229" s="9">
        <v>14577524</v>
      </c>
      <c r="AU229" s="10">
        <f>(Tata_Motors[[#This Row],[CLOSE]]-AS228)/AS228</f>
        <v>-2.4064946361264005E-2</v>
      </c>
      <c r="AW229" s="8">
        <v>45709</v>
      </c>
      <c r="AX229" s="9">
        <v>2248.0500000000002</v>
      </c>
      <c r="AY229" s="9">
        <v>2253.5500000000002</v>
      </c>
      <c r="AZ229" s="9">
        <v>2226.4</v>
      </c>
      <c r="BA229" s="9">
        <v>2241.65</v>
      </c>
      <c r="BB229" s="9">
        <v>1781509</v>
      </c>
      <c r="BC229" s="14">
        <f>(Hindustan_Unilever[[#This Row],[CLOSE]]-BA228)/BA228</f>
        <v>-2.846911767976731E-3</v>
      </c>
    </row>
    <row r="230" spans="1:55" x14ac:dyDescent="0.3">
      <c r="A230" s="8">
        <v>45712</v>
      </c>
      <c r="B230" s="9" t="s">
        <v>893</v>
      </c>
      <c r="C230" s="9" t="s">
        <v>894</v>
      </c>
      <c r="D230" s="9" t="s">
        <v>895</v>
      </c>
      <c r="E230" s="9" t="s">
        <v>896</v>
      </c>
      <c r="F230" s="9">
        <v>20772.95</v>
      </c>
      <c r="G230" s="10">
        <f>(Nifty_50[[#This Row],[CLOSE]]-E229)/E229</f>
        <v>-1.0640071240881163E-2</v>
      </c>
      <c r="I230" s="11">
        <v>45712</v>
      </c>
      <c r="J230" s="12">
        <v>1681.1</v>
      </c>
      <c r="K230" s="12">
        <v>1684.2</v>
      </c>
      <c r="L230" s="12">
        <v>1661.1</v>
      </c>
      <c r="M230" s="12">
        <v>1677.1</v>
      </c>
      <c r="N230" s="12">
        <v>10346823</v>
      </c>
      <c r="O230" s="10">
        <f>(HDFC_Bank[[#This Row],[CLOSE]]-M229)/M229</f>
        <v>-9.0989660265879419E-3</v>
      </c>
      <c r="Q230" s="8">
        <v>45712</v>
      </c>
      <c r="R230" s="9">
        <v>1800.05</v>
      </c>
      <c r="S230" s="9">
        <v>1808</v>
      </c>
      <c r="T230" s="9">
        <v>1750.25</v>
      </c>
      <c r="U230" s="9">
        <v>1764.1</v>
      </c>
      <c r="V230" s="9">
        <v>7594720</v>
      </c>
      <c r="W230" s="10">
        <f>(Infosys[[#This Row],[CLOSE]]-U229)/U229</f>
        <v>-2.8044077134986276E-2</v>
      </c>
      <c r="Y230" s="8">
        <v>45712</v>
      </c>
      <c r="Z230" s="9">
        <v>1629.75</v>
      </c>
      <c r="AA230" s="9">
        <v>1669.9</v>
      </c>
      <c r="AB230" s="9">
        <v>1627.05</v>
      </c>
      <c r="AC230" s="9">
        <v>1639.5</v>
      </c>
      <c r="AD230" s="9">
        <v>2357441</v>
      </c>
      <c r="AE230" s="10">
        <f>(Sun_Pharma[[#This Row],[CLOSE]]-AC229)/AC229</f>
        <v>-2.5855513307984791E-3</v>
      </c>
      <c r="AG230" s="8">
        <v>45712</v>
      </c>
      <c r="AH230" s="9">
        <v>1216.55</v>
      </c>
      <c r="AI230" s="9">
        <v>1223.25</v>
      </c>
      <c r="AJ230" s="9">
        <v>1210.5</v>
      </c>
      <c r="AK230" s="9">
        <v>1214.55</v>
      </c>
      <c r="AL230" s="9">
        <v>7172498</v>
      </c>
      <c r="AM230" s="10">
        <f>(Reliance[[#This Row],[CLOSE]]-AK229)/AK229</f>
        <v>-1.1073565932500211E-2</v>
      </c>
      <c r="AO230" s="8">
        <v>45712</v>
      </c>
      <c r="AP230" s="9">
        <v>670</v>
      </c>
      <c r="AQ230" s="9">
        <v>676.6</v>
      </c>
      <c r="AR230" s="9">
        <v>666</v>
      </c>
      <c r="AS230" s="9">
        <v>668.25</v>
      </c>
      <c r="AT230" s="9">
        <v>8861769</v>
      </c>
      <c r="AU230" s="10">
        <f>(Tata_Motors[[#This Row],[CLOSE]]-AS229)/AS229</f>
        <v>-7.3529411764706549E-3</v>
      </c>
      <c r="AW230" s="8">
        <v>45712</v>
      </c>
      <c r="AX230" s="9">
        <v>2230</v>
      </c>
      <c r="AY230" s="9">
        <v>2251</v>
      </c>
      <c r="AZ230" s="9">
        <v>2218.8000000000002</v>
      </c>
      <c r="BA230" s="9">
        <v>2241.4499999999998</v>
      </c>
      <c r="BB230" s="9">
        <v>1627949</v>
      </c>
      <c r="BC230" s="14">
        <f>(Hindustan_Unilever[[#This Row],[CLOSE]]-BA229)/BA229</f>
        <v>-8.9219994200822093E-5</v>
      </c>
    </row>
    <row r="231" spans="1:55" x14ac:dyDescent="0.3">
      <c r="A231" s="8">
        <v>45713</v>
      </c>
      <c r="B231" s="9" t="s">
        <v>897</v>
      </c>
      <c r="C231" s="9" t="s">
        <v>898</v>
      </c>
      <c r="D231" s="9" t="s">
        <v>899</v>
      </c>
      <c r="E231" s="9" t="s">
        <v>900</v>
      </c>
      <c r="F231" s="9">
        <v>24917.83</v>
      </c>
      <c r="G231" s="10">
        <f>(Nifty_50[[#This Row],[CLOSE]]-E230)/E230</f>
        <v>-2.571680038663557E-4</v>
      </c>
      <c r="I231" s="11">
        <v>45713</v>
      </c>
      <c r="J231" s="12">
        <v>1671.1</v>
      </c>
      <c r="K231" s="12">
        <v>1688</v>
      </c>
      <c r="L231" s="12">
        <v>1671.1</v>
      </c>
      <c r="M231" s="12">
        <v>1682.35</v>
      </c>
      <c r="N231" s="12">
        <v>12069354</v>
      </c>
      <c r="O231" s="10">
        <f>(HDFC_Bank[[#This Row],[CLOSE]]-M230)/M230</f>
        <v>3.1304036730069765E-3</v>
      </c>
      <c r="Q231" s="8">
        <v>45713</v>
      </c>
      <c r="R231" s="9">
        <v>1745.15</v>
      </c>
      <c r="S231" s="9">
        <v>1778.45</v>
      </c>
      <c r="T231" s="9">
        <v>1745.15</v>
      </c>
      <c r="U231" s="9">
        <v>1767.7</v>
      </c>
      <c r="V231" s="9">
        <v>5092963</v>
      </c>
      <c r="W231" s="10">
        <f>(Infosys[[#This Row],[CLOSE]]-U230)/U230</f>
        <v>2.0407006405533342E-3</v>
      </c>
      <c r="Y231" s="8">
        <v>45713</v>
      </c>
      <c r="Z231" s="9">
        <v>1639.5</v>
      </c>
      <c r="AA231" s="9">
        <v>1647.8</v>
      </c>
      <c r="AB231" s="9">
        <v>1606.25</v>
      </c>
      <c r="AC231" s="9">
        <v>1613.6</v>
      </c>
      <c r="AD231" s="9">
        <v>2836717</v>
      </c>
      <c r="AE231" s="10">
        <f>(Sun_Pharma[[#This Row],[CLOSE]]-AC230)/AC230</f>
        <v>-1.5797499237572486E-2</v>
      </c>
      <c r="AG231" s="8">
        <v>45713</v>
      </c>
      <c r="AH231" s="9">
        <v>1211</v>
      </c>
      <c r="AI231" s="9">
        <v>1221</v>
      </c>
      <c r="AJ231" s="9">
        <v>1201.5</v>
      </c>
      <c r="AK231" s="9">
        <v>1204</v>
      </c>
      <c r="AL231" s="9">
        <v>11552182</v>
      </c>
      <c r="AM231" s="10">
        <f>(Reliance[[#This Row],[CLOSE]]-AK230)/AK230</f>
        <v>-8.6863447367337334E-3</v>
      </c>
      <c r="AO231" s="8">
        <v>45713</v>
      </c>
      <c r="AP231" s="9">
        <v>667.75</v>
      </c>
      <c r="AQ231" s="9">
        <v>672.5</v>
      </c>
      <c r="AR231" s="9">
        <v>660</v>
      </c>
      <c r="AS231" s="9">
        <v>661.6</v>
      </c>
      <c r="AT231" s="9">
        <v>10251257</v>
      </c>
      <c r="AU231" s="10">
        <f>(Tata_Motors[[#This Row],[CLOSE]]-AS230)/AS230</f>
        <v>-9.9513655069210279E-3</v>
      </c>
      <c r="AW231" s="8">
        <v>45713</v>
      </c>
      <c r="AX231" s="9">
        <v>2243</v>
      </c>
      <c r="AY231" s="9">
        <v>2269.6</v>
      </c>
      <c r="AZ231" s="9">
        <v>2237.9499999999998</v>
      </c>
      <c r="BA231" s="9">
        <v>2259.3000000000002</v>
      </c>
      <c r="BB231" s="9">
        <v>1988040</v>
      </c>
      <c r="BC231" s="14">
        <f>(Hindustan_Unilever[[#This Row],[CLOSE]]-BA230)/BA230</f>
        <v>7.9635949943118803E-3</v>
      </c>
    </row>
    <row r="232" spans="1:55" x14ac:dyDescent="0.3">
      <c r="A232" s="8">
        <v>45715</v>
      </c>
      <c r="B232" s="9" t="s">
        <v>901</v>
      </c>
      <c r="C232" s="9" t="s">
        <v>902</v>
      </c>
      <c r="D232" s="9" t="s">
        <v>903</v>
      </c>
      <c r="E232" s="9" t="s">
        <v>904</v>
      </c>
      <c r="F232" s="9">
        <v>29775.64</v>
      </c>
      <c r="G232" s="10">
        <f>(Nifty_50[[#This Row],[CLOSE]]-E231)/E231</f>
        <v>-1.1087679149175853E-4</v>
      </c>
      <c r="I232" s="11">
        <v>45715</v>
      </c>
      <c r="J232" s="12">
        <v>1682.55</v>
      </c>
      <c r="K232" s="12">
        <v>1710.75</v>
      </c>
      <c r="L232" s="12">
        <v>1682.55</v>
      </c>
      <c r="M232" s="12">
        <v>1700.7</v>
      </c>
      <c r="N232" s="12">
        <v>17893400</v>
      </c>
      <c r="O232" s="10">
        <f>(HDFC_Bank[[#This Row],[CLOSE]]-M231)/M231</f>
        <v>1.0907361726156946E-2</v>
      </c>
      <c r="Q232" s="8">
        <v>45715</v>
      </c>
      <c r="R232" s="9">
        <v>1755.2</v>
      </c>
      <c r="S232" s="9">
        <v>1775.85</v>
      </c>
      <c r="T232" s="9">
        <v>1751.1</v>
      </c>
      <c r="U232" s="9">
        <v>1764.3</v>
      </c>
      <c r="V232" s="9">
        <v>5757079</v>
      </c>
      <c r="W232" s="10">
        <f>(Infosys[[#This Row],[CLOSE]]-U231)/U231</f>
        <v>-1.9234032924139225E-3</v>
      </c>
      <c r="Y232" s="8">
        <v>45715</v>
      </c>
      <c r="Z232" s="9">
        <v>1628.95</v>
      </c>
      <c r="AA232" s="9">
        <v>1653.1</v>
      </c>
      <c r="AB232" s="9">
        <v>1605.05</v>
      </c>
      <c r="AC232" s="9">
        <v>1647.5</v>
      </c>
      <c r="AD232" s="9">
        <v>2744489</v>
      </c>
      <c r="AE232" s="10">
        <f>(Sun_Pharma[[#This Row],[CLOSE]]-AC231)/AC231</f>
        <v>2.1008924144769518E-2</v>
      </c>
      <c r="AG232" s="8">
        <v>45715</v>
      </c>
      <c r="AH232" s="9">
        <v>1212.8</v>
      </c>
      <c r="AI232" s="9">
        <v>1215</v>
      </c>
      <c r="AJ232" s="9">
        <v>1200.6500000000001</v>
      </c>
      <c r="AK232" s="9">
        <v>1207.0999999999999</v>
      </c>
      <c r="AL232" s="9">
        <v>11509215</v>
      </c>
      <c r="AM232" s="10">
        <f>(Reliance[[#This Row],[CLOSE]]-AK231)/AK231</f>
        <v>2.5747508305647084E-3</v>
      </c>
      <c r="AO232" s="8">
        <v>45715</v>
      </c>
      <c r="AP232" s="9">
        <v>662</v>
      </c>
      <c r="AQ232" s="9">
        <v>665</v>
      </c>
      <c r="AR232" s="9">
        <v>645.65</v>
      </c>
      <c r="AS232" s="9">
        <v>648.54999999999995</v>
      </c>
      <c r="AT232" s="9">
        <v>12281857</v>
      </c>
      <c r="AU232" s="10">
        <f>(Tata_Motors[[#This Row],[CLOSE]]-AS231)/AS231</f>
        <v>-1.9724909310761891E-2</v>
      </c>
      <c r="AW232" s="8">
        <v>45715</v>
      </c>
      <c r="AX232" s="9">
        <v>2269.65</v>
      </c>
      <c r="AY232" s="9">
        <v>2269.65</v>
      </c>
      <c r="AZ232" s="9">
        <v>2233.1</v>
      </c>
      <c r="BA232" s="9">
        <v>2244.9499999999998</v>
      </c>
      <c r="BB232" s="9">
        <v>1699658</v>
      </c>
      <c r="BC232" s="14">
        <f>(Hindustan_Unilever[[#This Row],[CLOSE]]-BA231)/BA231</f>
        <v>-6.3515248085691863E-3</v>
      </c>
    </row>
    <row r="233" spans="1:55" x14ac:dyDescent="0.3">
      <c r="A233" s="8">
        <v>45716</v>
      </c>
      <c r="B233" s="9" t="s">
        <v>905</v>
      </c>
      <c r="C233" s="9" t="s">
        <v>906</v>
      </c>
      <c r="D233" s="9" t="s">
        <v>907</v>
      </c>
      <c r="E233" s="9" t="s">
        <v>908</v>
      </c>
      <c r="F233" s="9">
        <v>52745.2</v>
      </c>
      <c r="G233" s="10">
        <f>(Nifty_50[[#This Row],[CLOSE]]-E232)/E232</f>
        <v>-1.8644891007116797E-2</v>
      </c>
      <c r="I233" s="11">
        <v>45716</v>
      </c>
      <c r="J233" s="12">
        <v>1685</v>
      </c>
      <c r="K233" s="12">
        <v>1737.25</v>
      </c>
      <c r="L233" s="12">
        <v>1685</v>
      </c>
      <c r="M233" s="12">
        <v>1732.4</v>
      </c>
      <c r="N233" s="12">
        <v>27258364</v>
      </c>
      <c r="O233" s="10">
        <f>(HDFC_Bank[[#This Row],[CLOSE]]-M232)/M232</f>
        <v>1.8639383783148143E-2</v>
      </c>
      <c r="Q233" s="8">
        <v>45716</v>
      </c>
      <c r="R233" s="9">
        <v>1755.05</v>
      </c>
      <c r="S233" s="9">
        <v>1755.1</v>
      </c>
      <c r="T233" s="9">
        <v>1682.45</v>
      </c>
      <c r="U233" s="9">
        <v>1687.7</v>
      </c>
      <c r="V233" s="9">
        <v>12182167</v>
      </c>
      <c r="W233" s="10">
        <f>(Infosys[[#This Row],[CLOSE]]-U232)/U232</f>
        <v>-4.3416652496740864E-2</v>
      </c>
      <c r="Y233" s="8">
        <v>45716</v>
      </c>
      <c r="Z233" s="9">
        <v>1671</v>
      </c>
      <c r="AA233" s="9">
        <v>1671</v>
      </c>
      <c r="AB233" s="9">
        <v>1586.4</v>
      </c>
      <c r="AC233" s="9">
        <v>1593.25</v>
      </c>
      <c r="AD233" s="9">
        <v>3549979</v>
      </c>
      <c r="AE233" s="10">
        <f>(Sun_Pharma[[#This Row],[CLOSE]]-AC232)/AC232</f>
        <v>-3.2928679817905919E-2</v>
      </c>
      <c r="AG233" s="8">
        <v>45716</v>
      </c>
      <c r="AH233" s="9">
        <v>1202</v>
      </c>
      <c r="AI233" s="9">
        <v>1217.3499999999999</v>
      </c>
      <c r="AJ233" s="9">
        <v>1193.3</v>
      </c>
      <c r="AK233" s="9">
        <v>1200.0999999999999</v>
      </c>
      <c r="AL233" s="9">
        <v>23007298</v>
      </c>
      <c r="AM233" s="10">
        <f>(Reliance[[#This Row],[CLOSE]]-AK232)/AK232</f>
        <v>-5.7990224505012015E-3</v>
      </c>
      <c r="AO233" s="8">
        <v>45716</v>
      </c>
      <c r="AP233" s="9">
        <v>645</v>
      </c>
      <c r="AQ233" s="9">
        <v>645</v>
      </c>
      <c r="AR233" s="9">
        <v>618.45000000000005</v>
      </c>
      <c r="AS233" s="9">
        <v>620.65</v>
      </c>
      <c r="AT233" s="9">
        <v>20477619</v>
      </c>
      <c r="AU233" s="10">
        <f>(Tata_Motors[[#This Row],[CLOSE]]-AS232)/AS232</f>
        <v>-4.3019042479377038E-2</v>
      </c>
      <c r="AW233" s="8">
        <v>45716</v>
      </c>
      <c r="AX233" s="9">
        <v>2245.0500000000002</v>
      </c>
      <c r="AY233" s="9">
        <v>2249.6</v>
      </c>
      <c r="AZ233" s="9">
        <v>2185.85</v>
      </c>
      <c r="BA233" s="9">
        <v>2190.25</v>
      </c>
      <c r="BB233" s="9">
        <v>3683249</v>
      </c>
      <c r="BC233" s="14">
        <f>(Hindustan_Unilever[[#This Row],[CLOSE]]-BA232)/BA232</f>
        <v>-2.4365798792846088E-2</v>
      </c>
    </row>
    <row r="234" spans="1:55" x14ac:dyDescent="0.3">
      <c r="A234" s="8">
        <v>45719</v>
      </c>
      <c r="B234" s="9" t="s">
        <v>909</v>
      </c>
      <c r="C234" s="9" t="s">
        <v>910</v>
      </c>
      <c r="D234" s="9" t="s">
        <v>911</v>
      </c>
      <c r="E234" s="9" t="s">
        <v>912</v>
      </c>
      <c r="F234" s="9">
        <v>25942.05</v>
      </c>
      <c r="G234" s="10">
        <f>(Nifty_50[[#This Row],[CLOSE]]-E233)/E233</f>
        <v>-2.4407110604896133E-4</v>
      </c>
      <c r="I234" s="11">
        <v>45719</v>
      </c>
      <c r="J234" s="12">
        <v>1739.8</v>
      </c>
      <c r="K234" s="12">
        <v>1743.05</v>
      </c>
      <c r="L234" s="12">
        <v>1694.1</v>
      </c>
      <c r="M234" s="12">
        <v>1701.55</v>
      </c>
      <c r="N234" s="12">
        <v>10602682</v>
      </c>
      <c r="O234" s="10">
        <f>(HDFC_Bank[[#This Row],[CLOSE]]-M233)/M233</f>
        <v>-1.7807665666127993E-2</v>
      </c>
      <c r="Q234" s="8">
        <v>45719</v>
      </c>
      <c r="R234" s="9">
        <v>1692.3</v>
      </c>
      <c r="S234" s="9">
        <v>1728.6</v>
      </c>
      <c r="T234" s="9">
        <v>1692.3</v>
      </c>
      <c r="U234" s="9">
        <v>1708.6</v>
      </c>
      <c r="V234" s="9">
        <v>7504969</v>
      </c>
      <c r="W234" s="10">
        <f>(Infosys[[#This Row],[CLOSE]]-U233)/U233</f>
        <v>1.238371748533499E-2</v>
      </c>
      <c r="Y234" s="8">
        <v>45719</v>
      </c>
      <c r="Z234" s="9">
        <v>1585.3</v>
      </c>
      <c r="AA234" s="9">
        <v>1607.4</v>
      </c>
      <c r="AB234" s="9">
        <v>1582.2</v>
      </c>
      <c r="AC234" s="9">
        <v>1585.1</v>
      </c>
      <c r="AD234" s="9">
        <v>1425492</v>
      </c>
      <c r="AE234" s="10">
        <f>(Sun_Pharma[[#This Row],[CLOSE]]-AC233)/AC233</f>
        <v>-5.1153302997019243E-3</v>
      </c>
      <c r="AG234" s="8">
        <v>45719</v>
      </c>
      <c r="AH234" s="9">
        <v>1204</v>
      </c>
      <c r="AI234" s="9">
        <v>1206.45</v>
      </c>
      <c r="AJ234" s="9">
        <v>1156</v>
      </c>
      <c r="AK234" s="9">
        <v>1171.25</v>
      </c>
      <c r="AL234" s="9">
        <v>17944938</v>
      </c>
      <c r="AM234" s="10">
        <f>(Reliance[[#This Row],[CLOSE]]-AK233)/AK233</f>
        <v>-2.4039663361386476E-2</v>
      </c>
      <c r="AO234" s="8">
        <v>45719</v>
      </c>
      <c r="AP234" s="9">
        <v>620.65</v>
      </c>
      <c r="AQ234" s="9">
        <v>626.85</v>
      </c>
      <c r="AR234" s="9">
        <v>606.29999999999995</v>
      </c>
      <c r="AS234" s="9">
        <v>621.15</v>
      </c>
      <c r="AT234" s="9">
        <v>18362700</v>
      </c>
      <c r="AU234" s="10">
        <f>(Tata_Motors[[#This Row],[CLOSE]]-AS233)/AS233</f>
        <v>8.0560702489325712E-4</v>
      </c>
      <c r="AW234" s="8">
        <v>45719</v>
      </c>
      <c r="AX234" s="9">
        <v>2199</v>
      </c>
      <c r="AY234" s="9">
        <v>2199</v>
      </c>
      <c r="AZ234" s="9">
        <v>2158.5</v>
      </c>
      <c r="BA234" s="9">
        <v>2176.85</v>
      </c>
      <c r="BB234" s="9">
        <v>1306470</v>
      </c>
      <c r="BC234" s="14">
        <f>(Hindustan_Unilever[[#This Row],[CLOSE]]-BA233)/BA233</f>
        <v>-6.1180230567287252E-3</v>
      </c>
    </row>
    <row r="235" spans="1:55" x14ac:dyDescent="0.3">
      <c r="A235" s="8">
        <v>45720</v>
      </c>
      <c r="B235" s="9" t="s">
        <v>913</v>
      </c>
      <c r="C235" s="9" t="s">
        <v>914</v>
      </c>
      <c r="D235" s="9" t="s">
        <v>915</v>
      </c>
      <c r="E235" s="9" t="s">
        <v>916</v>
      </c>
      <c r="F235" s="9">
        <v>22979.56</v>
      </c>
      <c r="G235" s="10">
        <f>(Nifty_50[[#This Row],[CLOSE]]-E234)/E234</f>
        <v>-1.656924043708337E-3</v>
      </c>
      <c r="I235" s="11">
        <v>45720</v>
      </c>
      <c r="J235" s="12">
        <v>1698</v>
      </c>
      <c r="K235" s="12">
        <v>1714.3</v>
      </c>
      <c r="L235" s="12">
        <v>1693.25</v>
      </c>
      <c r="M235" s="12">
        <v>1710</v>
      </c>
      <c r="N235" s="12">
        <v>9960479</v>
      </c>
      <c r="O235" s="10">
        <f>(HDFC_Bank[[#This Row],[CLOSE]]-M234)/M234</f>
        <v>4.9660603567335936E-3</v>
      </c>
      <c r="Q235" s="8">
        <v>45720</v>
      </c>
      <c r="R235" s="9">
        <v>1695</v>
      </c>
      <c r="S235" s="9">
        <v>1699</v>
      </c>
      <c r="T235" s="9">
        <v>1670</v>
      </c>
      <c r="U235" s="9">
        <v>1688.3</v>
      </c>
      <c r="V235" s="9">
        <v>6759673</v>
      </c>
      <c r="W235" s="10">
        <f>(Infosys[[#This Row],[CLOSE]]-U234)/U234</f>
        <v>-1.1881072222872501E-2</v>
      </c>
      <c r="Y235" s="8">
        <v>45720</v>
      </c>
      <c r="Z235" s="9">
        <v>1585</v>
      </c>
      <c r="AA235" s="9">
        <v>1590</v>
      </c>
      <c r="AB235" s="9">
        <v>1556</v>
      </c>
      <c r="AC235" s="9">
        <v>1566.5</v>
      </c>
      <c r="AD235" s="9">
        <v>1717135</v>
      </c>
      <c r="AE235" s="10">
        <f>(Sun_Pharma[[#This Row],[CLOSE]]-AC234)/AC234</f>
        <v>-1.1734275440035273E-2</v>
      </c>
      <c r="AG235" s="8">
        <v>45720</v>
      </c>
      <c r="AH235" s="9">
        <v>1162.2</v>
      </c>
      <c r="AI235" s="9">
        <v>1174</v>
      </c>
      <c r="AJ235" s="9">
        <v>1159.55</v>
      </c>
      <c r="AK235" s="9">
        <v>1161.9000000000001</v>
      </c>
      <c r="AL235" s="9">
        <v>11377373</v>
      </c>
      <c r="AM235" s="10">
        <f>(Reliance[[#This Row],[CLOSE]]-AK234)/AK234</f>
        <v>-7.9829242262539242E-3</v>
      </c>
      <c r="AO235" s="8">
        <v>45720</v>
      </c>
      <c r="AP235" s="9">
        <v>613.45000000000005</v>
      </c>
      <c r="AQ235" s="9">
        <v>629.15</v>
      </c>
      <c r="AR235" s="9">
        <v>613</v>
      </c>
      <c r="AS235" s="9">
        <v>619.20000000000005</v>
      </c>
      <c r="AT235" s="9">
        <v>11878225</v>
      </c>
      <c r="AU235" s="10">
        <f>(Tata_Motors[[#This Row],[CLOSE]]-AS234)/AS234</f>
        <v>-3.1393383240762005E-3</v>
      </c>
      <c r="AW235" s="8">
        <v>45720</v>
      </c>
      <c r="AX235" s="9">
        <v>2179.9499999999998</v>
      </c>
      <c r="AY235" s="9">
        <v>2180</v>
      </c>
      <c r="AZ235" s="9">
        <v>2136</v>
      </c>
      <c r="BA235" s="9">
        <v>2157.35</v>
      </c>
      <c r="BB235" s="9">
        <v>1800330</v>
      </c>
      <c r="BC235" s="14">
        <f>(Hindustan_Unilever[[#This Row],[CLOSE]]-BA234)/BA234</f>
        <v>-8.9578978799641686E-3</v>
      </c>
    </row>
    <row r="236" spans="1:55" x14ac:dyDescent="0.3">
      <c r="A236" s="8">
        <v>45721</v>
      </c>
      <c r="B236" s="9" t="s">
        <v>917</v>
      </c>
      <c r="C236" s="9" t="s">
        <v>918</v>
      </c>
      <c r="D236" s="9" t="s">
        <v>919</v>
      </c>
      <c r="E236" s="9" t="s">
        <v>920</v>
      </c>
      <c r="F236" s="9">
        <v>26371.61</v>
      </c>
      <c r="G236" s="10">
        <f>(Nifty_50[[#This Row],[CLOSE]]-E235)/E235</f>
        <v>1.1531677583985519E-2</v>
      </c>
      <c r="I236" s="11">
        <v>45721</v>
      </c>
      <c r="J236" s="12">
        <v>1701.95</v>
      </c>
      <c r="K236" s="12">
        <v>1710.8</v>
      </c>
      <c r="L236" s="12">
        <v>1688.25</v>
      </c>
      <c r="M236" s="12">
        <v>1690</v>
      </c>
      <c r="N236" s="12">
        <v>10791936</v>
      </c>
      <c r="O236" s="10">
        <f>(HDFC_Bank[[#This Row],[CLOSE]]-M235)/M235</f>
        <v>-1.1695906432748537E-2</v>
      </c>
      <c r="Q236" s="8">
        <v>45721</v>
      </c>
      <c r="R236" s="9">
        <v>1692.45</v>
      </c>
      <c r="S236" s="9">
        <v>1732.95</v>
      </c>
      <c r="T236" s="9">
        <v>1692.45</v>
      </c>
      <c r="U236" s="9">
        <v>1711.5</v>
      </c>
      <c r="V236" s="9">
        <v>8180782</v>
      </c>
      <c r="W236" s="10">
        <f>(Infosys[[#This Row],[CLOSE]]-U235)/U235</f>
        <v>1.3741633595924922E-2</v>
      </c>
      <c r="Y236" s="8">
        <v>45721</v>
      </c>
      <c r="Z236" s="9">
        <v>1564.6</v>
      </c>
      <c r="AA236" s="9">
        <v>1586.3</v>
      </c>
      <c r="AB236" s="9">
        <v>1553.05</v>
      </c>
      <c r="AC236" s="9">
        <v>1582.45</v>
      </c>
      <c r="AD236" s="9">
        <v>2428171</v>
      </c>
      <c r="AE236" s="10">
        <f>(Sun_Pharma[[#This Row],[CLOSE]]-AC235)/AC235</f>
        <v>1.018193424832432E-2</v>
      </c>
      <c r="AG236" s="8">
        <v>45721</v>
      </c>
      <c r="AH236" s="9">
        <v>1161</v>
      </c>
      <c r="AI236" s="9">
        <v>1183</v>
      </c>
      <c r="AJ236" s="9">
        <v>1157</v>
      </c>
      <c r="AK236" s="9">
        <v>1175.5999999999999</v>
      </c>
      <c r="AL236" s="9">
        <v>8664095</v>
      </c>
      <c r="AM236" s="10">
        <f>(Reliance[[#This Row],[CLOSE]]-AK235)/AK235</f>
        <v>1.1791031930458573E-2</v>
      </c>
      <c r="AO236" s="8">
        <v>45721</v>
      </c>
      <c r="AP236" s="9">
        <v>619</v>
      </c>
      <c r="AQ236" s="9">
        <v>641.6</v>
      </c>
      <c r="AR236" s="9">
        <v>618.6</v>
      </c>
      <c r="AS236" s="9">
        <v>640.79999999999995</v>
      </c>
      <c r="AT236" s="9">
        <v>12373061</v>
      </c>
      <c r="AU236" s="10">
        <f>(Tata_Motors[[#This Row],[CLOSE]]-AS235)/AS235</f>
        <v>3.4883720930232412E-2</v>
      </c>
      <c r="AW236" s="8">
        <v>45721</v>
      </c>
      <c r="AX236" s="9">
        <v>2152</v>
      </c>
      <c r="AY236" s="9">
        <v>2191.9</v>
      </c>
      <c r="AZ236" s="9">
        <v>2150</v>
      </c>
      <c r="BA236" s="9">
        <v>2170.4499999999998</v>
      </c>
      <c r="BB236" s="9">
        <v>1145673</v>
      </c>
      <c r="BC236" s="14">
        <f>(Hindustan_Unilever[[#This Row],[CLOSE]]-BA235)/BA235</f>
        <v>6.0722645838644212E-3</v>
      </c>
    </row>
  </sheetData>
  <mergeCells count="7">
    <mergeCell ref="AY2:BA2"/>
    <mergeCell ref="D2:E2"/>
    <mergeCell ref="K2:M2"/>
    <mergeCell ref="S2:U2"/>
    <mergeCell ref="AA2:AC2"/>
    <mergeCell ref="AI2:AK2"/>
    <mergeCell ref="AQ2:AS2"/>
  </mergeCells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D54B8-AEAC-4DAD-A082-44C478BAB2CC}">
  <dimension ref="A1:F8"/>
  <sheetViews>
    <sheetView workbookViewId="0"/>
  </sheetViews>
  <sheetFormatPr defaultRowHeight="13" x14ac:dyDescent="0.3"/>
  <cols>
    <col min="1" max="1" width="55.3984375" bestFit="1" customWidth="1"/>
    <col min="2" max="2" width="11.69921875" bestFit="1" customWidth="1"/>
    <col min="3" max="5" width="15.5" bestFit="1" customWidth="1"/>
    <col min="6" max="6" width="80.796875" bestFit="1" customWidth="1"/>
    <col min="7" max="7" width="11.796875" bestFit="1" customWidth="1"/>
    <col min="9" max="9" width="9.3984375" bestFit="1" customWidth="1"/>
    <col min="10" max="10" width="9.19921875" bestFit="1" customWidth="1"/>
    <col min="11" max="11" width="8.69921875" bestFit="1" customWidth="1"/>
    <col min="12" max="12" width="17" bestFit="1" customWidth="1"/>
    <col min="13" max="13" width="7.8984375" bestFit="1" customWidth="1"/>
    <col min="14" max="14" width="8.09765625" bestFit="1" customWidth="1"/>
    <col min="15" max="15" width="8.296875" bestFit="1" customWidth="1"/>
    <col min="16" max="16" width="9.796875" bestFit="1" customWidth="1"/>
    <col min="17" max="17" width="9.59765625" bestFit="1" customWidth="1"/>
    <col min="18" max="18" width="12.69921875" bestFit="1" customWidth="1"/>
    <col min="19" max="19" width="16.5" bestFit="1" customWidth="1"/>
    <col min="20" max="20" width="14.296875" bestFit="1" customWidth="1"/>
  </cols>
  <sheetData>
    <row r="1" spans="1:6" x14ac:dyDescent="0.3">
      <c r="A1" t="s">
        <v>921</v>
      </c>
      <c r="B1" t="s">
        <v>922</v>
      </c>
      <c r="C1" t="s">
        <v>923</v>
      </c>
      <c r="D1" t="s">
        <v>924</v>
      </c>
      <c r="E1" t="s">
        <v>925</v>
      </c>
      <c r="F1" t="s">
        <v>926</v>
      </c>
    </row>
    <row r="2" spans="1:6" x14ac:dyDescent="0.3">
      <c r="A2" t="s">
        <v>927</v>
      </c>
      <c r="B2" t="s">
        <v>928</v>
      </c>
      <c r="C2" s="1">
        <v>45722.486481932872</v>
      </c>
      <c r="D2" s="1">
        <v>45722.486471620374</v>
      </c>
      <c r="E2" s="1">
        <v>45722.486467349539</v>
      </c>
      <c r="F2" t="s">
        <v>929</v>
      </c>
    </row>
    <row r="3" spans="1:6" x14ac:dyDescent="0.3">
      <c r="A3" t="s">
        <v>930</v>
      </c>
      <c r="B3" t="s">
        <v>928</v>
      </c>
      <c r="C3" s="1">
        <v>45722.484762523149</v>
      </c>
      <c r="D3" s="1">
        <v>45721.864767766201</v>
      </c>
      <c r="E3" s="1">
        <v>45721.864761192126</v>
      </c>
      <c r="F3" t="s">
        <v>929</v>
      </c>
    </row>
    <row r="4" spans="1:6" x14ac:dyDescent="0.3">
      <c r="A4" t="s">
        <v>931</v>
      </c>
      <c r="B4" t="s">
        <v>928</v>
      </c>
      <c r="C4" s="1">
        <v>45722.487783842589</v>
      </c>
      <c r="D4" s="1">
        <v>45721.884231805554</v>
      </c>
      <c r="E4" s="1">
        <v>45721.884216666665</v>
      </c>
      <c r="F4" t="s">
        <v>929</v>
      </c>
    </row>
    <row r="5" spans="1:6" x14ac:dyDescent="0.3">
      <c r="A5" t="s">
        <v>932</v>
      </c>
      <c r="B5" t="s">
        <v>928</v>
      </c>
      <c r="C5" s="1">
        <v>45722.487785752317</v>
      </c>
      <c r="D5" s="1">
        <v>45721.870308043981</v>
      </c>
      <c r="E5" s="1">
        <v>45721.870297337962</v>
      </c>
      <c r="F5" t="s">
        <v>929</v>
      </c>
    </row>
    <row r="6" spans="1:6" x14ac:dyDescent="0.3">
      <c r="A6" t="s">
        <v>933</v>
      </c>
      <c r="B6" t="s">
        <v>928</v>
      </c>
      <c r="C6" s="1">
        <v>45722.487785231482</v>
      </c>
      <c r="D6" s="1">
        <v>45721.875004340276</v>
      </c>
      <c r="E6" s="1">
        <v>45721.874997233797</v>
      </c>
      <c r="F6" t="s">
        <v>929</v>
      </c>
    </row>
    <row r="7" spans="1:6" x14ac:dyDescent="0.3">
      <c r="A7" t="s">
        <v>934</v>
      </c>
      <c r="B7" t="s">
        <v>928</v>
      </c>
      <c r="C7" s="1">
        <v>45722.487784710647</v>
      </c>
      <c r="D7" s="1">
        <v>45721.88993578704</v>
      </c>
      <c r="E7" s="1">
        <v>45721.88992966435</v>
      </c>
      <c r="F7" t="s">
        <v>929</v>
      </c>
    </row>
    <row r="8" spans="1:6" x14ac:dyDescent="0.3">
      <c r="A8" t="s">
        <v>935</v>
      </c>
      <c r="B8" t="s">
        <v>928</v>
      </c>
      <c r="C8" s="1">
        <v>45722.487784317127</v>
      </c>
      <c r="D8" s="1">
        <v>45721.879897430554</v>
      </c>
      <c r="E8" s="1">
        <v>45721.879891493052</v>
      </c>
      <c r="F8" t="s">
        <v>929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89C1D-67BA-4207-B7E0-4EEF37D38C69}">
  <dimension ref="B3:AA294"/>
  <sheetViews>
    <sheetView tabSelected="1" workbookViewId="0">
      <selection activeCell="N282" sqref="N282"/>
    </sheetView>
  </sheetViews>
  <sheetFormatPr defaultRowHeight="13" x14ac:dyDescent="0.3"/>
  <cols>
    <col min="1" max="1" width="5.69921875" customWidth="1"/>
    <col min="2" max="2" width="17.59765625" customWidth="1"/>
    <col min="3" max="3" width="11.3984375" customWidth="1"/>
    <col min="4" max="4" width="11.59765625" customWidth="1"/>
    <col min="5" max="5" width="10.59765625" customWidth="1"/>
    <col min="6" max="6" width="14.09765625" customWidth="1"/>
    <col min="7" max="7" width="10.296875" bestFit="1" customWidth="1"/>
    <col min="8" max="8" width="13.19921875" customWidth="1"/>
    <col min="9" max="9" width="12.69921875" customWidth="1"/>
    <col min="10" max="10" width="12.296875" customWidth="1"/>
    <col min="11" max="11" width="10.796875" customWidth="1"/>
    <col min="12" max="12" width="11.59765625" customWidth="1"/>
    <col min="14" max="14" width="9.69921875" customWidth="1"/>
    <col min="16" max="16" width="10.296875" customWidth="1"/>
    <col min="20" max="20" width="14.69921875" customWidth="1"/>
    <col min="21" max="21" width="11.3984375" customWidth="1"/>
    <col min="22" max="22" width="11.5" customWidth="1"/>
    <col min="24" max="24" width="10.5" customWidth="1"/>
    <col min="25" max="25" width="13.5" customWidth="1"/>
  </cols>
  <sheetData>
    <row r="3" spans="2:27" x14ac:dyDescent="0.3">
      <c r="B3" s="78"/>
      <c r="C3" s="72" t="s">
        <v>941</v>
      </c>
      <c r="D3" s="73"/>
      <c r="E3" s="67" t="s">
        <v>948</v>
      </c>
      <c r="F3" s="67"/>
      <c r="G3" s="62" t="s">
        <v>943</v>
      </c>
      <c r="H3" s="62"/>
      <c r="I3" s="55" t="s">
        <v>944</v>
      </c>
      <c r="J3" s="55"/>
      <c r="K3" s="50" t="s">
        <v>949</v>
      </c>
      <c r="L3" s="50"/>
      <c r="M3" s="45" t="s">
        <v>946</v>
      </c>
      <c r="N3" s="45"/>
      <c r="O3" s="40" t="s">
        <v>950</v>
      </c>
      <c r="P3" s="40"/>
      <c r="Q3" s="23"/>
      <c r="V3" s="39"/>
      <c r="W3" s="39"/>
      <c r="X3" s="39"/>
      <c r="Y3" s="39"/>
      <c r="Z3" s="39"/>
      <c r="AA3" s="39"/>
    </row>
    <row r="4" spans="2:27" x14ac:dyDescent="0.3">
      <c r="B4" s="79" t="s">
        <v>936</v>
      </c>
      <c r="C4" s="74" t="s">
        <v>937</v>
      </c>
      <c r="D4" s="75" t="s">
        <v>940</v>
      </c>
      <c r="E4" s="68" t="s">
        <v>937</v>
      </c>
      <c r="F4" s="69" t="s">
        <v>938</v>
      </c>
      <c r="G4" s="63" t="s">
        <v>937</v>
      </c>
      <c r="H4" s="64" t="s">
        <v>938</v>
      </c>
      <c r="I4" s="56" t="s">
        <v>937</v>
      </c>
      <c r="J4" s="57" t="s">
        <v>938</v>
      </c>
      <c r="K4" s="51" t="s">
        <v>937</v>
      </c>
      <c r="L4" s="52" t="s">
        <v>938</v>
      </c>
      <c r="M4" s="46" t="s">
        <v>937</v>
      </c>
      <c r="N4" s="47" t="s">
        <v>938</v>
      </c>
      <c r="O4" s="41" t="s">
        <v>937</v>
      </c>
      <c r="P4" s="42" t="s">
        <v>938</v>
      </c>
      <c r="T4" s="13"/>
      <c r="V4" s="14"/>
      <c r="W4" s="14"/>
      <c r="X4" s="14"/>
      <c r="Y4" s="14"/>
      <c r="Z4" s="14"/>
      <c r="AA4" s="14"/>
    </row>
    <row r="5" spans="2:27" x14ac:dyDescent="0.3">
      <c r="B5" s="80">
        <v>45383</v>
      </c>
      <c r="C5" s="76" t="s">
        <v>7</v>
      </c>
      <c r="D5" s="77"/>
      <c r="E5" s="70">
        <v>1470.5</v>
      </c>
      <c r="F5" s="71"/>
      <c r="G5" s="65">
        <v>1495.45</v>
      </c>
      <c r="H5" s="66"/>
      <c r="I5" s="58">
        <v>1629.25</v>
      </c>
      <c r="J5" s="59"/>
      <c r="K5" s="53">
        <v>2969.55</v>
      </c>
      <c r="L5" s="54"/>
      <c r="M5" s="48">
        <v>992.25</v>
      </c>
      <c r="N5" s="49"/>
      <c r="O5" s="43">
        <v>2285.9</v>
      </c>
      <c r="P5" s="44"/>
      <c r="V5" s="10"/>
      <c r="W5" s="10"/>
      <c r="X5" s="10"/>
      <c r="Y5" s="10"/>
      <c r="Z5" s="10"/>
      <c r="AA5" s="10"/>
    </row>
    <row r="6" spans="2:27" x14ac:dyDescent="0.3">
      <c r="B6" s="80">
        <v>45384</v>
      </c>
      <c r="C6" s="76" t="s">
        <v>11</v>
      </c>
      <c r="D6" s="77">
        <f>(C6-C5)/C5</f>
        <v>-3.8732080847657055E-4</v>
      </c>
      <c r="E6" s="70">
        <v>1480.15</v>
      </c>
      <c r="F6" s="71">
        <f>(HDFC_Bank11[[#This Row],[CLOSE]]-E5)/E5</f>
        <v>6.5623937436246789E-3</v>
      </c>
      <c r="G6" s="65">
        <v>1482.85</v>
      </c>
      <c r="H6" s="66">
        <f>(Infosys12[[#This Row],[CLOSE]]-G5)/G5</f>
        <v>-8.4255575244910463E-3</v>
      </c>
      <c r="I6" s="58">
        <v>1622.25</v>
      </c>
      <c r="J6" s="59">
        <f>(Sun_Pharma14[[#This Row],[CLOSE]]-I5)/I5</f>
        <v>-4.296455424274973E-3</v>
      </c>
      <c r="K6" s="53">
        <v>2973.9</v>
      </c>
      <c r="L6" s="54">
        <f>(Reliance15[[#This Row],[CLOSE]]-K5)/K5</f>
        <v>1.4648684144061926E-3</v>
      </c>
      <c r="M6" s="48">
        <v>1004.65</v>
      </c>
      <c r="N6" s="49">
        <f>(Tata_Motors16[[#This Row],[CLOSE]]-M5)/M5</f>
        <v>1.2496850592088665E-2</v>
      </c>
      <c r="O6" s="43">
        <v>2286.6999999999998</v>
      </c>
      <c r="P6" s="44">
        <f>(Hindustan_Unilever17[[#This Row],[CLOSE]]-O5)/O5</f>
        <v>3.4997156481023978E-4</v>
      </c>
      <c r="T6" s="23"/>
      <c r="U6" s="23"/>
      <c r="V6" s="23"/>
      <c r="W6" s="23"/>
      <c r="X6" s="10"/>
      <c r="Y6" s="10"/>
      <c r="Z6" s="10"/>
      <c r="AA6" s="10"/>
    </row>
    <row r="7" spans="2:27" x14ac:dyDescent="0.3">
      <c r="B7" s="80">
        <v>45385</v>
      </c>
      <c r="C7" s="76" t="s">
        <v>15</v>
      </c>
      <c r="D7" s="77">
        <f>(Nifty_5010[[#This Row],[CLOSE]]-C6)/C6</f>
        <v>-8.3061287204989106E-4</v>
      </c>
      <c r="E7" s="70">
        <v>1482.3</v>
      </c>
      <c r="F7" s="71">
        <f>(HDFC_Bank11[[#This Row],[CLOSE]]-E6)/E6</f>
        <v>1.4525554842413698E-3</v>
      </c>
      <c r="G7" s="65">
        <v>1480.65</v>
      </c>
      <c r="H7" s="66">
        <f>(Infosys12[[#This Row],[CLOSE]]-G6)/G6</f>
        <v>-1.4836294972517909E-3</v>
      </c>
      <c r="I7" s="58">
        <v>1619.85</v>
      </c>
      <c r="J7" s="59">
        <f>(Sun_Pharma14[[#This Row],[CLOSE]]-I6)/I6</f>
        <v>-1.4794267221452247E-3</v>
      </c>
      <c r="K7" s="53">
        <v>2943.2</v>
      </c>
      <c r="L7" s="54">
        <f>(Reliance15[[#This Row],[CLOSE]]-K6)/K6</f>
        <v>-1.0323144692155175E-2</v>
      </c>
      <c r="M7" s="48">
        <v>1009.15</v>
      </c>
      <c r="N7" s="49">
        <f>(Tata_Motors16[[#This Row],[CLOSE]]-M6)/M6</f>
        <v>4.4791718508933459E-3</v>
      </c>
      <c r="O7" s="43">
        <v>2265.1999999999998</v>
      </c>
      <c r="P7" s="44">
        <f>(Hindustan_Unilever17[[#This Row],[CLOSE]]-O6)/O6</f>
        <v>-9.4021953032754624E-3</v>
      </c>
      <c r="T7" s="88"/>
      <c r="U7" s="88"/>
      <c r="V7" s="88"/>
      <c r="W7" s="88"/>
    </row>
    <row r="8" spans="2:27" x14ac:dyDescent="0.3">
      <c r="B8" s="80">
        <v>45386</v>
      </c>
      <c r="C8" s="76" t="s">
        <v>19</v>
      </c>
      <c r="D8" s="77">
        <f>(Nifty_5010[[#This Row],[CLOSE]]-C7)/C7</f>
        <v>3.5659125504520907E-3</v>
      </c>
      <c r="E8" s="70">
        <v>1527.6</v>
      </c>
      <c r="F8" s="71">
        <f>(HDFC_Bank11[[#This Row],[CLOSE]]-E7)/E7</f>
        <v>3.0560615260068782E-2</v>
      </c>
      <c r="G8" s="65">
        <v>1486.7</v>
      </c>
      <c r="H8" s="66">
        <f>(Infosys12[[#This Row],[CLOSE]]-G7)/G7</f>
        <v>4.0860432917974908E-3</v>
      </c>
      <c r="I8" s="58">
        <v>1619.35</v>
      </c>
      <c r="J8" s="59">
        <f>(Sun_Pharma14[[#This Row],[CLOSE]]-I7)/I7</f>
        <v>-3.0867055591567123E-4</v>
      </c>
      <c r="K8" s="53">
        <v>2925.85</v>
      </c>
      <c r="L8" s="54">
        <f>(Reliance15[[#This Row],[CLOSE]]-K7)/K7</f>
        <v>-5.8949442783364737E-3</v>
      </c>
      <c r="M8" s="48">
        <v>1011.6</v>
      </c>
      <c r="N8" s="49">
        <f>(Tata_Motors16[[#This Row],[CLOSE]]-M7)/M7</f>
        <v>2.4277857602933613E-3</v>
      </c>
      <c r="O8" s="43">
        <v>2264.9499999999998</v>
      </c>
      <c r="P8" s="44">
        <f>(Hindustan_Unilever17[[#This Row],[CLOSE]]-O7)/O7</f>
        <v>-1.1036553063747132E-4</v>
      </c>
      <c r="T8" s="108" t="s">
        <v>983</v>
      </c>
      <c r="U8" s="108" t="s">
        <v>977</v>
      </c>
      <c r="V8" s="107" t="s">
        <v>978</v>
      </c>
      <c r="W8" s="107" t="s">
        <v>980</v>
      </c>
      <c r="X8" s="107" t="s">
        <v>984</v>
      </c>
      <c r="Y8" s="107" t="s">
        <v>986</v>
      </c>
      <c r="Z8" s="107" t="s">
        <v>985</v>
      </c>
    </row>
    <row r="9" spans="2:27" x14ac:dyDescent="0.3">
      <c r="B9" s="80">
        <v>45387</v>
      </c>
      <c r="C9" s="76" t="s">
        <v>23</v>
      </c>
      <c r="D9" s="77">
        <f>(Nifty_5010[[#This Row],[CLOSE]]-C8)/C8</f>
        <v>-4.2194748752511256E-5</v>
      </c>
      <c r="E9" s="70">
        <v>1549.55</v>
      </c>
      <c r="F9" s="71">
        <f>(HDFC_Bank11[[#This Row],[CLOSE]]-E8)/E8</f>
        <v>1.4368944749934569E-2</v>
      </c>
      <c r="G9" s="65">
        <v>1479.1</v>
      </c>
      <c r="H9" s="66">
        <f>(Infosys12[[#This Row],[CLOSE]]-G8)/G8</f>
        <v>-5.1119930046412436E-3</v>
      </c>
      <c r="I9" s="58">
        <v>1609</v>
      </c>
      <c r="J9" s="59">
        <f>(Sun_Pharma14[[#This Row],[CLOSE]]-I8)/I8</f>
        <v>-6.3914533609163611E-3</v>
      </c>
      <c r="K9" s="53">
        <v>2920.2</v>
      </c>
      <c r="L9" s="54">
        <f>(Reliance15[[#This Row],[CLOSE]]-K8)/K8</f>
        <v>-1.9310627680845195E-3</v>
      </c>
      <c r="M9" s="48">
        <v>1007.1</v>
      </c>
      <c r="N9" s="49">
        <f>(Tata_Motors16[[#This Row],[CLOSE]]-M8)/M8</f>
        <v>-4.4483985765124551E-3</v>
      </c>
      <c r="O9" s="43">
        <v>2266.9499999999998</v>
      </c>
      <c r="P9" s="44">
        <f>(Hindustan_Unilever17[[#This Row],[CLOSE]]-O8)/O8</f>
        <v>8.8302170025828387E-4</v>
      </c>
      <c r="T9" s="106" t="s">
        <v>943</v>
      </c>
      <c r="U9" s="24">
        <f>$D$255+$H$243*($D$261-$D$255)</f>
        <v>2.0410322843195966E-2</v>
      </c>
      <c r="V9" s="20">
        <f>$H$239*$D$256</f>
        <v>0.16032088388525489</v>
      </c>
      <c r="W9" s="20">
        <f>STDEV($H$5:$H$237)</f>
        <v>1.4587691073973705E-2</v>
      </c>
      <c r="X9" s="109">
        <v>1</v>
      </c>
      <c r="Y9" s="109">
        <v>6</v>
      </c>
      <c r="Z9" s="111">
        <f>Y9/$Y$15</f>
        <v>0.2857142857142857</v>
      </c>
    </row>
    <row r="10" spans="2:27" x14ac:dyDescent="0.3">
      <c r="B10" s="80">
        <v>45390</v>
      </c>
      <c r="C10" s="76" t="s">
        <v>27</v>
      </c>
      <c r="D10" s="77">
        <f>(Nifty_5010[[#This Row],[CLOSE]]-C9)/C9</f>
        <v>6.7780951154185467E-3</v>
      </c>
      <c r="E10" s="70">
        <v>1546.6</v>
      </c>
      <c r="F10" s="71">
        <f>(HDFC_Bank11[[#This Row],[CLOSE]]-E9)/E9</f>
        <v>-1.9037785163434839E-3</v>
      </c>
      <c r="G10" s="65">
        <v>1476.7</v>
      </c>
      <c r="H10" s="66">
        <f>(Infosys12[[#This Row],[CLOSE]]-G9)/G9</f>
        <v>-1.6226083429111376E-3</v>
      </c>
      <c r="I10" s="58">
        <v>1599.7</v>
      </c>
      <c r="J10" s="59">
        <f>(Sun_Pharma14[[#This Row],[CLOSE]]-I9)/I9</f>
        <v>-5.7799875699191764E-3</v>
      </c>
      <c r="K10" s="53">
        <v>2971.95</v>
      </c>
      <c r="L10" s="54">
        <f>(Reliance15[[#This Row],[CLOSE]]-K9)/K9</f>
        <v>1.7721388945962608E-2</v>
      </c>
      <c r="M10" s="48">
        <v>1013.2</v>
      </c>
      <c r="N10" s="49">
        <f>(Tata_Motors16[[#This Row],[CLOSE]]-M9)/M9</f>
        <v>6.0569953331347653E-3</v>
      </c>
      <c r="O10" s="43">
        <v>2268.9499999999998</v>
      </c>
      <c r="P10" s="44">
        <f>(Hindustan_Unilever17[[#This Row],[CLOSE]]-O9)/O9</f>
        <v>8.8224266084386519E-4</v>
      </c>
      <c r="T10" s="106" t="s">
        <v>948</v>
      </c>
      <c r="U10" s="24">
        <f>$D$255+$F$243*($D$261-$D$255)</f>
        <v>1.1233330244393824E-2</v>
      </c>
      <c r="V10" s="20">
        <f>$F$239*$D$256</f>
        <v>0.1595209197036617</v>
      </c>
      <c r="W10" s="20">
        <f>STDEV($F$5:$F$237)</f>
        <v>1.3032155423720604E-2</v>
      </c>
      <c r="X10" s="109">
        <v>2</v>
      </c>
      <c r="Y10" s="109">
        <v>5</v>
      </c>
      <c r="Z10" s="111">
        <f t="shared" ref="Z10:Z14" si="0">Y10/$Y$15</f>
        <v>0.23809523809523808</v>
      </c>
    </row>
    <row r="11" spans="2:27" x14ac:dyDescent="0.3">
      <c r="B11" s="80">
        <v>45391</v>
      </c>
      <c r="C11" s="76" t="s">
        <v>31</v>
      </c>
      <c r="D11" s="77">
        <f>(Nifty_5010[[#This Row],[CLOSE]]-C10)/C10</f>
        <v>-1.0389873953843051E-3</v>
      </c>
      <c r="E11" s="70">
        <v>1548.55</v>
      </c>
      <c r="F11" s="71">
        <f>(HDFC_Bank11[[#This Row],[CLOSE]]-E10)/E10</f>
        <v>1.2608302081986587E-3</v>
      </c>
      <c r="G11" s="65">
        <v>1494.85</v>
      </c>
      <c r="H11" s="66">
        <f>(Infosys12[[#This Row],[CLOSE]]-G10)/G10</f>
        <v>1.2290918940881603E-2</v>
      </c>
      <c r="I11" s="58">
        <v>1602.55</v>
      </c>
      <c r="J11" s="59">
        <f>(Sun_Pharma14[[#This Row],[CLOSE]]-I10)/I10</f>
        <v>1.7815840470087572E-3</v>
      </c>
      <c r="K11" s="53">
        <v>2927.3</v>
      </c>
      <c r="L11" s="54">
        <f>(Reliance15[[#This Row],[CLOSE]]-K10)/K10</f>
        <v>-1.5023805918672804E-2</v>
      </c>
      <c r="M11" s="48">
        <v>1008.5</v>
      </c>
      <c r="N11" s="49">
        <f>(Tata_Motors16[[#This Row],[CLOSE]]-M10)/M10</f>
        <v>-4.6387682589814896E-3</v>
      </c>
      <c r="O11" s="43">
        <v>2264.15</v>
      </c>
      <c r="P11" s="44">
        <f>(Hindustan_Unilever17[[#This Row],[CLOSE]]-O10)/O10</f>
        <v>-2.1155159875712237E-3</v>
      </c>
      <c r="T11" s="106" t="s">
        <v>975</v>
      </c>
      <c r="U11" s="24">
        <f>$D$255+$J$243*($D$261-$D$255)</f>
        <v>3.5027824393829447E-2</v>
      </c>
      <c r="V11" s="20">
        <f>$J$239*$D$256</f>
        <v>-1.147957038268989E-2</v>
      </c>
      <c r="W11" s="20">
        <f>STDEV($J$5:$J$237)</f>
        <v>1.2367604087663081E-2</v>
      </c>
      <c r="X11" s="109">
        <v>3</v>
      </c>
      <c r="Y11" s="109">
        <v>4</v>
      </c>
      <c r="Z11" s="111">
        <f t="shared" si="0"/>
        <v>0.19047619047619047</v>
      </c>
    </row>
    <row r="12" spans="2:27" x14ac:dyDescent="0.3">
      <c r="B12" s="80">
        <v>45392</v>
      </c>
      <c r="C12" s="76" t="s">
        <v>35</v>
      </c>
      <c r="D12" s="77">
        <f>(Nifty_5010[[#This Row],[CLOSE]]-C11)/C11</f>
        <v>4.9044396109129531E-3</v>
      </c>
      <c r="E12" s="70">
        <v>1536.35</v>
      </c>
      <c r="F12" s="71">
        <f>(HDFC_Bank11[[#This Row],[CLOSE]]-E11)/E11</f>
        <v>-7.8783377998773337E-3</v>
      </c>
      <c r="G12" s="65">
        <v>1506.8</v>
      </c>
      <c r="H12" s="66">
        <f>(Infosys12[[#This Row],[CLOSE]]-G11)/G11</f>
        <v>7.9941131217179297E-3</v>
      </c>
      <c r="I12" s="58">
        <v>1604.05</v>
      </c>
      <c r="J12" s="59">
        <f>(Sun_Pharma14[[#This Row],[CLOSE]]-I11)/I11</f>
        <v>9.3600823687248452E-4</v>
      </c>
      <c r="K12" s="53">
        <v>2959.15</v>
      </c>
      <c r="L12" s="54">
        <f>(Reliance15[[#This Row],[CLOSE]]-K11)/K11</f>
        <v>1.0880333413042703E-2</v>
      </c>
      <c r="M12" s="48">
        <v>1013.5</v>
      </c>
      <c r="N12" s="49">
        <f>(Tata_Motors16[[#This Row],[CLOSE]]-M11)/M11</f>
        <v>4.95785820525533E-3</v>
      </c>
      <c r="O12" s="43">
        <v>2260.9</v>
      </c>
      <c r="P12" s="44">
        <f>(Hindustan_Unilever17[[#This Row],[CLOSE]]-O11)/O11</f>
        <v>-1.4354172647571936E-3</v>
      </c>
      <c r="T12" s="106" t="s">
        <v>950</v>
      </c>
      <c r="U12" s="24">
        <f>$D$255+$P$243*($D$261-$D$255)</f>
        <v>5.7489797271166418E-2</v>
      </c>
      <c r="V12" s="20">
        <f>$P$239*$D$256</f>
        <v>-3.2293484927400029E-2</v>
      </c>
      <c r="W12" s="20">
        <f>STDEV($P$5:$P$237)</f>
        <v>1.3066491021962987E-2</v>
      </c>
      <c r="X12" s="109">
        <v>4</v>
      </c>
      <c r="Y12" s="109">
        <v>3</v>
      </c>
      <c r="Z12" s="111">
        <f t="shared" si="0"/>
        <v>0.14285714285714285</v>
      </c>
    </row>
    <row r="13" spans="2:27" x14ac:dyDescent="0.3">
      <c r="B13" s="80">
        <v>45394</v>
      </c>
      <c r="C13" s="76" t="s">
        <v>39</v>
      </c>
      <c r="D13" s="77">
        <f>(Nifty_5010[[#This Row],[CLOSE]]-C12)/C12</f>
        <v>-1.030157600049213E-2</v>
      </c>
      <c r="E13" s="70">
        <v>1518.95</v>
      </c>
      <c r="F13" s="71">
        <f>(HDFC_Bank11[[#This Row],[CLOSE]]-E12)/E12</f>
        <v>-1.132554430956479E-2</v>
      </c>
      <c r="G13" s="65">
        <v>1484.75</v>
      </c>
      <c r="H13" s="66">
        <f>(Infosys12[[#This Row],[CLOSE]]-G12)/G12</f>
        <v>-1.4633660737987759E-2</v>
      </c>
      <c r="I13" s="58">
        <v>1540</v>
      </c>
      <c r="J13" s="59">
        <f>(Sun_Pharma14[[#This Row],[CLOSE]]-I12)/I12</f>
        <v>-3.9930176740126527E-2</v>
      </c>
      <c r="K13" s="53">
        <v>2934.3</v>
      </c>
      <c r="L13" s="54">
        <f>(Reliance15[[#This Row],[CLOSE]]-K12)/K12</f>
        <v>-8.3976817667235221E-3</v>
      </c>
      <c r="M13" s="48">
        <v>1018.5</v>
      </c>
      <c r="N13" s="49">
        <f>(Tata_Motors16[[#This Row],[CLOSE]]-M12)/M12</f>
        <v>4.9333991119881598E-3</v>
      </c>
      <c r="O13" s="43">
        <v>2232.3000000000002</v>
      </c>
      <c r="P13" s="44">
        <f>(Hindustan_Unilever17[[#This Row],[CLOSE]]-O12)/O12</f>
        <v>-1.2649829713830735E-2</v>
      </c>
      <c r="T13" s="106" t="s">
        <v>976</v>
      </c>
      <c r="U13" s="24">
        <f>$D$255+$N$243*($D$261-$D$255)</f>
        <v>-9.5534870335553246E-3</v>
      </c>
      <c r="V13" s="20">
        <f>$N$239*$D$256</f>
        <v>-0.395082440097413</v>
      </c>
      <c r="W13" s="20">
        <f>STDEV($N$5:$N$237)</f>
        <v>1.9293716788013122E-2</v>
      </c>
      <c r="X13" s="109">
        <v>5</v>
      </c>
      <c r="Y13" s="109">
        <v>2</v>
      </c>
      <c r="Z13" s="111">
        <f t="shared" si="0"/>
        <v>9.5238095238095233E-2</v>
      </c>
    </row>
    <row r="14" spans="2:27" x14ac:dyDescent="0.3">
      <c r="B14" s="80">
        <v>45397</v>
      </c>
      <c r="C14" s="76" t="s">
        <v>43</v>
      </c>
      <c r="D14" s="77">
        <f>(Nifty_5010[[#This Row],[CLOSE]]-C13)/C13</f>
        <v>-1.0963880032327745E-2</v>
      </c>
      <c r="E14" s="70">
        <v>1494.7</v>
      </c>
      <c r="F14" s="71">
        <f>(HDFC_Bank11[[#This Row],[CLOSE]]-E13)/E13</f>
        <v>-1.5964975805655222E-2</v>
      </c>
      <c r="G14" s="65">
        <v>1468.15</v>
      </c>
      <c r="H14" s="66">
        <f>(Infosys12[[#This Row],[CLOSE]]-G13)/G13</f>
        <v>-1.1180333389459444E-2</v>
      </c>
      <c r="I14" s="58">
        <v>1540.05</v>
      </c>
      <c r="J14" s="59">
        <f>(Sun_Pharma14[[#This Row],[CLOSE]]-I13)/I13</f>
        <v>3.2467532467502937E-5</v>
      </c>
      <c r="K14" s="53">
        <v>2929.65</v>
      </c>
      <c r="L14" s="54">
        <f>(Reliance15[[#This Row],[CLOSE]]-K13)/K13</f>
        <v>-1.5847050403844497E-3</v>
      </c>
      <c r="M14" s="48">
        <v>998.8</v>
      </c>
      <c r="N14" s="49">
        <f>(Tata_Motors16[[#This Row],[CLOSE]]-M13)/M13</f>
        <v>-1.9342169857633821E-2</v>
      </c>
      <c r="O14" s="43">
        <v>2194.0500000000002</v>
      </c>
      <c r="P14" s="44">
        <f>(Hindustan_Unilever17[[#This Row],[CLOSE]]-O13)/O13</f>
        <v>-1.7134793710522778E-2</v>
      </c>
      <c r="T14" s="106" t="s">
        <v>949</v>
      </c>
      <c r="U14" s="24">
        <f>$D$255+$L$243*($D$261-$D$255)</f>
        <v>5.0015657161081445E-3</v>
      </c>
      <c r="V14" s="20">
        <f>$L$239*$D$256</f>
        <v>-0.71716077686691471</v>
      </c>
      <c r="W14" s="20">
        <f>STDEV($L$5:$L$237)</f>
        <v>3.5357462443939718E-2</v>
      </c>
      <c r="X14" s="109">
        <v>6</v>
      </c>
      <c r="Y14" s="109">
        <v>1</v>
      </c>
      <c r="Z14" s="111">
        <f t="shared" si="0"/>
        <v>4.7619047619047616E-2</v>
      </c>
    </row>
    <row r="15" spans="2:27" x14ac:dyDescent="0.3">
      <c r="B15" s="80">
        <v>45398</v>
      </c>
      <c r="C15" s="76" t="s">
        <v>47</v>
      </c>
      <c r="D15" s="77">
        <f>(Nifty_5010[[#This Row],[CLOSE]]-C14)/C14</f>
        <v>-5.594342799416255E-3</v>
      </c>
      <c r="E15" s="70">
        <v>1509.25</v>
      </c>
      <c r="F15" s="71">
        <f>(HDFC_Bank11[[#This Row],[CLOSE]]-E14)/E14</f>
        <v>9.7343948618451564E-3</v>
      </c>
      <c r="G15" s="65">
        <v>1414.45</v>
      </c>
      <c r="H15" s="66">
        <f>(Infosys12[[#This Row],[CLOSE]]-G14)/G14</f>
        <v>-3.6576644075877837E-2</v>
      </c>
      <c r="I15" s="58">
        <v>1537.55</v>
      </c>
      <c r="J15" s="59">
        <f>(Sun_Pharma14[[#This Row],[CLOSE]]-I14)/I14</f>
        <v>-1.6233239180546088E-3</v>
      </c>
      <c r="K15" s="53">
        <v>2931.5</v>
      </c>
      <c r="L15" s="54">
        <f>(Reliance15[[#This Row],[CLOSE]]-K14)/K14</f>
        <v>6.3147474954342974E-4</v>
      </c>
      <c r="M15" s="48">
        <v>992.8</v>
      </c>
      <c r="N15" s="49">
        <f>(Tata_Motors16[[#This Row],[CLOSE]]-M14)/M14</f>
        <v>-6.0072086503804569E-3</v>
      </c>
      <c r="O15" s="43">
        <v>2220.8000000000002</v>
      </c>
      <c r="P15" s="44">
        <f>(Hindustan_Unilever17[[#This Row],[CLOSE]]-O14)/O14</f>
        <v>1.2192064902805314E-2</v>
      </c>
      <c r="Y15" s="110">
        <f>SUM(Y9:Y14)</f>
        <v>21</v>
      </c>
    </row>
    <row r="16" spans="2:27" x14ac:dyDescent="0.3">
      <c r="B16" s="80">
        <v>45400</v>
      </c>
      <c r="C16" s="76" t="s">
        <v>51</v>
      </c>
      <c r="D16" s="77">
        <f>(Nifty_5010[[#This Row],[CLOSE]]-C15)/C15</f>
        <v>-6.865210697176838E-3</v>
      </c>
      <c r="E16" s="70">
        <v>1494.7</v>
      </c>
      <c r="F16" s="71">
        <f>(HDFC_Bank11[[#This Row],[CLOSE]]-E15)/E15</f>
        <v>-9.6405499420241549E-3</v>
      </c>
      <c r="G16" s="65">
        <v>1419.25</v>
      </c>
      <c r="H16" s="66">
        <f>(Infosys12[[#This Row],[CLOSE]]-G15)/G15</f>
        <v>3.3935451942450805E-3</v>
      </c>
      <c r="I16" s="58">
        <v>1516.4</v>
      </c>
      <c r="J16" s="59">
        <f>(Sun_Pharma14[[#This Row],[CLOSE]]-I15)/I15</f>
        <v>-1.3755650222756896E-2</v>
      </c>
      <c r="K16" s="53">
        <v>2928.65</v>
      </c>
      <c r="L16" s="54">
        <f>(Reliance15[[#This Row],[CLOSE]]-K15)/K15</f>
        <v>-9.7219853317411192E-4</v>
      </c>
      <c r="M16" s="48">
        <v>971.35</v>
      </c>
      <c r="N16" s="49">
        <f>(Tata_Motors16[[#This Row],[CLOSE]]-M15)/M15</f>
        <v>-2.1605560032232005E-2</v>
      </c>
      <c r="O16" s="43">
        <v>2214.8000000000002</v>
      </c>
      <c r="P16" s="44">
        <f>(Hindustan_Unilever17[[#This Row],[CLOSE]]-O15)/O15</f>
        <v>-2.7017291066282418E-3</v>
      </c>
    </row>
    <row r="17" spans="2:16" x14ac:dyDescent="0.3">
      <c r="B17" s="80">
        <v>45401</v>
      </c>
      <c r="C17" s="76" t="s">
        <v>55</v>
      </c>
      <c r="D17" s="77">
        <f>(Nifty_5010[[#This Row],[CLOSE]]-C16)/C16</f>
        <v>6.8717508075387618E-3</v>
      </c>
      <c r="E17" s="70">
        <v>1531.3</v>
      </c>
      <c r="F17" s="71">
        <f>(HDFC_Bank11[[#This Row],[CLOSE]]-E16)/E16</f>
        <v>2.4486519033919789E-2</v>
      </c>
      <c r="G17" s="65">
        <v>1411.25</v>
      </c>
      <c r="H17" s="66">
        <f>(Infosys12[[#This Row],[CLOSE]]-G16)/G16</f>
        <v>-5.6367799894310377E-3</v>
      </c>
      <c r="I17" s="58">
        <v>1522.8</v>
      </c>
      <c r="J17" s="59">
        <f>(Sun_Pharma14[[#This Row],[CLOSE]]-I16)/I16</f>
        <v>4.2205222896332523E-3</v>
      </c>
      <c r="K17" s="53">
        <v>2940.25</v>
      </c>
      <c r="L17" s="54">
        <f>(Reliance15[[#This Row],[CLOSE]]-K16)/K16</f>
        <v>3.9608693425298037E-3</v>
      </c>
      <c r="M17" s="48">
        <v>963.2</v>
      </c>
      <c r="N17" s="49">
        <f>(Tata_Motors16[[#This Row],[CLOSE]]-M16)/M16</f>
        <v>-8.3903845163946847E-3</v>
      </c>
      <c r="O17" s="43">
        <v>2231.6</v>
      </c>
      <c r="P17" s="44">
        <f>(Hindustan_Unilever17[[#This Row],[CLOSE]]-O16)/O16</f>
        <v>7.5853350189632142E-3</v>
      </c>
    </row>
    <row r="18" spans="2:16" x14ac:dyDescent="0.3">
      <c r="B18" s="80">
        <v>45404</v>
      </c>
      <c r="C18" s="76" t="s">
        <v>59</v>
      </c>
      <c r="D18" s="77">
        <f>(Nifty_5010[[#This Row],[CLOSE]]-C17)/C17</f>
        <v>8.5519483451483927E-3</v>
      </c>
      <c r="E18" s="70">
        <v>1512.2</v>
      </c>
      <c r="F18" s="71">
        <f>(HDFC_Bank11[[#This Row],[CLOSE]]-E17)/E17</f>
        <v>-1.24730621040945E-2</v>
      </c>
      <c r="G18" s="65">
        <v>1432.75</v>
      </c>
      <c r="H18" s="66">
        <f>(Infosys12[[#This Row],[CLOSE]]-G17)/G17</f>
        <v>1.5234720992028343E-2</v>
      </c>
      <c r="I18" s="58">
        <v>1540.1</v>
      </c>
      <c r="J18" s="59">
        <f>(Sun_Pharma14[[#This Row],[CLOSE]]-I17)/I17</f>
        <v>1.1360651431573388E-2</v>
      </c>
      <c r="K18" s="53">
        <v>2959.7</v>
      </c>
      <c r="L18" s="54">
        <f>(Reliance15[[#This Row],[CLOSE]]-K17)/K17</f>
        <v>6.6150837513816235E-3</v>
      </c>
      <c r="M18" s="48">
        <v>973.55</v>
      </c>
      <c r="N18" s="49">
        <f>(Tata_Motors16[[#This Row],[CLOSE]]-M17)/M17</f>
        <v>1.0745431893687613E-2</v>
      </c>
      <c r="O18" s="43">
        <v>2241.5</v>
      </c>
      <c r="P18" s="44">
        <f>(Hindustan_Unilever17[[#This Row],[CLOSE]]-O17)/O17</f>
        <v>4.4362789030292574E-3</v>
      </c>
    </row>
    <row r="19" spans="2:16" x14ac:dyDescent="0.3">
      <c r="B19" s="80">
        <v>45405</v>
      </c>
      <c r="C19" s="76" t="s">
        <v>63</v>
      </c>
      <c r="D19" s="77">
        <f>(Nifty_5010[[#This Row],[CLOSE]]-C18)/C18</f>
        <v>1.4147311115487967E-3</v>
      </c>
      <c r="E19" s="70">
        <v>1507.6</v>
      </c>
      <c r="F19" s="71">
        <f>(HDFC_Bank11[[#This Row],[CLOSE]]-E18)/E18</f>
        <v>-3.0419256712076025E-3</v>
      </c>
      <c r="G19" s="65">
        <v>1442.4</v>
      </c>
      <c r="H19" s="66">
        <f>(Infosys12[[#This Row],[CLOSE]]-G18)/G18</f>
        <v>6.7352992496947069E-3</v>
      </c>
      <c r="I19" s="58">
        <v>1484.65</v>
      </c>
      <c r="J19" s="59">
        <f>(Sun_Pharma14[[#This Row],[CLOSE]]-I18)/I18</f>
        <v>-3.6004155574313239E-2</v>
      </c>
      <c r="K19" s="53">
        <v>2918.65</v>
      </c>
      <c r="L19" s="54">
        <f>(Reliance15[[#This Row],[CLOSE]]-K18)/K18</f>
        <v>-1.3869648950907094E-2</v>
      </c>
      <c r="M19" s="48">
        <v>986.75</v>
      </c>
      <c r="N19" s="49">
        <f>(Tata_Motors16[[#This Row],[CLOSE]]-M18)/M18</f>
        <v>1.3558625648400232E-2</v>
      </c>
      <c r="O19" s="43">
        <v>2262.75</v>
      </c>
      <c r="P19" s="44">
        <f>(Hindustan_Unilever17[[#This Row],[CLOSE]]-O18)/O18</f>
        <v>9.4802587552977914E-3</v>
      </c>
    </row>
    <row r="20" spans="2:16" x14ac:dyDescent="0.3">
      <c r="B20" s="80">
        <v>45406</v>
      </c>
      <c r="C20" s="76" t="s">
        <v>67</v>
      </c>
      <c r="D20" s="77">
        <f>(Nifty_5010[[#This Row],[CLOSE]]-C19)/C19</f>
        <v>1.5379113018598647E-3</v>
      </c>
      <c r="E20" s="70">
        <v>1511.7</v>
      </c>
      <c r="F20" s="71">
        <f>(HDFC_Bank11[[#This Row],[CLOSE]]-E19)/E19</f>
        <v>2.7195542584240759E-3</v>
      </c>
      <c r="G20" s="65">
        <v>1430.75</v>
      </c>
      <c r="H20" s="66">
        <f>(Infosys12[[#This Row],[CLOSE]]-G19)/G19</f>
        <v>-8.0768164170827023E-3</v>
      </c>
      <c r="I20" s="58">
        <v>1485.75</v>
      </c>
      <c r="J20" s="59">
        <f>(Sun_Pharma14[[#This Row],[CLOSE]]-I19)/I19</f>
        <v>7.4091536725821503E-4</v>
      </c>
      <c r="K20" s="53">
        <v>2900.35</v>
      </c>
      <c r="L20" s="54">
        <f>(Reliance15[[#This Row],[CLOSE]]-K19)/K19</f>
        <v>-6.2700220992582805E-3</v>
      </c>
      <c r="M20" s="48">
        <v>991.65</v>
      </c>
      <c r="N20" s="49">
        <f>(Tata_Motors16[[#This Row],[CLOSE]]-M19)/M19</f>
        <v>4.9657968077020291E-3</v>
      </c>
      <c r="O20" s="43">
        <v>2260.25</v>
      </c>
      <c r="P20" s="44">
        <f>(Hindustan_Unilever17[[#This Row],[CLOSE]]-O19)/O19</f>
        <v>-1.1048502927853276E-3</v>
      </c>
    </row>
    <row r="21" spans="2:16" x14ac:dyDescent="0.3">
      <c r="B21" s="80">
        <v>45407</v>
      </c>
      <c r="C21" s="76" t="s">
        <v>71</v>
      </c>
      <c r="D21" s="77">
        <f>(Nifty_5010[[#This Row],[CLOSE]]-C20)/C20</f>
        <v>7.4969646109344125E-3</v>
      </c>
      <c r="E21" s="70">
        <v>1510.75</v>
      </c>
      <c r="F21" s="71">
        <f>(HDFC_Bank11[[#This Row],[CLOSE]]-E20)/E20</f>
        <v>-6.2843156710990639E-4</v>
      </c>
      <c r="G21" s="65">
        <v>1438.45</v>
      </c>
      <c r="H21" s="66">
        <f>(Infosys12[[#This Row],[CLOSE]]-G20)/G20</f>
        <v>5.3817927660318333E-3</v>
      </c>
      <c r="I21" s="58">
        <v>1520.15</v>
      </c>
      <c r="J21" s="59">
        <f>(Sun_Pharma14[[#This Row],[CLOSE]]-I20)/I20</f>
        <v>2.3153289584385051E-2</v>
      </c>
      <c r="K21" s="53">
        <v>2919.95</v>
      </c>
      <c r="L21" s="54">
        <f>(Reliance15[[#This Row],[CLOSE]]-K20)/K20</f>
        <v>6.7578050924888061E-3</v>
      </c>
      <c r="M21" s="48">
        <v>1001.25</v>
      </c>
      <c r="N21" s="49">
        <f>(Tata_Motors16[[#This Row],[CLOSE]]-M20)/M20</f>
        <v>9.680834972016359E-3</v>
      </c>
      <c r="O21" s="43">
        <v>2230.85</v>
      </c>
      <c r="P21" s="44">
        <f>(Hindustan_Unilever17[[#This Row],[CLOSE]]-O20)/O20</f>
        <v>-1.3007410684658816E-2</v>
      </c>
    </row>
    <row r="22" spans="2:16" x14ac:dyDescent="0.3">
      <c r="B22" s="80">
        <v>45408</v>
      </c>
      <c r="C22" s="76" t="s">
        <v>74</v>
      </c>
      <c r="D22" s="77">
        <f>(Nifty_5010[[#This Row],[CLOSE]]-C21)/C21</f>
        <v>-6.663609558557923E-3</v>
      </c>
      <c r="E22" s="70">
        <v>1509.8</v>
      </c>
      <c r="F22" s="71">
        <f>(HDFC_Bank11[[#This Row],[CLOSE]]-E21)/E21</f>
        <v>-6.2882674168462385E-4</v>
      </c>
      <c r="G22" s="65">
        <v>1430.25</v>
      </c>
      <c r="H22" s="66">
        <f>(Infosys12[[#This Row],[CLOSE]]-G21)/G21</f>
        <v>-5.7005804859397583E-3</v>
      </c>
      <c r="I22" s="58">
        <v>1506.55</v>
      </c>
      <c r="J22" s="59">
        <f>(Sun_Pharma14[[#This Row],[CLOSE]]-I21)/I21</f>
        <v>-8.9464855441898066E-3</v>
      </c>
      <c r="K22" s="53">
        <v>2905.1</v>
      </c>
      <c r="L22" s="54">
        <f>(Reliance15[[#This Row],[CLOSE]]-K21)/K21</f>
        <v>-5.085703522320557E-3</v>
      </c>
      <c r="M22" s="48">
        <v>999.5</v>
      </c>
      <c r="N22" s="49">
        <f>(Tata_Motors16[[#This Row],[CLOSE]]-M21)/M21</f>
        <v>-1.7478152309612985E-3</v>
      </c>
      <c r="O22" s="43">
        <v>2222.65</v>
      </c>
      <c r="P22" s="44">
        <f>(Hindustan_Unilever17[[#This Row],[CLOSE]]-O21)/O21</f>
        <v>-3.6757289822264244E-3</v>
      </c>
    </row>
    <row r="23" spans="2:16" x14ac:dyDescent="0.3">
      <c r="B23" s="80">
        <v>45411</v>
      </c>
      <c r="C23" s="76" t="s">
        <v>78</v>
      </c>
      <c r="D23" s="77">
        <f>(Nifty_5010[[#This Row],[CLOSE]]-C22)/C22</f>
        <v>9.9665699522077759E-3</v>
      </c>
      <c r="E23" s="70">
        <v>1529.5</v>
      </c>
      <c r="F23" s="71">
        <f>(HDFC_Bank11[[#This Row],[CLOSE]]-E22)/E22</f>
        <v>1.3048085839184029E-2</v>
      </c>
      <c r="G23" s="65">
        <v>1434.75</v>
      </c>
      <c r="H23" s="66">
        <f>(Infosys12[[#This Row],[CLOSE]]-G22)/G22</f>
        <v>3.146303093864709E-3</v>
      </c>
      <c r="I23" s="58">
        <v>1521.6</v>
      </c>
      <c r="J23" s="59">
        <f>(Sun_Pharma14[[#This Row],[CLOSE]]-I22)/I22</f>
        <v>9.9897115927117947E-3</v>
      </c>
      <c r="K23" s="53">
        <v>2930.05</v>
      </c>
      <c r="L23" s="54">
        <f>(Reliance15[[#This Row],[CLOSE]]-K22)/K22</f>
        <v>8.5883446352966412E-3</v>
      </c>
      <c r="M23" s="48">
        <v>1000.6</v>
      </c>
      <c r="N23" s="49">
        <f>(Tata_Motors16[[#This Row],[CLOSE]]-M22)/M22</f>
        <v>1.1005502751375916E-3</v>
      </c>
      <c r="O23" s="43">
        <v>2226.1</v>
      </c>
      <c r="P23" s="44">
        <f>(Hindustan_Unilever17[[#This Row],[CLOSE]]-O22)/O22</f>
        <v>1.5522012012686738E-3</v>
      </c>
    </row>
    <row r="24" spans="2:16" x14ac:dyDescent="0.3">
      <c r="B24" s="80">
        <v>45412</v>
      </c>
      <c r="C24" s="76" t="s">
        <v>82</v>
      </c>
      <c r="D24" s="77">
        <f>(Nifty_5010[[#This Row],[CLOSE]]-C23)/C23</f>
        <v>-1.7024828426827645E-3</v>
      </c>
      <c r="E24" s="70">
        <v>1520.1</v>
      </c>
      <c r="F24" s="71">
        <f>(HDFC_Bank11[[#This Row],[CLOSE]]-E23)/E23</f>
        <v>-6.1457992808107821E-3</v>
      </c>
      <c r="G24" s="65">
        <v>1420.55</v>
      </c>
      <c r="H24" s="66">
        <f>(Infosys12[[#This Row],[CLOSE]]-G23)/G23</f>
        <v>-9.8971946332113928E-3</v>
      </c>
      <c r="I24" s="58">
        <v>1502.1</v>
      </c>
      <c r="J24" s="59">
        <f>(Sun_Pharma14[[#This Row],[CLOSE]]-I23)/I23</f>
        <v>-1.2815457413249211E-2</v>
      </c>
      <c r="K24" s="53">
        <v>2934</v>
      </c>
      <c r="L24" s="54">
        <f>(Reliance15[[#This Row],[CLOSE]]-K23)/K23</f>
        <v>1.3480998617770405E-3</v>
      </c>
      <c r="M24" s="48">
        <v>1007.9</v>
      </c>
      <c r="N24" s="49">
        <f>(Tata_Motors16[[#This Row],[CLOSE]]-M23)/M23</f>
        <v>7.2956226264241E-3</v>
      </c>
      <c r="O24" s="43">
        <v>2230.4499999999998</v>
      </c>
      <c r="P24" s="44">
        <f>(Hindustan_Unilever17[[#This Row],[CLOSE]]-O23)/O23</f>
        <v>1.9540901127532047E-3</v>
      </c>
    </row>
    <row r="25" spans="2:16" x14ac:dyDescent="0.3">
      <c r="B25" s="80">
        <v>45414</v>
      </c>
      <c r="C25" s="76" t="s">
        <v>85</v>
      </c>
      <c r="D25" s="77">
        <f>(Nifty_5010[[#This Row],[CLOSE]]-C24)/C24</f>
        <v>1.9177300446586545E-3</v>
      </c>
      <c r="E25" s="70">
        <v>1532.25</v>
      </c>
      <c r="F25" s="71">
        <f>(HDFC_Bank11[[#This Row],[CLOSE]]-E24)/E24</f>
        <v>7.992895204262938E-3</v>
      </c>
      <c r="G25" s="65">
        <v>1414.45</v>
      </c>
      <c r="H25" s="66">
        <f>(Infosys12[[#This Row],[CLOSE]]-G24)/G24</f>
        <v>-4.2941114357114563E-3</v>
      </c>
      <c r="I25" s="58">
        <v>1519</v>
      </c>
      <c r="J25" s="59">
        <f>(Sun_Pharma14[[#This Row],[CLOSE]]-I24)/I24</f>
        <v>1.125091538512755E-2</v>
      </c>
      <c r="K25" s="53">
        <v>2933.1</v>
      </c>
      <c r="L25" s="54">
        <f>(Reliance15[[#This Row],[CLOSE]]-K24)/K24</f>
        <v>-3.0674846625769968E-4</v>
      </c>
      <c r="M25" s="48">
        <v>1027.8</v>
      </c>
      <c r="N25" s="49">
        <f>(Tata_Motors16[[#This Row],[CLOSE]]-M24)/M24</f>
        <v>1.9744022224427005E-2</v>
      </c>
      <c r="O25" s="43">
        <v>2226.3000000000002</v>
      </c>
      <c r="P25" s="44">
        <f>(Hindustan_Unilever17[[#This Row],[CLOSE]]-O24)/O24</f>
        <v>-1.8606110874485582E-3</v>
      </c>
    </row>
    <row r="26" spans="2:16" x14ac:dyDescent="0.3">
      <c r="B26" s="80">
        <v>45415</v>
      </c>
      <c r="C26" s="76" t="s">
        <v>89</v>
      </c>
      <c r="D26" s="77">
        <f>(Nifty_5010[[#This Row],[CLOSE]]-C25)/C25</f>
        <v>-7.6098762815588958E-3</v>
      </c>
      <c r="E26" s="70">
        <v>1519.6</v>
      </c>
      <c r="F26" s="71">
        <f>(HDFC_Bank11[[#This Row],[CLOSE]]-E25)/E25</f>
        <v>-8.2558329254365098E-3</v>
      </c>
      <c r="G26" s="65">
        <v>1416.3</v>
      </c>
      <c r="H26" s="66">
        <f>(Infosys12[[#This Row],[CLOSE]]-G25)/G25</f>
        <v>1.3079288769485729E-3</v>
      </c>
      <c r="I26" s="58">
        <v>1511.15</v>
      </c>
      <c r="J26" s="59">
        <f>(Sun_Pharma14[[#This Row],[CLOSE]]-I25)/I25</f>
        <v>-5.1678736010532644E-3</v>
      </c>
      <c r="K26" s="53">
        <v>2868</v>
      </c>
      <c r="L26" s="54">
        <f>(Reliance15[[#This Row],[CLOSE]]-K25)/K25</f>
        <v>-2.2194947325355395E-2</v>
      </c>
      <c r="M26" s="48">
        <v>1013.4</v>
      </c>
      <c r="N26" s="49">
        <f>(Tata_Motors16[[#This Row],[CLOSE]]-M25)/M25</f>
        <v>-1.4010507880910662E-2</v>
      </c>
      <c r="O26" s="43">
        <v>2217.0500000000002</v>
      </c>
      <c r="P26" s="44">
        <f>(Hindustan_Unilever17[[#This Row],[CLOSE]]-O25)/O25</f>
        <v>-4.1548758029016754E-3</v>
      </c>
    </row>
    <row r="27" spans="2:16" x14ac:dyDescent="0.3">
      <c r="B27" s="80">
        <v>45418</v>
      </c>
      <c r="C27" s="76" t="s">
        <v>93</v>
      </c>
      <c r="D27" s="77">
        <f>(Nifty_5010[[#This Row],[CLOSE]]-C26)/C26</f>
        <v>-1.4749164102802706E-3</v>
      </c>
      <c r="E27" s="70">
        <v>1522.65</v>
      </c>
      <c r="F27" s="71">
        <f>(HDFC_Bank11[[#This Row],[CLOSE]]-E26)/E26</f>
        <v>2.0071071334562926E-3</v>
      </c>
      <c r="G27" s="65">
        <v>1425.9</v>
      </c>
      <c r="H27" s="66">
        <f>(Infosys12[[#This Row],[CLOSE]]-G26)/G26</f>
        <v>6.7782249523407022E-3</v>
      </c>
      <c r="I27" s="58">
        <v>1529.15</v>
      </c>
      <c r="J27" s="59">
        <f>(Sun_Pharma14[[#This Row],[CLOSE]]-I26)/I26</f>
        <v>1.1911458161003209E-2</v>
      </c>
      <c r="K27" s="53">
        <v>2839.05</v>
      </c>
      <c r="L27" s="54">
        <f>(Reliance15[[#This Row],[CLOSE]]-K26)/K26</f>
        <v>-1.0094142259414162E-2</v>
      </c>
      <c r="M27" s="48">
        <v>1016.2</v>
      </c>
      <c r="N27" s="49">
        <f>(Tata_Motors16[[#This Row],[CLOSE]]-M26)/M26</f>
        <v>2.7629761199921732E-3</v>
      </c>
      <c r="O27" s="43">
        <v>2256.1999999999998</v>
      </c>
      <c r="P27" s="44">
        <f>(Hindustan_Unilever17[[#This Row],[CLOSE]]-O26)/O26</f>
        <v>1.7658600392413175E-2</v>
      </c>
    </row>
    <row r="28" spans="2:16" x14ac:dyDescent="0.3">
      <c r="B28" s="80">
        <v>45419</v>
      </c>
      <c r="C28" s="76" t="s">
        <v>97</v>
      </c>
      <c r="D28" s="77">
        <f>(Nifty_5010[[#This Row],[CLOSE]]-C27)/C27</f>
        <v>-6.2470201891929545E-3</v>
      </c>
      <c r="E28" s="70">
        <v>1506.15</v>
      </c>
      <c r="F28" s="71">
        <f>(HDFC_Bank11[[#This Row],[CLOSE]]-E27)/E27</f>
        <v>-1.0836370800906313E-2</v>
      </c>
      <c r="G28" s="65">
        <v>1440.95</v>
      </c>
      <c r="H28" s="66">
        <f>(Infosys12[[#This Row],[CLOSE]]-G27)/G27</f>
        <v>1.0554737358861038E-2</v>
      </c>
      <c r="I28" s="58">
        <v>1515.35</v>
      </c>
      <c r="J28" s="59">
        <f>(Sun_Pharma14[[#This Row],[CLOSE]]-I27)/I27</f>
        <v>-9.024621521760574E-3</v>
      </c>
      <c r="K28" s="53">
        <v>2802.95</v>
      </c>
      <c r="L28" s="54">
        <f>(Reliance15[[#This Row],[CLOSE]]-K27)/K27</f>
        <v>-1.2715521036966718E-2</v>
      </c>
      <c r="M28" s="48">
        <v>988.55</v>
      </c>
      <c r="N28" s="49">
        <f>(Tata_Motors16[[#This Row],[CLOSE]]-M27)/M27</f>
        <v>-2.7209210785278576E-2</v>
      </c>
      <c r="O28" s="43">
        <v>2379.4</v>
      </c>
      <c r="P28" s="44">
        <f>(Hindustan_Unilever17[[#This Row],[CLOSE]]-O27)/O27</f>
        <v>5.4605088201400712E-2</v>
      </c>
    </row>
    <row r="29" spans="2:16" x14ac:dyDescent="0.3">
      <c r="B29" s="80">
        <v>45420</v>
      </c>
      <c r="C29" s="76" t="s">
        <v>97</v>
      </c>
      <c r="D29" s="77">
        <f>(Nifty_5010[[#This Row],[CLOSE]]-C28)/C28</f>
        <v>0</v>
      </c>
      <c r="E29" s="70">
        <v>1482.65</v>
      </c>
      <c r="F29" s="71">
        <f>(HDFC_Bank11[[#This Row],[CLOSE]]-E28)/E28</f>
        <v>-1.5602695614646615E-2</v>
      </c>
      <c r="G29" s="65">
        <v>1427.3</v>
      </c>
      <c r="H29" s="66">
        <f>(Infosys12[[#This Row],[CLOSE]]-G28)/G28</f>
        <v>-9.4729171726986305E-3</v>
      </c>
      <c r="I29" s="58">
        <v>1521.75</v>
      </c>
      <c r="J29" s="59">
        <f>(Sun_Pharma14[[#This Row],[CLOSE]]-I28)/I28</f>
        <v>4.2234467284786295E-3</v>
      </c>
      <c r="K29" s="53">
        <v>2837.1</v>
      </c>
      <c r="L29" s="54">
        <f>(Reliance15[[#This Row],[CLOSE]]-K28)/K28</f>
        <v>1.2183592286697976E-2</v>
      </c>
      <c r="M29" s="48">
        <v>1012.1</v>
      </c>
      <c r="N29" s="49">
        <f>(Tata_Motors16[[#This Row],[CLOSE]]-M28)/M28</f>
        <v>2.3822770724799019E-2</v>
      </c>
      <c r="O29" s="43">
        <v>2341.0500000000002</v>
      </c>
      <c r="P29" s="44">
        <f>(Hindustan_Unilever17[[#This Row],[CLOSE]]-O28)/O28</f>
        <v>-1.6117508615617344E-2</v>
      </c>
    </row>
    <row r="30" spans="2:16" x14ac:dyDescent="0.3">
      <c r="B30" s="80">
        <v>45421</v>
      </c>
      <c r="C30" s="76" t="s">
        <v>104</v>
      </c>
      <c r="D30" s="77">
        <f>(Nifty_5010[[#This Row],[CLOSE]]-C29)/C29</f>
        <v>-1.5469117811904494E-2</v>
      </c>
      <c r="E30" s="70">
        <v>1447.5</v>
      </c>
      <c r="F30" s="71">
        <f>(HDFC_Bank11[[#This Row],[CLOSE]]-E29)/E29</f>
        <v>-2.3707550669409563E-2</v>
      </c>
      <c r="G30" s="65">
        <v>1439.55</v>
      </c>
      <c r="H30" s="66">
        <f>(Infosys12[[#This Row],[CLOSE]]-G29)/G29</f>
        <v>8.5826385483079946E-3</v>
      </c>
      <c r="I30" s="58">
        <v>1494.65</v>
      </c>
      <c r="J30" s="59">
        <f>(Sun_Pharma14[[#This Row],[CLOSE]]-I29)/I29</f>
        <v>-1.7808444225398332E-2</v>
      </c>
      <c r="K30" s="53">
        <v>2788.25</v>
      </c>
      <c r="L30" s="54">
        <f>(Reliance15[[#This Row],[CLOSE]]-K29)/K29</f>
        <v>-1.7218286278241835E-2</v>
      </c>
      <c r="M30" s="48">
        <v>1030.3</v>
      </c>
      <c r="N30" s="49">
        <f>(Tata_Motors16[[#This Row],[CLOSE]]-M29)/M29</f>
        <v>1.7982412805058721E-2</v>
      </c>
      <c r="O30" s="43">
        <v>2325.65</v>
      </c>
      <c r="P30" s="44">
        <f>(Hindustan_Unilever17[[#This Row],[CLOSE]]-O29)/O29</f>
        <v>-6.5782448046816985E-3</v>
      </c>
    </row>
    <row r="31" spans="2:16" x14ac:dyDescent="0.3">
      <c r="B31" s="80">
        <v>45422</v>
      </c>
      <c r="C31" s="76" t="s">
        <v>108</v>
      </c>
      <c r="D31" s="77">
        <f>(Nifty_5010[[#This Row],[CLOSE]]-C30)/C30</f>
        <v>4.4495047250370364E-3</v>
      </c>
      <c r="E31" s="70">
        <v>1437.9</v>
      </c>
      <c r="F31" s="71">
        <f>(HDFC_Bank11[[#This Row],[CLOSE]]-E30)/E30</f>
        <v>-6.6321243523315438E-3</v>
      </c>
      <c r="G31" s="65">
        <v>1424.9</v>
      </c>
      <c r="H31" s="66">
        <f>(Infosys12[[#This Row],[CLOSE]]-G30)/G30</f>
        <v>-1.0176791358410519E-2</v>
      </c>
      <c r="I31" s="58">
        <v>1506.55</v>
      </c>
      <c r="J31" s="59">
        <f>(Sun_Pharma14[[#This Row],[CLOSE]]-I30)/I30</f>
        <v>7.9617301709429388E-3</v>
      </c>
      <c r="K31" s="53">
        <v>2814.85</v>
      </c>
      <c r="L31" s="54">
        <f>(Reliance15[[#This Row],[CLOSE]]-K30)/K30</f>
        <v>9.5400340715502234E-3</v>
      </c>
      <c r="M31" s="48">
        <v>1046.6500000000001</v>
      </c>
      <c r="N31" s="49">
        <f>(Tata_Motors16[[#This Row],[CLOSE]]-M30)/M30</f>
        <v>1.5869164321071667E-2</v>
      </c>
      <c r="O31" s="43">
        <v>2362.5500000000002</v>
      </c>
      <c r="P31" s="44">
        <f>(Hindustan_Unilever17[[#This Row],[CLOSE]]-O30)/O30</f>
        <v>1.5866531937307887E-2</v>
      </c>
    </row>
    <row r="32" spans="2:16" x14ac:dyDescent="0.3">
      <c r="B32" s="80">
        <v>45425</v>
      </c>
      <c r="C32" s="76" t="s">
        <v>112</v>
      </c>
      <c r="D32" s="77">
        <f>(Nifty_5010[[#This Row],[CLOSE]]-C31)/C31</f>
        <v>2.2148971671079177E-3</v>
      </c>
      <c r="E32" s="70">
        <v>1455.25</v>
      </c>
      <c r="F32" s="71">
        <f>(HDFC_Bank11[[#This Row],[CLOSE]]-E31)/E31</f>
        <v>1.2066207663954314E-2</v>
      </c>
      <c r="G32" s="65">
        <v>1423.45</v>
      </c>
      <c r="H32" s="66">
        <f>(Infosys12[[#This Row],[CLOSE]]-G31)/G31</f>
        <v>-1.0176152712471369E-3</v>
      </c>
      <c r="I32" s="58">
        <v>1525.05</v>
      </c>
      <c r="J32" s="59">
        <f>(Sun_Pharma14[[#This Row],[CLOSE]]-I31)/I31</f>
        <v>1.2279711924595932E-2</v>
      </c>
      <c r="K32" s="53">
        <v>2805.4</v>
      </c>
      <c r="L32" s="54">
        <f>(Reliance15[[#This Row],[CLOSE]]-K31)/K31</f>
        <v>-3.3571948771692339E-3</v>
      </c>
      <c r="M32" s="48">
        <v>959.75</v>
      </c>
      <c r="N32" s="49">
        <f>(Tata_Motors16[[#This Row],[CLOSE]]-M31)/M31</f>
        <v>-8.302679978980565E-2</v>
      </c>
      <c r="O32" s="43">
        <v>2360.65</v>
      </c>
      <c r="P32" s="44">
        <f>(Hindustan_Unilever17[[#This Row],[CLOSE]]-O31)/O31</f>
        <v>-8.0421578379297404E-4</v>
      </c>
    </row>
    <row r="33" spans="2:16" x14ac:dyDescent="0.3">
      <c r="B33" s="80">
        <v>45426</v>
      </c>
      <c r="C33" s="76" t="s">
        <v>116</v>
      </c>
      <c r="D33" s="77">
        <f>(Nifty_5010[[#This Row],[CLOSE]]-C32)/C32</f>
        <v>5.1483777859713167E-3</v>
      </c>
      <c r="E33" s="70">
        <v>1460.95</v>
      </c>
      <c r="F33" s="71">
        <f>(HDFC_Bank11[[#This Row],[CLOSE]]-E32)/E32</f>
        <v>3.9168527744374128E-3</v>
      </c>
      <c r="G33" s="65">
        <v>1424.7</v>
      </c>
      <c r="H33" s="66">
        <f>(Infosys12[[#This Row],[CLOSE]]-G32)/G32</f>
        <v>8.7814816115775048E-4</v>
      </c>
      <c r="I33" s="58">
        <v>1545.25</v>
      </c>
      <c r="J33" s="59">
        <f>(Sun_Pharma14[[#This Row],[CLOSE]]-I32)/I32</f>
        <v>1.3245467361725875E-2</v>
      </c>
      <c r="K33" s="53">
        <v>2840.15</v>
      </c>
      <c r="L33" s="54">
        <f>(Reliance15[[#This Row],[CLOSE]]-K32)/K32</f>
        <v>1.2386825408141441E-2</v>
      </c>
      <c r="M33" s="48">
        <v>964.65</v>
      </c>
      <c r="N33" s="49">
        <f>(Tata_Motors16[[#This Row],[CLOSE]]-M32)/M32</f>
        <v>5.1054962229747092E-3</v>
      </c>
      <c r="O33" s="43">
        <v>2349.6</v>
      </c>
      <c r="P33" s="44">
        <f>(Hindustan_Unilever17[[#This Row],[CLOSE]]-O32)/O32</f>
        <v>-4.6809141549997591E-3</v>
      </c>
    </row>
    <row r="34" spans="2:16" x14ac:dyDescent="0.3">
      <c r="B34" s="80">
        <v>45427</v>
      </c>
      <c r="C34" s="76" t="s">
        <v>120</v>
      </c>
      <c r="D34" s="77">
        <f>(Nifty_5010[[#This Row],[CLOSE]]-C33)/C33</f>
        <v>-7.7865320001707064E-4</v>
      </c>
      <c r="E34" s="70">
        <v>1438.5</v>
      </c>
      <c r="F34" s="71">
        <f>(HDFC_Bank11[[#This Row],[CLOSE]]-E33)/E33</f>
        <v>-1.5366713439885037E-2</v>
      </c>
      <c r="G34" s="65">
        <v>1419.95</v>
      </c>
      <c r="H34" s="66">
        <f>(Infosys12[[#This Row],[CLOSE]]-G33)/G33</f>
        <v>-3.3340352354881727E-3</v>
      </c>
      <c r="I34" s="58">
        <v>1527.4</v>
      </c>
      <c r="J34" s="59">
        <f>(Sun_Pharma14[[#This Row],[CLOSE]]-I33)/I33</f>
        <v>-1.1551528878822138E-2</v>
      </c>
      <c r="K34" s="53">
        <v>2832.55</v>
      </c>
      <c r="L34" s="54">
        <f>(Reliance15[[#This Row],[CLOSE]]-K33)/K33</f>
        <v>-2.6759150044891673E-3</v>
      </c>
      <c r="M34" s="48">
        <v>947.3</v>
      </c>
      <c r="N34" s="49">
        <f>(Tata_Motors16[[#This Row],[CLOSE]]-M33)/M33</f>
        <v>-1.7985797957808556E-2</v>
      </c>
      <c r="O34" s="43">
        <v>2323.3000000000002</v>
      </c>
      <c r="P34" s="44">
        <f>(Hindustan_Unilever17[[#This Row],[CLOSE]]-O33)/O33</f>
        <v>-1.1193394620360796E-2</v>
      </c>
    </row>
    <row r="35" spans="2:16" x14ac:dyDescent="0.3">
      <c r="B35" s="80">
        <v>45428</v>
      </c>
      <c r="C35" s="76" t="s">
        <v>124</v>
      </c>
      <c r="D35" s="77">
        <f>(Nifty_5010[[#This Row],[CLOSE]]-C34)/C34</f>
        <v>9.1574307843724275E-3</v>
      </c>
      <c r="E35" s="70">
        <v>1460.25</v>
      </c>
      <c r="F35" s="71">
        <f>(HDFC_Bank11[[#This Row],[CLOSE]]-E34)/E34</f>
        <v>1.5119916579770595E-2</v>
      </c>
      <c r="G35" s="65">
        <v>1453.35</v>
      </c>
      <c r="H35" s="66">
        <f>(Infosys12[[#This Row],[CLOSE]]-G34)/G34</f>
        <v>2.3521954998415341E-2</v>
      </c>
      <c r="I35" s="58">
        <v>1536.3</v>
      </c>
      <c r="J35" s="59">
        <f>(Sun_Pharma14[[#This Row],[CLOSE]]-I34)/I34</f>
        <v>5.8268953777660488E-3</v>
      </c>
      <c r="K35" s="53">
        <v>2850.7</v>
      </c>
      <c r="L35" s="54">
        <f>(Reliance15[[#This Row],[CLOSE]]-K34)/K34</f>
        <v>6.407653880778675E-3</v>
      </c>
      <c r="M35" s="48">
        <v>936.4</v>
      </c>
      <c r="N35" s="49">
        <f>(Tata_Motors16[[#This Row],[CLOSE]]-M34)/M34</f>
        <v>-1.1506386572363535E-2</v>
      </c>
      <c r="O35" s="43">
        <v>2343.15</v>
      </c>
      <c r="P35" s="44">
        <f>(Hindustan_Unilever17[[#This Row],[CLOSE]]-O34)/O34</f>
        <v>8.5438815477983498E-3</v>
      </c>
    </row>
    <row r="36" spans="2:16" x14ac:dyDescent="0.3">
      <c r="B36" s="80">
        <v>45429</v>
      </c>
      <c r="C36" s="76" t="s">
        <v>128</v>
      </c>
      <c r="D36" s="77">
        <f>(Nifty_5010[[#This Row],[CLOSE]]-C35)/C35</f>
        <v>2.778540295529563E-3</v>
      </c>
      <c r="E36" s="70">
        <v>1464.1</v>
      </c>
      <c r="F36" s="71">
        <f>(HDFC_Bank11[[#This Row],[CLOSE]]-E35)/E35</f>
        <v>2.636534839924608E-3</v>
      </c>
      <c r="G36" s="65">
        <v>1444.3</v>
      </c>
      <c r="H36" s="66">
        <f>(Infosys12[[#This Row],[CLOSE]]-G35)/G35</f>
        <v>-6.2269928097154542E-3</v>
      </c>
      <c r="I36" s="58">
        <v>1531.4</v>
      </c>
      <c r="J36" s="59">
        <f>(Sun_Pharma14[[#This Row],[CLOSE]]-I35)/I35</f>
        <v>-3.1894812211155786E-3</v>
      </c>
      <c r="K36" s="53">
        <v>2871.4</v>
      </c>
      <c r="L36" s="54">
        <f>(Reliance15[[#This Row],[CLOSE]]-K35)/K35</f>
        <v>7.261374399270451E-3</v>
      </c>
      <c r="M36" s="48">
        <v>945.7</v>
      </c>
      <c r="N36" s="49">
        <f>(Tata_Motors16[[#This Row],[CLOSE]]-M35)/M35</f>
        <v>9.9316531396839696E-3</v>
      </c>
      <c r="O36" s="43">
        <v>2320.35</v>
      </c>
      <c r="P36" s="44">
        <f>(Hindustan_Unilever17[[#This Row],[CLOSE]]-O35)/O35</f>
        <v>-9.7304910056975353E-3</v>
      </c>
    </row>
    <row r="37" spans="2:16" x14ac:dyDescent="0.3">
      <c r="B37" s="80">
        <v>45430</v>
      </c>
      <c r="C37" s="76" t="s">
        <v>132</v>
      </c>
      <c r="D37" s="77">
        <f>(Nifty_5010[[#This Row],[CLOSE]]-C36)/C36</f>
        <v>1.5979631533733695E-3</v>
      </c>
      <c r="E37" s="70">
        <v>1466.05</v>
      </c>
      <c r="F37" s="71">
        <f>(HDFC_Bank11[[#This Row],[CLOSE]]-E36)/E36</f>
        <v>1.3318762379619189E-3</v>
      </c>
      <c r="G37" s="65">
        <v>1443.65</v>
      </c>
      <c r="H37" s="66">
        <f>(Infosys12[[#This Row],[CLOSE]]-G36)/G36</f>
        <v>-4.5004500450035559E-4</v>
      </c>
      <c r="I37" s="58">
        <v>1531.9</v>
      </c>
      <c r="J37" s="59">
        <f>(Sun_Pharma14[[#This Row],[CLOSE]]-I36)/I36</f>
        <v>3.2649862870575943E-4</v>
      </c>
      <c r="K37" s="53">
        <v>2869.65</v>
      </c>
      <c r="L37" s="54">
        <f>(Reliance15[[#This Row],[CLOSE]]-K36)/K36</f>
        <v>-6.0945880058508044E-4</v>
      </c>
      <c r="M37" s="48">
        <v>953.95</v>
      </c>
      <c r="N37" s="49">
        <f>(Tata_Motors16[[#This Row],[CLOSE]]-M36)/M36</f>
        <v>8.7236967325790421E-3</v>
      </c>
      <c r="O37" s="43">
        <v>2327.15</v>
      </c>
      <c r="P37" s="44">
        <f>(Hindustan_Unilever17[[#This Row],[CLOSE]]-O36)/O36</f>
        <v>2.9305923675308388E-3</v>
      </c>
    </row>
    <row r="38" spans="2:16" x14ac:dyDescent="0.3">
      <c r="B38" s="80">
        <v>45433</v>
      </c>
      <c r="C38" s="76" t="s">
        <v>135</v>
      </c>
      <c r="D38" s="77">
        <f>(Nifty_5010[[#This Row],[CLOSE]]-C37)/C37</f>
        <v>1.2021153675228545E-3</v>
      </c>
      <c r="E38" s="70">
        <v>1458.8</v>
      </c>
      <c r="F38" s="71">
        <f>(HDFC_Bank11[[#This Row],[CLOSE]]-E37)/E37</f>
        <v>-4.9452610756795471E-3</v>
      </c>
      <c r="G38" s="65">
        <v>1434.15</v>
      </c>
      <c r="H38" s="66">
        <f>(Infosys12[[#This Row],[CLOSE]]-G37)/G37</f>
        <v>-6.5805423752294525E-3</v>
      </c>
      <c r="I38" s="58">
        <v>1540.95</v>
      </c>
      <c r="J38" s="59">
        <f>(Sun_Pharma14[[#This Row],[CLOSE]]-I37)/I37</f>
        <v>5.9076963248253503E-3</v>
      </c>
      <c r="K38" s="53">
        <v>2872.25</v>
      </c>
      <c r="L38" s="54">
        <f>(Reliance15[[#This Row],[CLOSE]]-K37)/K37</f>
        <v>9.0603383687903015E-4</v>
      </c>
      <c r="M38" s="48">
        <v>951.3</v>
      </c>
      <c r="N38" s="49">
        <f>(Tata_Motors16[[#This Row],[CLOSE]]-M37)/M37</f>
        <v>-2.7779233712459678E-3</v>
      </c>
      <c r="O38" s="43">
        <v>2310.6999999999998</v>
      </c>
      <c r="P38" s="44">
        <f>(Hindustan_Unilever17[[#This Row],[CLOSE]]-O37)/O37</f>
        <v>-7.0687321401715717E-3</v>
      </c>
    </row>
    <row r="39" spans="2:16" x14ac:dyDescent="0.3">
      <c r="B39" s="80">
        <v>45434</v>
      </c>
      <c r="C39" s="76" t="s">
        <v>139</v>
      </c>
      <c r="D39" s="77">
        <f>(Nifty_5010[[#This Row],[CLOSE]]-C38)/C38</f>
        <v>3.0516155807723809E-3</v>
      </c>
      <c r="E39" s="70">
        <v>1459.2</v>
      </c>
      <c r="F39" s="71">
        <f>(HDFC_Bank11[[#This Row],[CLOSE]]-E38)/E38</f>
        <v>2.7419797093507746E-4</v>
      </c>
      <c r="G39" s="65">
        <v>1454.8</v>
      </c>
      <c r="H39" s="66">
        <f>(Infosys12[[#This Row],[CLOSE]]-G38)/G38</f>
        <v>1.4398772792246183E-2</v>
      </c>
      <c r="I39" s="58">
        <v>1539.3</v>
      </c>
      <c r="J39" s="59">
        <f>(Sun_Pharma14[[#This Row],[CLOSE]]-I38)/I38</f>
        <v>-1.0707680327071553E-3</v>
      </c>
      <c r="K39" s="53">
        <v>2921.3</v>
      </c>
      <c r="L39" s="54">
        <f>(Reliance15[[#This Row],[CLOSE]]-K38)/K38</f>
        <v>1.7077204282357102E-2</v>
      </c>
      <c r="M39" s="48">
        <v>947.5</v>
      </c>
      <c r="N39" s="49">
        <f>(Tata_Motors16[[#This Row],[CLOSE]]-M38)/M38</f>
        <v>-3.9945337958582515E-3</v>
      </c>
      <c r="O39" s="43">
        <v>2366.9</v>
      </c>
      <c r="P39" s="44">
        <f>(Hindustan_Unilever17[[#This Row],[CLOSE]]-O38)/O38</f>
        <v>2.4321634136841769E-2</v>
      </c>
    </row>
    <row r="40" spans="2:16" x14ac:dyDescent="0.3">
      <c r="B40" s="80">
        <v>45435</v>
      </c>
      <c r="C40" s="76" t="s">
        <v>143</v>
      </c>
      <c r="D40" s="77">
        <f>(Nifty_5010[[#This Row],[CLOSE]]-C39)/C39</f>
        <v>1.6366637460283842E-2</v>
      </c>
      <c r="E40" s="70">
        <v>1492.6</v>
      </c>
      <c r="F40" s="71">
        <f>(HDFC_Bank11[[#This Row],[CLOSE]]-E39)/E39</f>
        <v>2.2889254385964817E-2</v>
      </c>
      <c r="G40" s="65">
        <v>1472.4</v>
      </c>
      <c r="H40" s="66">
        <f>(Infosys12[[#This Row],[CLOSE]]-G39)/G39</f>
        <v>1.2097882870497756E-2</v>
      </c>
      <c r="I40" s="58">
        <v>1495.1</v>
      </c>
      <c r="J40" s="59">
        <f>(Sun_Pharma14[[#This Row],[CLOSE]]-I39)/I39</f>
        <v>-2.8714350678880042E-2</v>
      </c>
      <c r="K40" s="53">
        <v>2972.1</v>
      </c>
      <c r="L40" s="54">
        <f>(Reliance15[[#This Row],[CLOSE]]-K39)/K39</f>
        <v>1.738951836511133E-2</v>
      </c>
      <c r="M40" s="48">
        <v>962.35</v>
      </c>
      <c r="N40" s="49">
        <f>(Tata_Motors16[[#This Row],[CLOSE]]-M39)/M39</f>
        <v>1.5672823218997385E-2</v>
      </c>
      <c r="O40" s="43">
        <v>2382.5</v>
      </c>
      <c r="P40" s="44">
        <f>(Hindustan_Unilever17[[#This Row],[CLOSE]]-O39)/O39</f>
        <v>6.5908994887827572E-3</v>
      </c>
    </row>
    <row r="41" spans="2:16" x14ac:dyDescent="0.3">
      <c r="B41" s="80">
        <v>45436</v>
      </c>
      <c r="C41" s="76" t="s">
        <v>147</v>
      </c>
      <c r="D41" s="77">
        <f>(Nifty_5010[[#This Row],[CLOSE]]-C40)/C40</f>
        <v>-4.5934172629776704E-4</v>
      </c>
      <c r="E41" s="70">
        <v>1517.2</v>
      </c>
      <c r="F41" s="71">
        <f>(HDFC_Bank11[[#This Row],[CLOSE]]-E40)/E40</f>
        <v>1.6481307785073118E-2</v>
      </c>
      <c r="G41" s="65">
        <v>1465.1</v>
      </c>
      <c r="H41" s="66">
        <f>(Infosys12[[#This Row],[CLOSE]]-G40)/G40</f>
        <v>-4.9578918772074038E-3</v>
      </c>
      <c r="I41" s="58">
        <v>1486.7</v>
      </c>
      <c r="J41" s="59">
        <f>(Sun_Pharma14[[#This Row],[CLOSE]]-I40)/I40</f>
        <v>-5.6183532874054341E-3</v>
      </c>
      <c r="K41" s="53">
        <v>2960.5</v>
      </c>
      <c r="L41" s="54">
        <f>(Reliance15[[#This Row],[CLOSE]]-K40)/K40</f>
        <v>-3.9029642340432384E-3</v>
      </c>
      <c r="M41" s="48">
        <v>960.55</v>
      </c>
      <c r="N41" s="49">
        <f>(Tata_Motors16[[#This Row],[CLOSE]]-M40)/M40</f>
        <v>-1.870421364368544E-3</v>
      </c>
      <c r="O41" s="43">
        <v>2369.0500000000002</v>
      </c>
      <c r="P41" s="44">
        <f>(Hindustan_Unilever17[[#This Row],[CLOSE]]-O40)/O40</f>
        <v>-5.6453305351520751E-3</v>
      </c>
    </row>
    <row r="42" spans="2:16" x14ac:dyDescent="0.3">
      <c r="B42" s="80">
        <v>45439</v>
      </c>
      <c r="C42" s="76" t="s">
        <v>151</v>
      </c>
      <c r="D42" s="77">
        <f>(Nifty_5010[[#This Row],[CLOSE]]-C41)/C41</f>
        <v>-1.0737418924863253E-3</v>
      </c>
      <c r="E42" s="70">
        <v>1527.7</v>
      </c>
      <c r="F42" s="71">
        <f>(HDFC_Bank11[[#This Row],[CLOSE]]-E41)/E41</f>
        <v>6.9206432902715531E-3</v>
      </c>
      <c r="G42" s="65">
        <v>1471.35</v>
      </c>
      <c r="H42" s="66">
        <f>(Infosys12[[#This Row],[CLOSE]]-G41)/G41</f>
        <v>4.2659204149887381E-3</v>
      </c>
      <c r="I42" s="58">
        <v>1466.05</v>
      </c>
      <c r="J42" s="59">
        <f>(Sun_Pharma14[[#This Row],[CLOSE]]-I41)/I41</f>
        <v>-1.3889823098136874E-2</v>
      </c>
      <c r="K42" s="53">
        <v>2932.5</v>
      </c>
      <c r="L42" s="54">
        <f>(Reliance15[[#This Row],[CLOSE]]-K41)/K41</f>
        <v>-9.4578618476608683E-3</v>
      </c>
      <c r="M42" s="48">
        <v>958.5</v>
      </c>
      <c r="N42" s="49">
        <f>(Tata_Motors16[[#This Row],[CLOSE]]-M41)/M41</f>
        <v>-2.1341939513819736E-3</v>
      </c>
      <c r="O42" s="43">
        <v>2384.5</v>
      </c>
      <c r="P42" s="44">
        <f>(Hindustan_Unilever17[[#This Row],[CLOSE]]-O41)/O41</f>
        <v>6.5216014858275754E-3</v>
      </c>
    </row>
    <row r="43" spans="2:16" x14ac:dyDescent="0.3">
      <c r="B43" s="80">
        <v>45440</v>
      </c>
      <c r="C43" s="76" t="s">
        <v>155</v>
      </c>
      <c r="D43" s="77">
        <f>(Nifty_5010[[#This Row],[CLOSE]]-C42)/C42</f>
        <v>-1.9317604529825322E-3</v>
      </c>
      <c r="E43" s="70">
        <v>1530.5</v>
      </c>
      <c r="F43" s="71">
        <f>(HDFC_Bank11[[#This Row],[CLOSE]]-E42)/E42</f>
        <v>1.8328205799567679E-3</v>
      </c>
      <c r="G43" s="65">
        <v>1467.05</v>
      </c>
      <c r="H43" s="66">
        <f>(Infosys12[[#This Row],[CLOSE]]-G42)/G42</f>
        <v>-2.9224861521731436E-3</v>
      </c>
      <c r="I43" s="58">
        <v>1464.9</v>
      </c>
      <c r="J43" s="59">
        <f>(Sun_Pharma14[[#This Row],[CLOSE]]-I42)/I42</f>
        <v>-7.8442072234907647E-4</v>
      </c>
      <c r="K43" s="53">
        <v>2912.4</v>
      </c>
      <c r="L43" s="54">
        <f>(Reliance15[[#This Row],[CLOSE]]-K42)/K42</f>
        <v>-6.8542199488490739E-3</v>
      </c>
      <c r="M43" s="48">
        <v>947.55</v>
      </c>
      <c r="N43" s="49">
        <f>(Tata_Motors16[[#This Row],[CLOSE]]-M42)/M42</f>
        <v>-1.142410015649457E-2</v>
      </c>
      <c r="O43" s="43">
        <v>2395.9499999999998</v>
      </c>
      <c r="P43" s="44">
        <f>(Hindustan_Unilever17[[#This Row],[CLOSE]]-O42)/O42</f>
        <v>4.8018452505765646E-3</v>
      </c>
    </row>
    <row r="44" spans="2:16" x14ac:dyDescent="0.3">
      <c r="B44" s="80">
        <v>45441</v>
      </c>
      <c r="C44" s="76" t="s">
        <v>159</v>
      </c>
      <c r="D44" s="77">
        <f>(Nifty_5010[[#This Row],[CLOSE]]-C43)/C43</f>
        <v>-8.0150645639774608E-3</v>
      </c>
      <c r="E44" s="70">
        <v>1508.3</v>
      </c>
      <c r="F44" s="71">
        <f>(HDFC_Bank11[[#This Row],[CLOSE]]-E43)/E43</f>
        <v>-1.4505063704671705E-2</v>
      </c>
      <c r="G44" s="65">
        <v>1450.95</v>
      </c>
      <c r="H44" s="66">
        <f>(Infosys12[[#This Row],[CLOSE]]-G43)/G43</f>
        <v>-1.0974404417027307E-2</v>
      </c>
      <c r="I44" s="58">
        <v>1478.95</v>
      </c>
      <c r="J44" s="59">
        <f>(Sun_Pharma14[[#This Row],[CLOSE]]-I43)/I43</f>
        <v>9.5910983684892853E-3</v>
      </c>
      <c r="K44" s="53">
        <v>2881.55</v>
      </c>
      <c r="L44" s="54">
        <f>(Reliance15[[#This Row],[CLOSE]]-K43)/K43</f>
        <v>-1.0592638373849715E-2</v>
      </c>
      <c r="M44" s="48">
        <v>943.6</v>
      </c>
      <c r="N44" s="49">
        <f>(Tata_Motors16[[#This Row],[CLOSE]]-M43)/M43</f>
        <v>-4.1686454540656769E-3</v>
      </c>
      <c r="O44" s="43">
        <v>2373.4</v>
      </c>
      <c r="P44" s="44">
        <f>(Hindustan_Unilever17[[#This Row],[CLOSE]]-O43)/O43</f>
        <v>-9.4117156034139813E-3</v>
      </c>
    </row>
    <row r="45" spans="2:16" x14ac:dyDescent="0.3">
      <c r="B45" s="80">
        <v>45442</v>
      </c>
      <c r="C45" s="76" t="s">
        <v>163</v>
      </c>
      <c r="D45" s="77">
        <f>(Nifty_5010[[#This Row],[CLOSE]]-C44)/C44</f>
        <v>-9.5156509445180632E-3</v>
      </c>
      <c r="E45" s="70">
        <v>1514.85</v>
      </c>
      <c r="F45" s="71">
        <f>(HDFC_Bank11[[#This Row],[CLOSE]]-E44)/E44</f>
        <v>4.3426374063514914E-3</v>
      </c>
      <c r="G45" s="65">
        <v>1427.45</v>
      </c>
      <c r="H45" s="66">
        <f>(Infosys12[[#This Row],[CLOSE]]-G44)/G44</f>
        <v>-1.6196285192460112E-2</v>
      </c>
      <c r="I45" s="58">
        <v>1459.1</v>
      </c>
      <c r="J45" s="59">
        <f>(Sun_Pharma14[[#This Row],[CLOSE]]-I44)/I44</f>
        <v>-1.3421684303052933E-2</v>
      </c>
      <c r="K45" s="53">
        <v>2849.7</v>
      </c>
      <c r="L45" s="54">
        <f>(Reliance15[[#This Row],[CLOSE]]-K44)/K44</f>
        <v>-1.1053079072027332E-2</v>
      </c>
      <c r="M45" s="48">
        <v>923.95</v>
      </c>
      <c r="N45" s="49">
        <f>(Tata_Motors16[[#This Row],[CLOSE]]-M44)/M44</f>
        <v>-2.0824501907587938E-2</v>
      </c>
      <c r="O45" s="43">
        <v>2351.4</v>
      </c>
      <c r="P45" s="44">
        <f>(Hindustan_Unilever17[[#This Row],[CLOSE]]-O44)/O44</f>
        <v>-9.2694025448723343E-3</v>
      </c>
    </row>
    <row r="46" spans="2:16" x14ac:dyDescent="0.3">
      <c r="B46" s="80">
        <v>45443</v>
      </c>
      <c r="C46" s="76" t="s">
        <v>167</v>
      </c>
      <c r="D46" s="77">
        <f>(Nifty_5010[[#This Row],[CLOSE]]-C45)/C45</f>
        <v>1.869832115311469E-3</v>
      </c>
      <c r="E46" s="70">
        <v>1531.55</v>
      </c>
      <c r="F46" s="71">
        <f>(HDFC_Bank11[[#This Row],[CLOSE]]-E45)/E45</f>
        <v>1.1024193814569131E-2</v>
      </c>
      <c r="G46" s="65">
        <v>1406.9</v>
      </c>
      <c r="H46" s="66">
        <f>(Infosys12[[#This Row],[CLOSE]]-G45)/G45</f>
        <v>-1.4396301096360611E-2</v>
      </c>
      <c r="I46" s="58">
        <v>1459.8</v>
      </c>
      <c r="J46" s="59">
        <f>(Sun_Pharma14[[#This Row],[CLOSE]]-I45)/I45</f>
        <v>4.7974778973342849E-4</v>
      </c>
      <c r="K46" s="53">
        <v>2860.8</v>
      </c>
      <c r="L46" s="54">
        <f>(Reliance15[[#This Row],[CLOSE]]-K45)/K45</f>
        <v>3.8951468575640822E-3</v>
      </c>
      <c r="M46" s="48">
        <v>923</v>
      </c>
      <c r="N46" s="49">
        <f>(Tata_Motors16[[#This Row],[CLOSE]]-M45)/M45</f>
        <v>-1.0281941663510422E-3</v>
      </c>
      <c r="O46" s="43">
        <v>2329.0500000000002</v>
      </c>
      <c r="P46" s="44">
        <f>(Hindustan_Unilever17[[#This Row],[CLOSE]]-O45)/O45</f>
        <v>-9.5049757591221858E-3</v>
      </c>
    </row>
    <row r="47" spans="2:16" x14ac:dyDescent="0.3">
      <c r="B47" s="80">
        <v>45446</v>
      </c>
      <c r="C47" s="76" t="s">
        <v>171</v>
      </c>
      <c r="D47" s="77">
        <f>(Nifty_5010[[#This Row],[CLOSE]]-C46)/C46</f>
        <v>3.2542264554585552E-2</v>
      </c>
      <c r="E47" s="70">
        <v>1572.2</v>
      </c>
      <c r="F47" s="71">
        <f>(HDFC_Bank11[[#This Row],[CLOSE]]-E46)/E46</f>
        <v>2.6541738761385585E-2</v>
      </c>
      <c r="G47" s="65">
        <v>1405.9</v>
      </c>
      <c r="H47" s="66">
        <f>(Infosys12[[#This Row],[CLOSE]]-G46)/G46</f>
        <v>-7.1078257161134406E-4</v>
      </c>
      <c r="I47" s="58">
        <v>1453.05</v>
      </c>
      <c r="J47" s="59">
        <f>(Sun_Pharma14[[#This Row],[CLOSE]]-I46)/I46</f>
        <v>-4.6239210850801482E-3</v>
      </c>
      <c r="K47" s="53">
        <v>3020.65</v>
      </c>
      <c r="L47" s="54">
        <f>(Reliance15[[#This Row],[CLOSE]]-K46)/K46</f>
        <v>5.5875978747203542E-2</v>
      </c>
      <c r="M47" s="48">
        <v>950.45</v>
      </c>
      <c r="N47" s="49">
        <f>(Tata_Motors16[[#This Row],[CLOSE]]-M46)/M46</f>
        <v>2.9739978331527677E-2</v>
      </c>
      <c r="O47" s="43">
        <v>2355.9</v>
      </c>
      <c r="P47" s="44">
        <f>(Hindustan_Unilever17[[#This Row],[CLOSE]]-O46)/O46</f>
        <v>1.1528305532298536E-2</v>
      </c>
    </row>
    <row r="48" spans="2:16" x14ac:dyDescent="0.3">
      <c r="B48" s="80">
        <v>45447</v>
      </c>
      <c r="C48" s="76" t="s">
        <v>174</v>
      </c>
      <c r="D48" s="77">
        <f>(Nifty_5010[[#This Row],[CLOSE]]-C47)/C47</f>
        <v>-5.9293583620975046E-2</v>
      </c>
      <c r="E48" s="70">
        <v>1483.15</v>
      </c>
      <c r="F48" s="71">
        <f>(HDFC_Bank11[[#This Row],[CLOSE]]-E47)/E47</f>
        <v>-5.6640376542424598E-2</v>
      </c>
      <c r="G48" s="65">
        <v>1393.65</v>
      </c>
      <c r="H48" s="66">
        <f>(Infosys12[[#This Row],[CLOSE]]-G47)/G47</f>
        <v>-8.7132797496265735E-3</v>
      </c>
      <c r="I48" s="58">
        <v>1429.85</v>
      </c>
      <c r="J48" s="59">
        <f>(Sun_Pharma14[[#This Row],[CLOSE]]-I47)/I47</f>
        <v>-1.5966415470906058E-2</v>
      </c>
      <c r="K48" s="53">
        <v>2794.55</v>
      </c>
      <c r="L48" s="54">
        <f>(Reliance15[[#This Row],[CLOSE]]-K47)/K47</f>
        <v>-7.485143925976194E-2</v>
      </c>
      <c r="M48" s="48">
        <v>903.9</v>
      </c>
      <c r="N48" s="49">
        <f>(Tata_Motors16[[#This Row],[CLOSE]]-M47)/M47</f>
        <v>-4.8976800462938674E-2</v>
      </c>
      <c r="O48" s="43">
        <v>2496.3000000000002</v>
      </c>
      <c r="P48" s="44">
        <f>(Hindustan_Unilever17[[#This Row],[CLOSE]]-O47)/O47</f>
        <v>5.959505921303964E-2</v>
      </c>
    </row>
    <row r="49" spans="2:16" x14ac:dyDescent="0.3">
      <c r="B49" s="80">
        <v>45448</v>
      </c>
      <c r="C49" s="76" t="s">
        <v>178</v>
      </c>
      <c r="D49" s="77">
        <f>(Nifty_5010[[#This Row],[CLOSE]]-C48)/C48</f>
        <v>3.3624254609426696E-2</v>
      </c>
      <c r="E49" s="70">
        <v>1551.8</v>
      </c>
      <c r="F49" s="71">
        <f>(HDFC_Bank11[[#This Row],[CLOSE]]-E48)/E48</f>
        <v>4.6286619694568897E-2</v>
      </c>
      <c r="G49" s="65">
        <v>1430.1</v>
      </c>
      <c r="H49" s="66">
        <f>(Infosys12[[#This Row],[CLOSE]]-G48)/G48</f>
        <v>2.6154342912495833E-2</v>
      </c>
      <c r="I49" s="58">
        <v>1487.3</v>
      </c>
      <c r="J49" s="59">
        <f>(Sun_Pharma14[[#This Row],[CLOSE]]-I48)/I48</f>
        <v>4.0179039759415357E-2</v>
      </c>
      <c r="K49" s="53">
        <v>2841.5</v>
      </c>
      <c r="L49" s="54">
        <f>(Reliance15[[#This Row],[CLOSE]]-K48)/K48</f>
        <v>1.6800558229410751E-2</v>
      </c>
      <c r="M49" s="48">
        <v>929.95</v>
      </c>
      <c r="N49" s="49">
        <f>(Tata_Motors16[[#This Row],[CLOSE]]-M48)/M48</f>
        <v>2.8819559685806028E-2</v>
      </c>
      <c r="O49" s="43">
        <v>2602.75</v>
      </c>
      <c r="P49" s="44">
        <f>(Hindustan_Unilever17[[#This Row],[CLOSE]]-O48)/O48</f>
        <v>4.264311180547202E-2</v>
      </c>
    </row>
    <row r="50" spans="2:16" x14ac:dyDescent="0.3">
      <c r="B50" s="80">
        <v>45449</v>
      </c>
      <c r="C50" s="76" t="s">
        <v>182</v>
      </c>
      <c r="D50" s="77">
        <f>(Nifty_5010[[#This Row],[CLOSE]]-C49)/C49</f>
        <v>8.8880145532674298E-3</v>
      </c>
      <c r="E50" s="70">
        <v>1559.7</v>
      </c>
      <c r="F50" s="71">
        <f>(HDFC_Bank11[[#This Row],[CLOSE]]-E49)/E49</f>
        <v>5.0908622245135274E-3</v>
      </c>
      <c r="G50" s="65">
        <v>1472.25</v>
      </c>
      <c r="H50" s="66">
        <f>(Infosys12[[#This Row],[CLOSE]]-G49)/G49</f>
        <v>2.9473463394168304E-2</v>
      </c>
      <c r="I50" s="58">
        <v>1472.7</v>
      </c>
      <c r="J50" s="59">
        <f>(Sun_Pharma14[[#This Row],[CLOSE]]-I49)/I49</f>
        <v>-9.8164459086935458E-3</v>
      </c>
      <c r="K50" s="53">
        <v>2863.2</v>
      </c>
      <c r="L50" s="54">
        <f>(Reliance15[[#This Row],[CLOSE]]-K49)/K49</f>
        <v>7.6368115431989505E-3</v>
      </c>
      <c r="M50" s="48">
        <v>938.25</v>
      </c>
      <c r="N50" s="49">
        <f>(Tata_Motors16[[#This Row],[CLOSE]]-M49)/M49</f>
        <v>8.925211032851179E-3</v>
      </c>
      <c r="O50" s="43">
        <v>2549.6</v>
      </c>
      <c r="P50" s="44">
        <f>(Hindustan_Unilever17[[#This Row],[CLOSE]]-O49)/O49</f>
        <v>-2.0420708865622934E-2</v>
      </c>
    </row>
    <row r="51" spans="2:16" x14ac:dyDescent="0.3">
      <c r="B51" s="80">
        <v>45450</v>
      </c>
      <c r="C51" s="76" t="s">
        <v>186</v>
      </c>
      <c r="D51" s="77">
        <f>(Nifty_5010[[#This Row],[CLOSE]]-C50)/C50</f>
        <v>2.0539931818380992E-2</v>
      </c>
      <c r="E51" s="70">
        <v>1573.35</v>
      </c>
      <c r="F51" s="71">
        <f>(HDFC_Bank11[[#This Row],[CLOSE]]-E50)/E50</f>
        <v>8.7516830159645211E-3</v>
      </c>
      <c r="G51" s="65">
        <v>1533.6</v>
      </c>
      <c r="H51" s="66">
        <f>(Infosys12[[#This Row],[CLOSE]]-G50)/G50</f>
        <v>4.1670911869587303E-2</v>
      </c>
      <c r="I51" s="58">
        <v>1506.85</v>
      </c>
      <c r="J51" s="59">
        <f>(Sun_Pharma14[[#This Row],[CLOSE]]-I50)/I50</f>
        <v>2.3188701025327538E-2</v>
      </c>
      <c r="K51" s="53">
        <v>2939.9</v>
      </c>
      <c r="L51" s="54">
        <f>(Reliance15[[#This Row],[CLOSE]]-K50)/K50</f>
        <v>2.6788208996926612E-2</v>
      </c>
      <c r="M51" s="48">
        <v>970.5</v>
      </c>
      <c r="N51" s="49">
        <f>(Tata_Motors16[[#This Row],[CLOSE]]-M50)/M50</f>
        <v>3.4372501998401278E-2</v>
      </c>
      <c r="O51" s="43">
        <v>2577.8000000000002</v>
      </c>
      <c r="P51" s="44">
        <f>(Hindustan_Unilever17[[#This Row],[CLOSE]]-O50)/O50</f>
        <v>1.1060558518983478E-2</v>
      </c>
    </row>
    <row r="52" spans="2:16" x14ac:dyDescent="0.3">
      <c r="B52" s="80">
        <v>45453</v>
      </c>
      <c r="C52" s="76" t="s">
        <v>190</v>
      </c>
      <c r="D52" s="77">
        <f>(Nifty_5010[[#This Row],[CLOSE]]-C51)/C51</f>
        <v>-1.3288879633665187E-3</v>
      </c>
      <c r="E52" s="70">
        <v>1561.3</v>
      </c>
      <c r="F52" s="71">
        <f>(HDFC_Bank11[[#This Row],[CLOSE]]-E51)/E51</f>
        <v>-7.6588171735468618E-3</v>
      </c>
      <c r="G52" s="65">
        <v>1499.75</v>
      </c>
      <c r="H52" s="66">
        <f>(Infosys12[[#This Row],[CLOSE]]-G51)/G51</f>
        <v>-2.2072248304642612E-2</v>
      </c>
      <c r="I52" s="58">
        <v>1513.1</v>
      </c>
      <c r="J52" s="59">
        <f>(Sun_Pharma14[[#This Row],[CLOSE]]-I51)/I51</f>
        <v>4.1477253873975512E-3</v>
      </c>
      <c r="K52" s="53">
        <v>2942.8</v>
      </c>
      <c r="L52" s="54">
        <f>(Reliance15[[#This Row],[CLOSE]]-K51)/K51</f>
        <v>9.8642810979968402E-4</v>
      </c>
      <c r="M52" s="48">
        <v>975.15</v>
      </c>
      <c r="N52" s="49">
        <f>(Tata_Motors16[[#This Row],[CLOSE]]-M51)/M51</f>
        <v>4.7913446676970404E-3</v>
      </c>
      <c r="O52" s="43">
        <v>2565.35</v>
      </c>
      <c r="P52" s="44">
        <f>(Hindustan_Unilever17[[#This Row],[CLOSE]]-O51)/O51</f>
        <v>-4.8296997439678298E-3</v>
      </c>
    </row>
    <row r="53" spans="2:16" x14ac:dyDescent="0.3">
      <c r="B53" s="80">
        <v>45454</v>
      </c>
      <c r="C53" s="76" t="s">
        <v>194</v>
      </c>
      <c r="D53" s="77">
        <f>(Nifty_5010[[#This Row],[CLOSE]]-C52)/C52</f>
        <v>2.4291463162954088E-4</v>
      </c>
      <c r="E53" s="70">
        <v>1564.8</v>
      </c>
      <c r="F53" s="71">
        <f>(HDFC_Bank11[[#This Row],[CLOSE]]-E52)/E52</f>
        <v>2.2417216422212258E-3</v>
      </c>
      <c r="G53" s="65">
        <v>1495.75</v>
      </c>
      <c r="H53" s="66">
        <f>(Infosys12[[#This Row],[CLOSE]]-G52)/G52</f>
        <v>-2.6671111851975329E-3</v>
      </c>
      <c r="I53" s="58">
        <v>1499.75</v>
      </c>
      <c r="J53" s="59">
        <f>(Sun_Pharma14[[#This Row],[CLOSE]]-I52)/I52</f>
        <v>-8.8229462692485036E-3</v>
      </c>
      <c r="K53" s="53">
        <v>2913.35</v>
      </c>
      <c r="L53" s="54">
        <f>(Reliance15[[#This Row],[CLOSE]]-K52)/K52</f>
        <v>-1.000747587331802E-2</v>
      </c>
      <c r="M53" s="48">
        <v>987.1</v>
      </c>
      <c r="N53" s="49">
        <f>(Tata_Motors16[[#This Row],[CLOSE]]-M52)/M52</f>
        <v>1.2254524944880323E-2</v>
      </c>
      <c r="O53" s="43">
        <v>2556.35</v>
      </c>
      <c r="P53" s="44">
        <f>(Hindustan_Unilever17[[#This Row],[CLOSE]]-O52)/O52</f>
        <v>-3.508293215350732E-3</v>
      </c>
    </row>
    <row r="54" spans="2:16" x14ac:dyDescent="0.3">
      <c r="B54" s="80">
        <v>45455</v>
      </c>
      <c r="C54" s="76" t="s">
        <v>198</v>
      </c>
      <c r="D54" s="77">
        <f>(Nifty_5010[[#This Row],[CLOSE]]-C53)/C53</f>
        <v>2.4973296625597063E-3</v>
      </c>
      <c r="E54" s="70">
        <v>1574.15</v>
      </c>
      <c r="F54" s="71">
        <f>(HDFC_Bank11[[#This Row],[CLOSE]]-E53)/E53</f>
        <v>5.9752044989775923E-3</v>
      </c>
      <c r="G54" s="65">
        <v>1485.2</v>
      </c>
      <c r="H54" s="66">
        <f>(Infosys12[[#This Row],[CLOSE]]-G53)/G53</f>
        <v>-7.0533177335784418E-3</v>
      </c>
      <c r="I54" s="58">
        <v>1506.85</v>
      </c>
      <c r="J54" s="59">
        <f>(Sun_Pharma14[[#This Row],[CLOSE]]-I53)/I53</f>
        <v>4.7341223537255605E-3</v>
      </c>
      <c r="K54" s="53">
        <v>2926.65</v>
      </c>
      <c r="L54" s="54">
        <f>(Reliance15[[#This Row],[CLOSE]]-K53)/K53</f>
        <v>4.5651912746495207E-3</v>
      </c>
      <c r="M54" s="48">
        <v>988.7</v>
      </c>
      <c r="N54" s="49">
        <f>(Tata_Motors16[[#This Row],[CLOSE]]-M53)/M53</f>
        <v>1.6209097355891224E-3</v>
      </c>
      <c r="O54" s="43">
        <v>2528.6999999999998</v>
      </c>
      <c r="P54" s="44">
        <f>(Hindustan_Unilever17[[#This Row],[CLOSE]]-O53)/O53</f>
        <v>-1.081620278913298E-2</v>
      </c>
    </row>
    <row r="55" spans="2:16" x14ac:dyDescent="0.3">
      <c r="B55" s="80">
        <v>45456</v>
      </c>
      <c r="C55" s="76" t="s">
        <v>202</v>
      </c>
      <c r="D55" s="77">
        <f>(Nifty_5010[[#This Row],[CLOSE]]-C54)/C54</f>
        <v>3.2564491198583683E-3</v>
      </c>
      <c r="E55" s="70">
        <v>1580.75</v>
      </c>
      <c r="F55" s="71">
        <f>(HDFC_Bank11[[#This Row],[CLOSE]]-E54)/E54</f>
        <v>4.1927389384746744E-3</v>
      </c>
      <c r="G55" s="65">
        <v>1493.95</v>
      </c>
      <c r="H55" s="66">
        <f>(Infosys12[[#This Row],[CLOSE]]-G54)/G54</f>
        <v>5.8914624293024504E-3</v>
      </c>
      <c r="I55" s="58">
        <v>1510.8</v>
      </c>
      <c r="J55" s="59">
        <f>(Sun_Pharma14[[#This Row],[CLOSE]]-I54)/I54</f>
        <v>2.6213624448352827E-3</v>
      </c>
      <c r="K55" s="53">
        <v>2930.5</v>
      </c>
      <c r="L55" s="54">
        <f>(Reliance15[[#This Row],[CLOSE]]-K54)/K54</f>
        <v>1.315497240872639E-3</v>
      </c>
      <c r="M55" s="48">
        <v>985.85</v>
      </c>
      <c r="N55" s="49">
        <f>(Tata_Motors16[[#This Row],[CLOSE]]-M54)/M54</f>
        <v>-2.8825730757560662E-3</v>
      </c>
      <c r="O55" s="43">
        <v>2487.4</v>
      </c>
      <c r="P55" s="44">
        <f>(Hindustan_Unilever17[[#This Row],[CLOSE]]-O54)/O54</f>
        <v>-1.6332502867085749E-2</v>
      </c>
    </row>
    <row r="56" spans="2:16" x14ac:dyDescent="0.3">
      <c r="B56" s="80">
        <v>45457</v>
      </c>
      <c r="C56" s="76" t="s">
        <v>206</v>
      </c>
      <c r="D56" s="77">
        <f>(Nifty_5010[[#This Row],[CLOSE]]-C55)/C55</f>
        <v>2.8505613511745033E-3</v>
      </c>
      <c r="E56" s="70">
        <v>1596.9</v>
      </c>
      <c r="F56" s="71">
        <f>(HDFC_Bank11[[#This Row],[CLOSE]]-E55)/E55</f>
        <v>1.0216669302546317E-2</v>
      </c>
      <c r="G56" s="65">
        <v>1488.9</v>
      </c>
      <c r="H56" s="66">
        <f>(Infosys12[[#This Row],[CLOSE]]-G55)/G55</f>
        <v>-3.3803005455336219E-3</v>
      </c>
      <c r="I56" s="58">
        <v>1516</v>
      </c>
      <c r="J56" s="59">
        <f>(Sun_Pharma14[[#This Row],[CLOSE]]-I55)/I55</f>
        <v>3.4418850939899694E-3</v>
      </c>
      <c r="K56" s="53">
        <v>2955.1</v>
      </c>
      <c r="L56" s="54">
        <f>(Reliance15[[#This Row],[CLOSE]]-K55)/K55</f>
        <v>8.3944719331171848E-3</v>
      </c>
      <c r="M56" s="48">
        <v>993.4</v>
      </c>
      <c r="N56" s="49">
        <f>(Tata_Motors16[[#This Row],[CLOSE]]-M55)/M55</f>
        <v>7.658365877161794E-3</v>
      </c>
      <c r="O56" s="43">
        <v>2479.75</v>
      </c>
      <c r="P56" s="44">
        <f>(Hindustan_Unilever17[[#This Row],[CLOSE]]-O55)/O55</f>
        <v>-3.0755005226341123E-3</v>
      </c>
    </row>
    <row r="57" spans="2:16" x14ac:dyDescent="0.3">
      <c r="B57" s="80">
        <v>45461</v>
      </c>
      <c r="C57" s="76" t="s">
        <v>210</v>
      </c>
      <c r="D57" s="77">
        <f>(Nifty_5010[[#This Row],[CLOSE]]-C56)/C56</f>
        <v>3.9334174280650364E-3</v>
      </c>
      <c r="E57" s="70">
        <v>1607.8</v>
      </c>
      <c r="F57" s="71">
        <f>(HDFC_Bank11[[#This Row],[CLOSE]]-E56)/E56</f>
        <v>6.8257248418810588E-3</v>
      </c>
      <c r="G57" s="65">
        <v>1498.2</v>
      </c>
      <c r="H57" s="66">
        <f>(Infosys12[[#This Row],[CLOSE]]-G56)/G56</f>
        <v>6.2462220431190501E-3</v>
      </c>
      <c r="I57" s="58">
        <v>1520.95</v>
      </c>
      <c r="J57" s="59">
        <f>(Sun_Pharma14[[#This Row],[CLOSE]]-I56)/I56</f>
        <v>3.2651715039578137E-3</v>
      </c>
      <c r="K57" s="53">
        <v>2962.05</v>
      </c>
      <c r="L57" s="54">
        <f>(Reliance15[[#This Row],[CLOSE]]-K56)/K56</f>
        <v>2.351866265101104E-3</v>
      </c>
      <c r="M57" s="48">
        <v>985.9</v>
      </c>
      <c r="N57" s="49">
        <f>(Tata_Motors16[[#This Row],[CLOSE]]-M56)/M56</f>
        <v>-7.5498288705456015E-3</v>
      </c>
      <c r="O57" s="43">
        <v>2486.25</v>
      </c>
      <c r="P57" s="44">
        <f>(Hindustan_Unilever17[[#This Row],[CLOSE]]-O56)/O56</f>
        <v>2.6212319790301442E-3</v>
      </c>
    </row>
    <row r="58" spans="2:16" x14ac:dyDescent="0.3">
      <c r="B58" s="80">
        <v>45462</v>
      </c>
      <c r="C58" s="76" t="s">
        <v>214</v>
      </c>
      <c r="D58" s="77">
        <f>(Nifty_5010[[#This Row],[CLOSE]]-C57)/C57</f>
        <v>-1.7785965642099445E-3</v>
      </c>
      <c r="E58" s="70">
        <v>1657.85</v>
      </c>
      <c r="F58" s="71">
        <f>(HDFC_Bank11[[#This Row],[CLOSE]]-E57)/E57</f>
        <v>3.1129493718124117E-2</v>
      </c>
      <c r="G58" s="65">
        <v>1511.35</v>
      </c>
      <c r="H58" s="66">
        <f>(Infosys12[[#This Row],[CLOSE]]-G57)/G57</f>
        <v>8.7771993058335749E-3</v>
      </c>
      <c r="I58" s="58">
        <v>1504</v>
      </c>
      <c r="J58" s="59">
        <f>(Sun_Pharma14[[#This Row],[CLOSE]]-I57)/I57</f>
        <v>-1.1144350570367235E-2</v>
      </c>
      <c r="K58" s="53">
        <v>2917.3</v>
      </c>
      <c r="L58" s="54">
        <f>(Reliance15[[#This Row],[CLOSE]]-K57)/K57</f>
        <v>-1.510778008473861E-2</v>
      </c>
      <c r="M58" s="48">
        <v>977.35</v>
      </c>
      <c r="N58" s="49">
        <f>(Tata_Motors16[[#This Row],[CLOSE]]-M57)/M57</f>
        <v>-8.6722791358149458E-3</v>
      </c>
      <c r="O58" s="43">
        <v>2457</v>
      </c>
      <c r="P58" s="44">
        <f>(Hindustan_Unilever17[[#This Row],[CLOSE]]-O57)/O57</f>
        <v>-1.1764705882352941E-2</v>
      </c>
    </row>
    <row r="59" spans="2:16" x14ac:dyDescent="0.3">
      <c r="B59" s="80">
        <v>45463</v>
      </c>
      <c r="C59" s="76" t="s">
        <v>218</v>
      </c>
      <c r="D59" s="77">
        <f>(Nifty_5010[[#This Row],[CLOSE]]-C58)/C58</f>
        <v>2.1687361796223848E-3</v>
      </c>
      <c r="E59" s="70">
        <v>1669.35</v>
      </c>
      <c r="F59" s="71">
        <f>(HDFC_Bank11[[#This Row],[CLOSE]]-E58)/E58</f>
        <v>6.9366951171698291E-3</v>
      </c>
      <c r="G59" s="65">
        <v>1515.4</v>
      </c>
      <c r="H59" s="66">
        <f>(Infosys12[[#This Row],[CLOSE]]-G58)/G58</f>
        <v>2.6797234260761455E-3</v>
      </c>
      <c r="I59" s="58">
        <v>1471</v>
      </c>
      <c r="J59" s="59">
        <f>(Sun_Pharma14[[#This Row],[CLOSE]]-I58)/I58</f>
        <v>-2.1941489361702128E-2</v>
      </c>
      <c r="K59" s="53">
        <v>2947.4</v>
      </c>
      <c r="L59" s="54">
        <f>(Reliance15[[#This Row],[CLOSE]]-K58)/K58</f>
        <v>1.0317759572207146E-2</v>
      </c>
      <c r="M59" s="48">
        <v>978.25</v>
      </c>
      <c r="N59" s="49">
        <f>(Tata_Motors16[[#This Row],[CLOSE]]-M58)/M58</f>
        <v>9.2085742057602417E-4</v>
      </c>
      <c r="O59" s="43">
        <v>2482.1999999999998</v>
      </c>
      <c r="P59" s="44">
        <f>(Hindustan_Unilever17[[#This Row],[CLOSE]]-O58)/O58</f>
        <v>1.0256410256410182E-2</v>
      </c>
    </row>
    <row r="60" spans="2:16" x14ac:dyDescent="0.3">
      <c r="B60" s="80">
        <v>45464</v>
      </c>
      <c r="C60" s="76" t="s">
        <v>222</v>
      </c>
      <c r="D60" s="77">
        <f>(Nifty_5010[[#This Row],[CLOSE]]-C59)/C59</f>
        <v>-2.7962829380065962E-3</v>
      </c>
      <c r="E60" s="70">
        <v>1665.75</v>
      </c>
      <c r="F60" s="71">
        <f>(HDFC_Bank11[[#This Row],[CLOSE]]-E59)/E59</f>
        <v>-2.1565279899361483E-3</v>
      </c>
      <c r="G60" s="65">
        <v>1532.7</v>
      </c>
      <c r="H60" s="66">
        <f>(Infosys12[[#This Row],[CLOSE]]-G59)/G59</f>
        <v>1.1416127755048142E-2</v>
      </c>
      <c r="I60" s="58">
        <v>1467.25</v>
      </c>
      <c r="J60" s="59">
        <f>(Sun_Pharma14[[#This Row],[CLOSE]]-I59)/I59</f>
        <v>-2.5492861998640381E-3</v>
      </c>
      <c r="K60" s="53">
        <v>2908.4</v>
      </c>
      <c r="L60" s="54">
        <f>(Reliance15[[#This Row],[CLOSE]]-K59)/K59</f>
        <v>-1.3232001085702653E-2</v>
      </c>
      <c r="M60" s="48">
        <v>961.8</v>
      </c>
      <c r="N60" s="49">
        <f>(Tata_Motors16[[#This Row],[CLOSE]]-M59)/M59</f>
        <v>-1.6815742397137793E-2</v>
      </c>
      <c r="O60" s="43">
        <v>2441.3000000000002</v>
      </c>
      <c r="P60" s="44">
        <f>(Hindustan_Unilever17[[#This Row],[CLOSE]]-O59)/O59</f>
        <v>-1.6477318507775215E-2</v>
      </c>
    </row>
    <row r="61" spans="2:16" x14ac:dyDescent="0.3">
      <c r="B61" s="80">
        <v>45467</v>
      </c>
      <c r="C61" s="76" t="s">
        <v>226</v>
      </c>
      <c r="D61" s="77">
        <f>(Nifty_5010[[#This Row],[CLOSE]]-C60)/C60</f>
        <v>1.5637565901170584E-3</v>
      </c>
      <c r="E61" s="70">
        <v>1672.4</v>
      </c>
      <c r="F61" s="71">
        <f>(HDFC_Bank11[[#This Row],[CLOSE]]-E60)/E60</f>
        <v>3.9921957076392558E-3</v>
      </c>
      <c r="G61" s="65">
        <v>1527.15</v>
      </c>
      <c r="H61" s="66">
        <f>(Infosys12[[#This Row],[CLOSE]]-G60)/G60</f>
        <v>-3.62106087296924E-3</v>
      </c>
      <c r="I61" s="58">
        <v>1494.5</v>
      </c>
      <c r="J61" s="59">
        <f>(Sun_Pharma14[[#This Row],[CLOSE]]-I60)/I60</f>
        <v>1.8572158800477082E-2</v>
      </c>
      <c r="K61" s="53">
        <v>2882.95</v>
      </c>
      <c r="L61" s="54">
        <f>(Reliance15[[#This Row],[CLOSE]]-K60)/K60</f>
        <v>-8.7505157474901223E-3</v>
      </c>
      <c r="M61" s="48">
        <v>958.05</v>
      </c>
      <c r="N61" s="49">
        <f>(Tata_Motors16[[#This Row],[CLOSE]]-M60)/M60</f>
        <v>-3.8989394884591392E-3</v>
      </c>
      <c r="O61" s="43">
        <v>2442.1999999999998</v>
      </c>
      <c r="P61" s="44">
        <f>(Hindustan_Unilever17[[#This Row],[CLOSE]]-O60)/O60</f>
        <v>3.6865604391088196E-4</v>
      </c>
    </row>
    <row r="62" spans="2:16" x14ac:dyDescent="0.3">
      <c r="B62" s="80">
        <v>45468</v>
      </c>
      <c r="C62" s="76" t="s">
        <v>230</v>
      </c>
      <c r="D62" s="77">
        <f>(Nifty_5010[[#This Row],[CLOSE]]-C61)/C61</f>
        <v>7.7938299377386102E-3</v>
      </c>
      <c r="E62" s="70">
        <v>1711.35</v>
      </c>
      <c r="F62" s="71">
        <f>(HDFC_Bank11[[#This Row],[CLOSE]]-E61)/E61</f>
        <v>2.3289882803157028E-2</v>
      </c>
      <c r="G62" s="65">
        <v>1541.95</v>
      </c>
      <c r="H62" s="66">
        <f>(Infosys12[[#This Row],[CLOSE]]-G61)/G61</f>
        <v>9.691254952034805E-3</v>
      </c>
      <c r="I62" s="58">
        <v>1505.2</v>
      </c>
      <c r="J62" s="59">
        <f>(Sun_Pharma14[[#This Row],[CLOSE]]-I61)/I61</f>
        <v>7.1595851455336541E-3</v>
      </c>
      <c r="K62" s="53">
        <v>2908.3</v>
      </c>
      <c r="L62" s="54">
        <f>(Reliance15[[#This Row],[CLOSE]]-K61)/K61</f>
        <v>8.7930765361870188E-3</v>
      </c>
      <c r="M62" s="48">
        <v>955</v>
      </c>
      <c r="N62" s="49">
        <f>(Tata_Motors16[[#This Row],[CLOSE]]-M61)/M61</f>
        <v>-3.183549919106471E-3</v>
      </c>
      <c r="O62" s="43">
        <v>2432.1999999999998</v>
      </c>
      <c r="P62" s="44">
        <f>(Hindustan_Unilever17[[#This Row],[CLOSE]]-O61)/O61</f>
        <v>-4.0946687412988288E-3</v>
      </c>
    </row>
    <row r="63" spans="2:16" x14ac:dyDescent="0.3">
      <c r="B63" s="80">
        <v>45469</v>
      </c>
      <c r="C63" s="76" t="s">
        <v>234</v>
      </c>
      <c r="D63" s="77">
        <f>(Nifty_5010[[#This Row],[CLOSE]]-C62)/C62</f>
        <v>6.2180403266262809E-3</v>
      </c>
      <c r="E63" s="70">
        <v>1701.5</v>
      </c>
      <c r="F63" s="71">
        <f>(HDFC_Bank11[[#This Row],[CLOSE]]-E62)/E62</f>
        <v>-5.7556899523767257E-3</v>
      </c>
      <c r="G63" s="65">
        <v>1540.7</v>
      </c>
      <c r="H63" s="66">
        <f>(Infosys12[[#This Row],[CLOSE]]-G62)/G62</f>
        <v>-8.1066182431336936E-4</v>
      </c>
      <c r="I63" s="58">
        <v>1521.15</v>
      </c>
      <c r="J63" s="59">
        <f>(Sun_Pharma14[[#This Row],[CLOSE]]-I62)/I62</f>
        <v>1.0596598458676618E-2</v>
      </c>
      <c r="K63" s="53">
        <v>3028.05</v>
      </c>
      <c r="L63" s="54">
        <f>(Reliance15[[#This Row],[CLOSE]]-K62)/K62</f>
        <v>4.1175257023003127E-2</v>
      </c>
      <c r="M63" s="48">
        <v>951.85</v>
      </c>
      <c r="N63" s="49">
        <f>(Tata_Motors16[[#This Row],[CLOSE]]-M62)/M62</f>
        <v>-3.2984293193717039E-3</v>
      </c>
      <c r="O63" s="43">
        <v>2445.6</v>
      </c>
      <c r="P63" s="44">
        <f>(Hindustan_Unilever17[[#This Row],[CLOSE]]-O62)/O62</f>
        <v>5.509415344132922E-3</v>
      </c>
    </row>
    <row r="64" spans="2:16" x14ac:dyDescent="0.3">
      <c r="B64" s="80">
        <v>45470</v>
      </c>
      <c r="C64" s="76" t="s">
        <v>238</v>
      </c>
      <c r="D64" s="77">
        <f>(Nifty_5010[[#This Row],[CLOSE]]-C63)/C63</f>
        <v>7.3610738704920535E-3</v>
      </c>
      <c r="E64" s="70">
        <v>1696.15</v>
      </c>
      <c r="F64" s="71">
        <f>(HDFC_Bank11[[#This Row],[CLOSE]]-E63)/E63</f>
        <v>-3.1442844548926884E-3</v>
      </c>
      <c r="G64" s="65">
        <v>1573.35</v>
      </c>
      <c r="H64" s="66">
        <f>(Infosys12[[#This Row],[CLOSE]]-G63)/G63</f>
        <v>2.1191666125786889E-2</v>
      </c>
      <c r="I64" s="58">
        <v>1516.25</v>
      </c>
      <c r="J64" s="59">
        <f>(Sun_Pharma14[[#This Row],[CLOSE]]-I63)/I63</f>
        <v>-3.2212470827992575E-3</v>
      </c>
      <c r="K64" s="53">
        <v>3061.1</v>
      </c>
      <c r="L64" s="54">
        <f>(Reliance15[[#This Row],[CLOSE]]-K63)/K63</f>
        <v>1.0914615016264503E-2</v>
      </c>
      <c r="M64" s="48">
        <v>972.1</v>
      </c>
      <c r="N64" s="49">
        <f>(Tata_Motors16[[#This Row],[CLOSE]]-M63)/M63</f>
        <v>2.1274360455954194E-2</v>
      </c>
      <c r="O64" s="43">
        <v>2462.15</v>
      </c>
      <c r="P64" s="44">
        <f>(Hindustan_Unilever17[[#This Row],[CLOSE]]-O63)/O63</f>
        <v>6.7672554792280763E-3</v>
      </c>
    </row>
    <row r="65" spans="2:16" x14ac:dyDescent="0.3">
      <c r="B65" s="80">
        <v>45471</v>
      </c>
      <c r="C65" s="76" t="s">
        <v>242</v>
      </c>
      <c r="D65" s="77">
        <f>(Nifty_5010[[#This Row],[CLOSE]]-C64)/C64</f>
        <v>-1.409885836677887E-3</v>
      </c>
      <c r="E65" s="70">
        <v>1683.8</v>
      </c>
      <c r="F65" s="71">
        <f>(HDFC_Bank11[[#This Row],[CLOSE]]-E64)/E64</f>
        <v>-7.2811956489698057E-3</v>
      </c>
      <c r="G65" s="65">
        <v>1566.75</v>
      </c>
      <c r="H65" s="66">
        <f>(Infosys12[[#This Row],[CLOSE]]-G64)/G64</f>
        <v>-4.1948708170463722E-3</v>
      </c>
      <c r="I65" s="58">
        <v>1520.85</v>
      </c>
      <c r="J65" s="59">
        <f>(Sun_Pharma14[[#This Row],[CLOSE]]-I64)/I64</f>
        <v>3.033800494641325E-3</v>
      </c>
      <c r="K65" s="53">
        <v>3130.8</v>
      </c>
      <c r="L65" s="54">
        <f>(Reliance15[[#This Row],[CLOSE]]-K64)/K64</f>
        <v>2.276959263010038E-2</v>
      </c>
      <c r="M65" s="48">
        <v>989.75</v>
      </c>
      <c r="N65" s="49">
        <f>(Tata_Motors16[[#This Row],[CLOSE]]-M64)/M64</f>
        <v>1.8156568254294802E-2</v>
      </c>
      <c r="O65" s="43">
        <v>2473.0500000000002</v>
      </c>
      <c r="P65" s="44">
        <f>(Hindustan_Unilever17[[#This Row],[CLOSE]]-O64)/O64</f>
        <v>4.4270251609366167E-3</v>
      </c>
    </row>
    <row r="66" spans="2:16" x14ac:dyDescent="0.3">
      <c r="B66" s="80">
        <v>45474</v>
      </c>
      <c r="C66" s="76" t="s">
        <v>246</v>
      </c>
      <c r="D66" s="77">
        <f>(Nifty_5010[[#This Row],[CLOSE]]-C65)/C65</f>
        <v>5.4705005289331461E-3</v>
      </c>
      <c r="E66" s="70">
        <v>1705.2</v>
      </c>
      <c r="F66" s="71">
        <f>(HDFC_Bank11[[#This Row],[CLOSE]]-E65)/E65</f>
        <v>1.2709347903551545E-2</v>
      </c>
      <c r="G66" s="65">
        <v>1590.8</v>
      </c>
      <c r="H66" s="66">
        <f>(Infosys12[[#This Row],[CLOSE]]-G65)/G65</f>
        <v>1.5350247327269797E-2</v>
      </c>
      <c r="I66" s="58">
        <v>1520.1</v>
      </c>
      <c r="J66" s="59">
        <f>(Sun_Pharma14[[#This Row],[CLOSE]]-I65)/I65</f>
        <v>-4.9314528059966466E-4</v>
      </c>
      <c r="K66" s="53">
        <v>3120.3</v>
      </c>
      <c r="L66" s="54">
        <f>(Reliance15[[#This Row],[CLOSE]]-K65)/K65</f>
        <v>-3.3537753928708316E-3</v>
      </c>
      <c r="M66" s="48">
        <v>1002.05</v>
      </c>
      <c r="N66" s="49">
        <f>(Tata_Motors16[[#This Row],[CLOSE]]-M65)/M65</f>
        <v>1.242738065167967E-2</v>
      </c>
      <c r="O66" s="43">
        <v>2505.1</v>
      </c>
      <c r="P66" s="44">
        <f>(Hindustan_Unilever17[[#This Row],[CLOSE]]-O65)/O65</f>
        <v>1.2959705626655233E-2</v>
      </c>
    </row>
    <row r="67" spans="2:16" x14ac:dyDescent="0.3">
      <c r="B67" s="80">
        <v>45475</v>
      </c>
      <c r="C67" s="76" t="s">
        <v>250</v>
      </c>
      <c r="D67" s="77">
        <f>(Nifty_5010[[#This Row],[CLOSE]]-C66)/C66</f>
        <v>-7.4973231242721412E-4</v>
      </c>
      <c r="E67" s="70">
        <v>1730.6</v>
      </c>
      <c r="F67" s="71">
        <f>(HDFC_Bank11[[#This Row],[CLOSE]]-E66)/E66</f>
        <v>1.4895613417780826E-2</v>
      </c>
      <c r="G67" s="65">
        <v>1621.05</v>
      </c>
      <c r="H67" s="66">
        <f>(Infosys12[[#This Row],[CLOSE]]-G66)/G66</f>
        <v>1.9015589640432488E-2</v>
      </c>
      <c r="I67" s="58">
        <v>1524.05</v>
      </c>
      <c r="J67" s="59">
        <f>(Sun_Pharma14[[#This Row],[CLOSE]]-I66)/I66</f>
        <v>2.5985132557068916E-3</v>
      </c>
      <c r="K67" s="53">
        <v>3130.35</v>
      </c>
      <c r="L67" s="54">
        <f>(Reliance15[[#This Row],[CLOSE]]-K66)/K66</f>
        <v>3.2208441496009124E-3</v>
      </c>
      <c r="M67" s="48">
        <v>981.3</v>
      </c>
      <c r="N67" s="49">
        <f>(Tata_Motors16[[#This Row],[CLOSE]]-M66)/M66</f>
        <v>-2.0707549523476872E-2</v>
      </c>
      <c r="O67" s="43">
        <v>2485.15</v>
      </c>
      <c r="P67" s="44">
        <f>(Hindustan_Unilever17[[#This Row],[CLOSE]]-O66)/O66</f>
        <v>-7.963753941958333E-3</v>
      </c>
    </row>
    <row r="68" spans="2:16" x14ac:dyDescent="0.3">
      <c r="B68" s="80">
        <v>45476</v>
      </c>
      <c r="C68" s="76" t="s">
        <v>254</v>
      </c>
      <c r="D68" s="77">
        <f>(Nifty_5010[[#This Row],[CLOSE]]-C67)/C67</f>
        <v>6.7422903060664636E-3</v>
      </c>
      <c r="E68" s="70">
        <v>1768.65</v>
      </c>
      <c r="F68" s="71">
        <f>(HDFC_Bank11[[#This Row],[CLOSE]]-E67)/E67</f>
        <v>2.1986594244770705E-2</v>
      </c>
      <c r="G68" s="65">
        <v>1627.4</v>
      </c>
      <c r="H68" s="66">
        <f>(Infosys12[[#This Row],[CLOSE]]-G67)/G67</f>
        <v>3.9172141513217585E-3</v>
      </c>
      <c r="I68" s="58">
        <v>1533.95</v>
      </c>
      <c r="J68" s="59">
        <f>(Sun_Pharma14[[#This Row],[CLOSE]]-I67)/I67</f>
        <v>6.4958498736918677E-3</v>
      </c>
      <c r="K68" s="53">
        <v>3104.85</v>
      </c>
      <c r="L68" s="54">
        <f>(Reliance15[[#This Row],[CLOSE]]-K67)/K67</f>
        <v>-8.146053955627966E-3</v>
      </c>
      <c r="M68" s="48">
        <v>975.65</v>
      </c>
      <c r="N68" s="49">
        <f>(Tata_Motors16[[#This Row],[CLOSE]]-M67)/M67</f>
        <v>-5.7576683990624451E-3</v>
      </c>
      <c r="O68" s="43">
        <v>2510.35</v>
      </c>
      <c r="P68" s="44">
        <f>(Hindustan_Unilever17[[#This Row],[CLOSE]]-O67)/O67</f>
        <v>1.0140232983924437E-2</v>
      </c>
    </row>
    <row r="69" spans="2:16" x14ac:dyDescent="0.3">
      <c r="B69" s="80">
        <v>45477</v>
      </c>
      <c r="C69" s="76" t="s">
        <v>258</v>
      </c>
      <c r="D69" s="77">
        <f>(Nifty_5010[[#This Row],[CLOSE]]-C68)/C68</f>
        <v>6.4439091676451749E-4</v>
      </c>
      <c r="E69" s="70">
        <v>1727.15</v>
      </c>
      <c r="F69" s="71">
        <f>(HDFC_Bank11[[#This Row],[CLOSE]]-E68)/E68</f>
        <v>-2.3464224125745625E-2</v>
      </c>
      <c r="G69" s="65">
        <v>1650.65</v>
      </c>
      <c r="H69" s="66">
        <f>(Infosys12[[#This Row],[CLOSE]]-G68)/G68</f>
        <v>1.4286592110114292E-2</v>
      </c>
      <c r="I69" s="58">
        <v>1557.9</v>
      </c>
      <c r="J69" s="59">
        <f>(Sun_Pharma14[[#This Row],[CLOSE]]-I68)/I68</f>
        <v>1.5613285961080898E-2</v>
      </c>
      <c r="K69" s="53">
        <v>3108.05</v>
      </c>
      <c r="L69" s="54">
        <f>(Reliance15[[#This Row],[CLOSE]]-K68)/K68</f>
        <v>1.0306456028472465E-3</v>
      </c>
      <c r="M69" s="48">
        <v>998.2</v>
      </c>
      <c r="N69" s="49">
        <f>(Tata_Motors16[[#This Row],[CLOSE]]-M68)/M68</f>
        <v>2.3112796597140439E-2</v>
      </c>
      <c r="O69" s="43">
        <v>2495.9499999999998</v>
      </c>
      <c r="P69" s="44">
        <f>(Hindustan_Unilever17[[#This Row],[CLOSE]]-O68)/O68</f>
        <v>-5.7362519170633943E-3</v>
      </c>
    </row>
    <row r="70" spans="2:16" x14ac:dyDescent="0.3">
      <c r="B70" s="80">
        <v>45478</v>
      </c>
      <c r="C70" s="76" t="s">
        <v>262</v>
      </c>
      <c r="D70" s="77">
        <f>(Nifty_5010[[#This Row],[CLOSE]]-C69)/C69</f>
        <v>8.9292511156408331E-4</v>
      </c>
      <c r="E70" s="70">
        <v>1648.1</v>
      </c>
      <c r="F70" s="71">
        <f>(HDFC_Bank11[[#This Row],[CLOSE]]-E69)/E69</f>
        <v>-4.5769041484526637E-2</v>
      </c>
      <c r="G70" s="65">
        <v>1647.45</v>
      </c>
      <c r="H70" s="66">
        <f>(Infosys12[[#This Row],[CLOSE]]-G69)/G69</f>
        <v>-1.9386302365734984E-3</v>
      </c>
      <c r="I70" s="58">
        <v>1568.4</v>
      </c>
      <c r="J70" s="59">
        <f>(Sun_Pharma14[[#This Row],[CLOSE]]-I69)/I69</f>
        <v>6.7398420951280567E-3</v>
      </c>
      <c r="K70" s="53">
        <v>3177.25</v>
      </c>
      <c r="L70" s="54">
        <f>(Reliance15[[#This Row],[CLOSE]]-K69)/K69</f>
        <v>2.2264764080371879E-2</v>
      </c>
      <c r="M70" s="48">
        <v>993.65</v>
      </c>
      <c r="N70" s="49">
        <f>(Tata_Motors16[[#This Row],[CLOSE]]-M69)/M69</f>
        <v>-4.5582047685835186E-3</v>
      </c>
      <c r="O70" s="43">
        <v>2547</v>
      </c>
      <c r="P70" s="44">
        <f>(Hindustan_Unilever17[[#This Row],[CLOSE]]-O69)/O69</f>
        <v>2.0453134077205146E-2</v>
      </c>
    </row>
    <row r="71" spans="2:16" x14ac:dyDescent="0.3">
      <c r="B71" s="80">
        <v>45481</v>
      </c>
      <c r="C71" s="76" t="s">
        <v>266</v>
      </c>
      <c r="D71" s="77">
        <f>(Nifty_5010[[#This Row],[CLOSE]]-C70)/C70</f>
        <v>-1.3566931221822501E-4</v>
      </c>
      <c r="E71" s="70">
        <v>1635.35</v>
      </c>
      <c r="F71" s="71">
        <f>(HDFC_Bank11[[#This Row],[CLOSE]]-E70)/E70</f>
        <v>-7.7361810569746984E-3</v>
      </c>
      <c r="G71" s="65">
        <v>1661.65</v>
      </c>
      <c r="H71" s="66">
        <f>(Infosys12[[#This Row],[CLOSE]]-G70)/G70</f>
        <v>8.6193814683298703E-3</v>
      </c>
      <c r="I71" s="58">
        <v>1556.4</v>
      </c>
      <c r="J71" s="59">
        <f>(Sun_Pharma14[[#This Row],[CLOSE]]-I70)/I70</f>
        <v>-7.6511094108645747E-3</v>
      </c>
      <c r="K71" s="53">
        <v>3201.8</v>
      </c>
      <c r="L71" s="54">
        <f>(Reliance15[[#This Row],[CLOSE]]-K70)/K70</f>
        <v>7.7268077740184696E-3</v>
      </c>
      <c r="M71" s="48">
        <v>1002.6</v>
      </c>
      <c r="N71" s="49">
        <f>(Tata_Motors16[[#This Row],[CLOSE]]-M70)/M70</f>
        <v>9.0071956926483631E-3</v>
      </c>
      <c r="O71" s="43">
        <v>2587.15</v>
      </c>
      <c r="P71" s="44">
        <f>(Hindustan_Unilever17[[#This Row],[CLOSE]]-O70)/O70</f>
        <v>1.576364350215944E-2</v>
      </c>
    </row>
    <row r="72" spans="2:16" x14ac:dyDescent="0.3">
      <c r="B72" s="80">
        <v>45482</v>
      </c>
      <c r="C72" s="76" t="s">
        <v>270</v>
      </c>
      <c r="D72" s="77">
        <f>(Nifty_5010[[#This Row],[CLOSE]]-C71)/C71</f>
        <v>4.6318853808816601E-3</v>
      </c>
      <c r="E72" s="70">
        <v>1636.5</v>
      </c>
      <c r="F72" s="71">
        <f>(HDFC_Bank11[[#This Row],[CLOSE]]-E71)/E71</f>
        <v>7.0321337939896109E-4</v>
      </c>
      <c r="G72" s="65">
        <v>1657.15</v>
      </c>
      <c r="H72" s="66">
        <f>(Infosys12[[#This Row],[CLOSE]]-G71)/G71</f>
        <v>-2.7081515361237324E-3</v>
      </c>
      <c r="I72" s="58">
        <v>1585.4</v>
      </c>
      <c r="J72" s="59">
        <f>(Sun_Pharma14[[#This Row],[CLOSE]]-I71)/I71</f>
        <v>1.8632742225648931E-2</v>
      </c>
      <c r="K72" s="53">
        <v>3180.55</v>
      </c>
      <c r="L72" s="54">
        <f>(Reliance15[[#This Row],[CLOSE]]-K71)/K71</f>
        <v>-6.6368917483915291E-3</v>
      </c>
      <c r="M72" s="48">
        <v>1014.95</v>
      </c>
      <c r="N72" s="49">
        <f>(Tata_Motors16[[#This Row],[CLOSE]]-M71)/M71</f>
        <v>1.2317973269499325E-2</v>
      </c>
      <c r="O72" s="43">
        <v>2590.15</v>
      </c>
      <c r="P72" s="44">
        <f>(Hindustan_Unilever17[[#This Row],[CLOSE]]-O71)/O71</f>
        <v>1.1595771408692962E-3</v>
      </c>
    </row>
    <row r="73" spans="2:16" x14ac:dyDescent="0.3">
      <c r="B73" s="80">
        <v>45483</v>
      </c>
      <c r="C73" s="76" t="s">
        <v>274</v>
      </c>
      <c r="D73" s="77">
        <f>(Nifty_5010[[#This Row],[CLOSE]]-C72)/C72</f>
        <v>-4.4509110554491428E-3</v>
      </c>
      <c r="E73" s="70">
        <v>1626.1</v>
      </c>
      <c r="F73" s="71">
        <f>(HDFC_Bank11[[#This Row],[CLOSE]]-E72)/E72</f>
        <v>-6.3550259700581061E-3</v>
      </c>
      <c r="G73" s="65">
        <v>1648.25</v>
      </c>
      <c r="H73" s="66">
        <f>(Infosys12[[#This Row],[CLOSE]]-G72)/G72</f>
        <v>-5.3706665057478746E-3</v>
      </c>
      <c r="I73" s="58">
        <v>1598.55</v>
      </c>
      <c r="J73" s="59">
        <f>(Sun_Pharma14[[#This Row],[CLOSE]]-I72)/I72</f>
        <v>8.2944367352086931E-3</v>
      </c>
      <c r="K73" s="53">
        <v>3168.45</v>
      </c>
      <c r="L73" s="54">
        <f>(Reliance15[[#This Row],[CLOSE]]-K72)/K72</f>
        <v>-3.8043734574210006E-3</v>
      </c>
      <c r="M73" s="48">
        <v>1005.5</v>
      </c>
      <c r="N73" s="49">
        <f>(Tata_Motors16[[#This Row],[CLOSE]]-M72)/M72</f>
        <v>-9.3108034878565896E-3</v>
      </c>
      <c r="O73" s="43">
        <v>2610.4499999999998</v>
      </c>
      <c r="P73" s="44">
        <f>(Hindustan_Unilever17[[#This Row],[CLOSE]]-O72)/O72</f>
        <v>7.8373839352932177E-3</v>
      </c>
    </row>
    <row r="74" spans="2:16" x14ac:dyDescent="0.3">
      <c r="B74" s="80">
        <v>45484</v>
      </c>
      <c r="C74" s="76" t="s">
        <v>278</v>
      </c>
      <c r="D74" s="77">
        <f>(Nifty_5010[[#This Row],[CLOSE]]-C73)/C73</f>
        <v>-3.4944263899080964E-4</v>
      </c>
      <c r="E74" s="70">
        <v>1621.9</v>
      </c>
      <c r="F74" s="71">
        <f>(HDFC_Bank11[[#This Row],[CLOSE]]-E73)/E73</f>
        <v>-2.5828669823502971E-3</v>
      </c>
      <c r="G74" s="65">
        <v>1652.7</v>
      </c>
      <c r="H74" s="66">
        <f>(Infosys12[[#This Row],[CLOSE]]-G73)/G73</f>
        <v>2.6998331563780043E-3</v>
      </c>
      <c r="I74" s="58">
        <v>1581.75</v>
      </c>
      <c r="J74" s="59">
        <f>(Sun_Pharma14[[#This Row],[CLOSE]]-I73)/I73</f>
        <v>-1.0509524256357296E-2</v>
      </c>
      <c r="K74" s="53">
        <v>3161.3</v>
      </c>
      <c r="L74" s="54">
        <f>(Reliance15[[#This Row],[CLOSE]]-K73)/K73</f>
        <v>-2.2566239012765349E-3</v>
      </c>
      <c r="M74" s="48">
        <v>1020.8</v>
      </c>
      <c r="N74" s="49">
        <f>(Tata_Motors16[[#This Row],[CLOSE]]-M73)/M73</f>
        <v>1.5216310293386329E-2</v>
      </c>
      <c r="O74" s="43">
        <v>2608.85</v>
      </c>
      <c r="P74" s="44">
        <f>(Hindustan_Unilever17[[#This Row],[CLOSE]]-O73)/O73</f>
        <v>-6.129211438640499E-4</v>
      </c>
    </row>
    <row r="75" spans="2:16" x14ac:dyDescent="0.3">
      <c r="B75" s="80">
        <v>45485</v>
      </c>
      <c r="C75" s="76" t="s">
        <v>282</v>
      </c>
      <c r="D75" s="77">
        <f>(Nifty_5010[[#This Row],[CLOSE]]-C74)/C74</f>
        <v>7.6575252046496524E-3</v>
      </c>
      <c r="E75" s="70">
        <v>1622.7</v>
      </c>
      <c r="F75" s="71">
        <f>(HDFC_Bank11[[#This Row],[CLOSE]]-E74)/E74</f>
        <v>4.9324865898018038E-4</v>
      </c>
      <c r="G75" s="65">
        <v>1711.75</v>
      </c>
      <c r="H75" s="66">
        <f>(Infosys12[[#This Row],[CLOSE]]-G74)/G74</f>
        <v>3.5729412476553493E-2</v>
      </c>
      <c r="I75" s="58">
        <v>1577.3</v>
      </c>
      <c r="J75" s="59">
        <f>(Sun_Pharma14[[#This Row],[CLOSE]]-I74)/I74</f>
        <v>-2.8133396554449472E-3</v>
      </c>
      <c r="K75" s="53">
        <v>3193.45</v>
      </c>
      <c r="L75" s="54">
        <f>(Reliance15[[#This Row],[CLOSE]]-K74)/K74</f>
        <v>1.0169866826938169E-2</v>
      </c>
      <c r="M75" s="48">
        <v>1016.75</v>
      </c>
      <c r="N75" s="49">
        <f>(Tata_Motors16[[#This Row],[CLOSE]]-M74)/M74</f>
        <v>-3.9674764890281688E-3</v>
      </c>
      <c r="O75" s="43">
        <v>2622.25</v>
      </c>
      <c r="P75" s="44">
        <f>(Hindustan_Unilever17[[#This Row],[CLOSE]]-O74)/O74</f>
        <v>5.1363627652030938E-3</v>
      </c>
    </row>
    <row r="76" spans="2:16" x14ac:dyDescent="0.3">
      <c r="B76" s="80">
        <v>45488</v>
      </c>
      <c r="C76" s="76" t="s">
        <v>286</v>
      </c>
      <c r="D76" s="77">
        <f>(Nifty_5010[[#This Row],[CLOSE]]-C75)/C75</f>
        <v>3.4507175900890031E-3</v>
      </c>
      <c r="E76" s="70">
        <v>1622.1</v>
      </c>
      <c r="F76" s="71">
        <f>(HDFC_Bank11[[#This Row],[CLOSE]]-E75)/E75</f>
        <v>-3.6975411351459689E-4</v>
      </c>
      <c r="G76" s="65">
        <v>1707.05</v>
      </c>
      <c r="H76" s="66">
        <f>(Infosys12[[#This Row],[CLOSE]]-G75)/G75</f>
        <v>-2.7457280560829827E-3</v>
      </c>
      <c r="I76" s="58">
        <v>1586.2</v>
      </c>
      <c r="J76" s="59">
        <f>(Sun_Pharma14[[#This Row],[CLOSE]]-I75)/I75</f>
        <v>5.6425537310594628E-3</v>
      </c>
      <c r="K76" s="53">
        <v>3194.45</v>
      </c>
      <c r="L76" s="54">
        <f>(Reliance15[[#This Row],[CLOSE]]-K75)/K75</f>
        <v>3.1314096040332555E-4</v>
      </c>
      <c r="M76" s="48">
        <v>1024.45</v>
      </c>
      <c r="N76" s="49">
        <f>(Tata_Motors16[[#This Row],[CLOSE]]-M75)/M75</f>
        <v>7.573149741824485E-3</v>
      </c>
      <c r="O76" s="43">
        <v>2620.3000000000002</v>
      </c>
      <c r="P76" s="44">
        <f>(Hindustan_Unilever17[[#This Row],[CLOSE]]-O75)/O75</f>
        <v>-7.4363619029452492E-4</v>
      </c>
    </row>
    <row r="77" spans="2:16" x14ac:dyDescent="0.3">
      <c r="B77" s="80">
        <v>45489</v>
      </c>
      <c r="C77" s="76" t="s">
        <v>290</v>
      </c>
      <c r="D77" s="77">
        <f>(Nifty_5010[[#This Row],[CLOSE]]-C76)/C76</f>
        <v>1.0696840161550461E-3</v>
      </c>
      <c r="E77" s="70">
        <v>1619.75</v>
      </c>
      <c r="F77" s="71">
        <f>(HDFC_Bank11[[#This Row],[CLOSE]]-E76)/E76</f>
        <v>-1.4487392885764805E-3</v>
      </c>
      <c r="G77" s="65">
        <v>1726.05</v>
      </c>
      <c r="H77" s="66">
        <f>(Infosys12[[#This Row],[CLOSE]]-G76)/G76</f>
        <v>1.1130312527459652E-2</v>
      </c>
      <c r="I77" s="58">
        <v>1579.3</v>
      </c>
      <c r="J77" s="59">
        <f>(Sun_Pharma14[[#This Row],[CLOSE]]-I76)/I76</f>
        <v>-4.3500189131257666E-3</v>
      </c>
      <c r="K77" s="53">
        <v>3152.5</v>
      </c>
      <c r="L77" s="54">
        <f>(Reliance15[[#This Row],[CLOSE]]-K76)/K76</f>
        <v>-1.3132151074519814E-2</v>
      </c>
      <c r="M77" s="48">
        <v>1021.15</v>
      </c>
      <c r="N77" s="49">
        <f>(Tata_Motors16[[#This Row],[CLOSE]]-M76)/M76</f>
        <v>-3.2212406657231374E-3</v>
      </c>
      <c r="O77" s="43">
        <v>2688.45</v>
      </c>
      <c r="P77" s="44">
        <f>(Hindustan_Unilever17[[#This Row],[CLOSE]]-O76)/O76</f>
        <v>2.600847231233051E-2</v>
      </c>
    </row>
    <row r="78" spans="2:16" x14ac:dyDescent="0.3">
      <c r="B78" s="80">
        <v>45491</v>
      </c>
      <c r="C78" s="76" t="s">
        <v>294</v>
      </c>
      <c r="D78" s="77">
        <f>(Nifty_5010[[#This Row],[CLOSE]]-C77)/C77</f>
        <v>7.6321456141063074E-3</v>
      </c>
      <c r="E78" s="70">
        <v>1614.8</v>
      </c>
      <c r="F78" s="71">
        <f>(HDFC_Bank11[[#This Row],[CLOSE]]-E77)/E77</f>
        <v>-3.0560271646859366E-3</v>
      </c>
      <c r="G78" s="65">
        <v>1758.05</v>
      </c>
      <c r="H78" s="66">
        <f>(Infosys12[[#This Row],[CLOSE]]-G77)/G77</f>
        <v>1.8539439761304715E-2</v>
      </c>
      <c r="I78" s="58">
        <v>1594.25</v>
      </c>
      <c r="J78" s="59">
        <f>(Sun_Pharma14[[#This Row],[CLOSE]]-I77)/I77</f>
        <v>9.4662192110428964E-3</v>
      </c>
      <c r="K78" s="53">
        <v>3173.35</v>
      </c>
      <c r="L78" s="54">
        <f>(Reliance15[[#This Row],[CLOSE]]-K77)/K77</f>
        <v>6.6137985725614303E-3</v>
      </c>
      <c r="M78" s="48">
        <v>1024.55</v>
      </c>
      <c r="N78" s="49">
        <f>(Tata_Motors16[[#This Row],[CLOSE]]-M77)/M77</f>
        <v>3.3295793957792462E-3</v>
      </c>
      <c r="O78" s="43">
        <v>2738.4</v>
      </c>
      <c r="P78" s="44">
        <f>(Hindustan_Unilever17[[#This Row],[CLOSE]]-O77)/O77</f>
        <v>1.8579478881883715E-2</v>
      </c>
    </row>
    <row r="79" spans="2:16" x14ac:dyDescent="0.3">
      <c r="B79" s="80">
        <v>45492</v>
      </c>
      <c r="C79" s="76" t="s">
        <v>298</v>
      </c>
      <c r="D79" s="77">
        <f>(Nifty_5010[[#This Row],[CLOSE]]-C78)/C78</f>
        <v>-1.0884707580586839E-2</v>
      </c>
      <c r="E79" s="70">
        <v>1607.3</v>
      </c>
      <c r="F79" s="71">
        <f>(HDFC_Bank11[[#This Row],[CLOSE]]-E78)/E78</f>
        <v>-4.6445380232846174E-3</v>
      </c>
      <c r="G79" s="65">
        <v>1792.95</v>
      </c>
      <c r="H79" s="66">
        <f>(Infosys12[[#This Row],[CLOSE]]-G78)/G78</f>
        <v>1.9851540058587691E-2</v>
      </c>
      <c r="I79" s="58">
        <v>1568.65</v>
      </c>
      <c r="J79" s="59">
        <f>(Sun_Pharma14[[#This Row],[CLOSE]]-I78)/I78</f>
        <v>-1.6057707385918087E-2</v>
      </c>
      <c r="K79" s="53">
        <v>3110.3</v>
      </c>
      <c r="L79" s="54">
        <f>(Reliance15[[#This Row],[CLOSE]]-K78)/K78</f>
        <v>-1.9868593127136853E-2</v>
      </c>
      <c r="M79" s="48">
        <v>990</v>
      </c>
      <c r="N79" s="49">
        <f>(Tata_Motors16[[#This Row],[CLOSE]]-M78)/M78</f>
        <v>-3.3722121907178722E-2</v>
      </c>
      <c r="O79" s="43">
        <v>2727</v>
      </c>
      <c r="P79" s="44">
        <f>(Hindustan_Unilever17[[#This Row],[CLOSE]]-O78)/O78</f>
        <v>-4.1630148992112511E-3</v>
      </c>
    </row>
    <row r="80" spans="2:16" x14ac:dyDescent="0.3">
      <c r="B80" s="80">
        <v>45495</v>
      </c>
      <c r="C80" s="76" t="s">
        <v>302</v>
      </c>
      <c r="D80" s="77">
        <f>(Nifty_5010[[#This Row],[CLOSE]]-C79)/C79</f>
        <v>-8.8256036264472372E-4</v>
      </c>
      <c r="E80" s="70">
        <v>1642.55</v>
      </c>
      <c r="F80" s="71">
        <f>(HDFC_Bank11[[#This Row],[CLOSE]]-E79)/E79</f>
        <v>2.1931188950413738E-2</v>
      </c>
      <c r="G80" s="65">
        <v>1810.85</v>
      </c>
      <c r="H80" s="66">
        <f>(Infosys12[[#This Row],[CLOSE]]-G79)/G79</f>
        <v>9.9835466688975513E-3</v>
      </c>
      <c r="I80" s="58">
        <v>1587.35</v>
      </c>
      <c r="J80" s="59">
        <f>(Sun_Pharma14[[#This Row],[CLOSE]]-I79)/I79</f>
        <v>1.1921078634494512E-2</v>
      </c>
      <c r="K80" s="53">
        <v>3001.35</v>
      </c>
      <c r="L80" s="54">
        <f>(Reliance15[[#This Row],[CLOSE]]-K79)/K79</f>
        <v>-3.5028775359290186E-2</v>
      </c>
      <c r="M80" s="48">
        <v>1003.15</v>
      </c>
      <c r="N80" s="49">
        <f>(Tata_Motors16[[#This Row],[CLOSE]]-M79)/M79</f>
        <v>1.3282828282828259E-2</v>
      </c>
      <c r="O80" s="43">
        <v>2735.3</v>
      </c>
      <c r="P80" s="44">
        <f>(Hindustan_Unilever17[[#This Row],[CLOSE]]-O79)/O79</f>
        <v>3.0436376971031101E-3</v>
      </c>
    </row>
    <row r="81" spans="2:16" x14ac:dyDescent="0.3">
      <c r="B81" s="80">
        <v>45496</v>
      </c>
      <c r="C81" s="76" t="s">
        <v>306</v>
      </c>
      <c r="D81" s="77">
        <f>(Nifty_5010[[#This Row],[CLOSE]]-C80)/C80</f>
        <v>-1.2321878474453819E-3</v>
      </c>
      <c r="E81" s="70">
        <v>1618.4</v>
      </c>
      <c r="F81" s="71">
        <f>(HDFC_Bank11[[#This Row],[CLOSE]]-E80)/E80</f>
        <v>-1.4702748774770853E-2</v>
      </c>
      <c r="G81" s="65">
        <v>1836.9</v>
      </c>
      <c r="H81" s="66">
        <f>(Infosys12[[#This Row],[CLOSE]]-G80)/G80</f>
        <v>1.4385509567330361E-2</v>
      </c>
      <c r="I81" s="58">
        <v>1601.6</v>
      </c>
      <c r="J81" s="59">
        <f>(Sun_Pharma14[[#This Row],[CLOSE]]-I80)/I80</f>
        <v>8.9772261946010658E-3</v>
      </c>
      <c r="K81" s="53">
        <v>2975.8</v>
      </c>
      <c r="L81" s="54">
        <f>(Reliance15[[#This Row],[CLOSE]]-K80)/K80</f>
        <v>-8.5128358905158432E-3</v>
      </c>
      <c r="M81" s="48">
        <v>1001.8</v>
      </c>
      <c r="N81" s="49">
        <f>(Tata_Motors16[[#This Row],[CLOSE]]-M80)/M80</f>
        <v>-1.3457608533120897E-3</v>
      </c>
      <c r="O81" s="43">
        <v>2766.35</v>
      </c>
      <c r="P81" s="44">
        <f>(Hindustan_Unilever17[[#This Row],[CLOSE]]-O80)/O80</f>
        <v>1.1351588491207446E-2</v>
      </c>
    </row>
    <row r="82" spans="2:16" x14ac:dyDescent="0.3">
      <c r="B82" s="80">
        <v>45497</v>
      </c>
      <c r="C82" s="76" t="s">
        <v>310</v>
      </c>
      <c r="D82" s="77">
        <f>(Nifty_5010[[#This Row],[CLOSE]]-C81)/C81</f>
        <v>-2.677799996323357E-3</v>
      </c>
      <c r="E82" s="70">
        <v>1604.05</v>
      </c>
      <c r="F82" s="71">
        <f>(HDFC_Bank11[[#This Row],[CLOSE]]-E81)/E81</f>
        <v>-8.866782006920499E-3</v>
      </c>
      <c r="G82" s="65">
        <v>1833.95</v>
      </c>
      <c r="H82" s="66">
        <f>(Infosys12[[#This Row],[CLOSE]]-G81)/G81</f>
        <v>-1.605966574119465E-3</v>
      </c>
      <c r="I82" s="58">
        <v>1619.45</v>
      </c>
      <c r="J82" s="59">
        <f>(Sun_Pharma14[[#This Row],[CLOSE]]-I81)/I81</f>
        <v>1.1145104895104981E-2</v>
      </c>
      <c r="K82" s="53">
        <v>2991.4</v>
      </c>
      <c r="L82" s="54">
        <f>(Reliance15[[#This Row],[CLOSE]]-K81)/K81</f>
        <v>5.2422877881577751E-3</v>
      </c>
      <c r="M82" s="48">
        <v>1027.7</v>
      </c>
      <c r="N82" s="49">
        <f>(Tata_Motors16[[#This Row],[CLOSE]]-M81)/M81</f>
        <v>2.5853463765222691E-2</v>
      </c>
      <c r="O82" s="43">
        <v>2717.05</v>
      </c>
      <c r="P82" s="44">
        <f>(Hindustan_Unilever17[[#This Row],[CLOSE]]-O81)/O81</f>
        <v>-1.7821316897717109E-2</v>
      </c>
    </row>
    <row r="83" spans="2:16" x14ac:dyDescent="0.3">
      <c r="B83" s="80">
        <v>45498</v>
      </c>
      <c r="C83" s="76" t="s">
        <v>314</v>
      </c>
      <c r="D83" s="77">
        <f>(Nifty_5010[[#This Row],[CLOSE]]-C82)/C82</f>
        <v>-3.0311098367712352E-4</v>
      </c>
      <c r="E83" s="70">
        <v>1616.6</v>
      </c>
      <c r="F83" s="71">
        <f>(HDFC_Bank11[[#This Row],[CLOSE]]-E82)/E82</f>
        <v>7.8239456376047855E-3</v>
      </c>
      <c r="G83" s="65">
        <v>1824.85</v>
      </c>
      <c r="H83" s="66">
        <f>(Infosys12[[#This Row],[CLOSE]]-G82)/G82</f>
        <v>-4.9619673382590235E-3</v>
      </c>
      <c r="I83" s="58">
        <v>1665.8</v>
      </c>
      <c r="J83" s="59">
        <f>(Sun_Pharma14[[#This Row],[CLOSE]]-I82)/I82</f>
        <v>2.862082805890883E-2</v>
      </c>
      <c r="K83" s="53">
        <v>2984.8</v>
      </c>
      <c r="L83" s="54">
        <f>(Reliance15[[#This Row],[CLOSE]]-K82)/K82</f>
        <v>-2.2063247977535299E-3</v>
      </c>
      <c r="M83" s="48">
        <v>1090.95</v>
      </c>
      <c r="N83" s="49">
        <f>(Tata_Motors16[[#This Row],[CLOSE]]-M82)/M82</f>
        <v>6.1545198014984918E-2</v>
      </c>
      <c r="O83" s="43">
        <v>2707.2</v>
      </c>
      <c r="P83" s="44">
        <f>(Hindustan_Unilever17[[#This Row],[CLOSE]]-O82)/O82</f>
        <v>-3.6252553320698416E-3</v>
      </c>
    </row>
    <row r="84" spans="2:16" x14ac:dyDescent="0.3">
      <c r="B84" s="80">
        <v>45499</v>
      </c>
      <c r="C84" s="76" t="s">
        <v>318</v>
      </c>
      <c r="D84" s="77">
        <f>(Nifty_5010[[#This Row],[CLOSE]]-C83)/C83</f>
        <v>1.7567329479105633E-2</v>
      </c>
      <c r="E84" s="70">
        <v>1618.15</v>
      </c>
      <c r="F84" s="71">
        <f>(HDFC_Bank11[[#This Row],[CLOSE]]-E83)/E83</f>
        <v>9.5880242484237409E-4</v>
      </c>
      <c r="G84" s="65">
        <v>1878.9</v>
      </c>
      <c r="H84" s="66">
        <f>(Infosys12[[#This Row],[CLOSE]]-G83)/G83</f>
        <v>2.9618872784064543E-2</v>
      </c>
      <c r="I84" s="58">
        <v>1714.25</v>
      </c>
      <c r="J84" s="59">
        <f>(Sun_Pharma14[[#This Row],[CLOSE]]-I83)/I83</f>
        <v>2.908512426461763E-2</v>
      </c>
      <c r="K84" s="53">
        <v>3018.05</v>
      </c>
      <c r="L84" s="54">
        <f>(Reliance15[[#This Row],[CLOSE]]-K83)/K83</f>
        <v>1.1139774859287055E-2</v>
      </c>
      <c r="M84" s="48">
        <v>1118.3</v>
      </c>
      <c r="N84" s="49">
        <f>(Tata_Motors16[[#This Row],[CLOSE]]-M83)/M83</f>
        <v>2.5069893212337786E-2</v>
      </c>
      <c r="O84" s="43">
        <v>2711.05</v>
      </c>
      <c r="P84" s="44">
        <f>(Hindustan_Unilever17[[#This Row],[CLOSE]]-O83)/O83</f>
        <v>1.4221335697400873E-3</v>
      </c>
    </row>
    <row r="85" spans="2:16" x14ac:dyDescent="0.3">
      <c r="B85" s="80">
        <v>45502</v>
      </c>
      <c r="C85" s="76" t="s">
        <v>322</v>
      </c>
      <c r="D85" s="77">
        <f>(Nifty_5010[[#This Row],[CLOSE]]-C84)/C84</f>
        <v>5.0332496471692003E-5</v>
      </c>
      <c r="E85" s="70">
        <v>1605.05</v>
      </c>
      <c r="F85" s="71">
        <f>(HDFC_Bank11[[#This Row],[CLOSE]]-E84)/E84</f>
        <v>-8.0956648023978832E-3</v>
      </c>
      <c r="G85" s="65">
        <v>1871.1</v>
      </c>
      <c r="H85" s="66">
        <f>(Infosys12[[#This Row],[CLOSE]]-G84)/G84</f>
        <v>-4.1513651604663266E-3</v>
      </c>
      <c r="I85" s="58">
        <v>1723.25</v>
      </c>
      <c r="J85" s="59">
        <f>(Sun_Pharma14[[#This Row],[CLOSE]]-I84)/I84</f>
        <v>5.2501093772786937E-3</v>
      </c>
      <c r="K85" s="53">
        <v>3040.2</v>
      </c>
      <c r="L85" s="54">
        <f>(Reliance15[[#This Row],[CLOSE]]-K84)/K84</f>
        <v>7.339175957985996E-3</v>
      </c>
      <c r="M85" s="48">
        <v>1124</v>
      </c>
      <c r="N85" s="49">
        <f>(Tata_Motors16[[#This Row],[CLOSE]]-M84)/M84</f>
        <v>5.0970222659394134E-3</v>
      </c>
      <c r="O85" s="43">
        <v>2711.6</v>
      </c>
      <c r="P85" s="44">
        <f>(Hindustan_Unilever17[[#This Row],[CLOSE]]-O84)/O84</f>
        <v>2.0287342542547247E-4</v>
      </c>
    </row>
    <row r="86" spans="2:16" x14ac:dyDescent="0.3">
      <c r="B86" s="80">
        <v>45503</v>
      </c>
      <c r="C86" s="76" t="s">
        <v>326</v>
      </c>
      <c r="D86" s="77">
        <f>(Nifty_5010[[#This Row],[CLOSE]]-C85)/C85</f>
        <v>8.5359617653338197E-4</v>
      </c>
      <c r="E86" s="70">
        <v>1615.55</v>
      </c>
      <c r="F86" s="71">
        <f>(HDFC_Bank11[[#This Row],[CLOSE]]-E85)/E85</f>
        <v>6.5418522787452109E-3</v>
      </c>
      <c r="G86" s="65">
        <v>1877.15</v>
      </c>
      <c r="H86" s="66">
        <f>(Infosys12[[#This Row],[CLOSE]]-G85)/G85</f>
        <v>3.2333921222811087E-3</v>
      </c>
      <c r="I86" s="58">
        <v>1701.6</v>
      </c>
      <c r="J86" s="59">
        <f>(Sun_Pharma14[[#This Row],[CLOSE]]-I85)/I85</f>
        <v>-1.2563470187146434E-2</v>
      </c>
      <c r="K86" s="53">
        <v>3026.3</v>
      </c>
      <c r="L86" s="54">
        <f>(Reliance15[[#This Row],[CLOSE]]-K85)/K85</f>
        <v>-4.5720676271296746E-3</v>
      </c>
      <c r="M86" s="48">
        <v>1161.8499999999999</v>
      </c>
      <c r="N86" s="49">
        <f>(Tata_Motors16[[#This Row],[CLOSE]]-M85)/M85</f>
        <v>3.3674377224199206E-2</v>
      </c>
      <c r="O86" s="43">
        <v>2691.4</v>
      </c>
      <c r="P86" s="44">
        <f>(Hindustan_Unilever17[[#This Row],[CLOSE]]-O85)/O85</f>
        <v>-7.4494763239415177E-3</v>
      </c>
    </row>
    <row r="87" spans="2:16" x14ac:dyDescent="0.3">
      <c r="B87" s="80">
        <v>45504</v>
      </c>
      <c r="C87" s="76" t="s">
        <v>330</v>
      </c>
      <c r="D87" s="77">
        <f>(Nifty_5010[[#This Row],[CLOSE]]-C86)/C86</f>
        <v>3.7755508442188887E-3</v>
      </c>
      <c r="E87" s="70">
        <v>1615.75</v>
      </c>
      <c r="F87" s="71">
        <f>(HDFC_Bank11[[#This Row],[CLOSE]]-E86)/E86</f>
        <v>1.2379684937021169E-4</v>
      </c>
      <c r="G87" s="65">
        <v>1868.25</v>
      </c>
      <c r="H87" s="66">
        <f>(Infosys12[[#This Row],[CLOSE]]-G86)/G86</f>
        <v>-4.7412300562022693E-3</v>
      </c>
      <c r="I87" s="58">
        <v>1719.35</v>
      </c>
      <c r="J87" s="59">
        <f>(Sun_Pharma14[[#This Row],[CLOSE]]-I86)/I86</f>
        <v>1.0431358721203574E-2</v>
      </c>
      <c r="K87" s="53">
        <v>3010.85</v>
      </c>
      <c r="L87" s="54">
        <f>(Reliance15[[#This Row],[CLOSE]]-K86)/K86</f>
        <v>-5.1052440273602322E-3</v>
      </c>
      <c r="M87" s="48">
        <v>1156.6500000000001</v>
      </c>
      <c r="N87" s="49">
        <f>(Tata_Motors16[[#This Row],[CLOSE]]-M86)/M86</f>
        <v>-4.4756207772086061E-3</v>
      </c>
      <c r="O87" s="43">
        <v>2705.65</v>
      </c>
      <c r="P87" s="44">
        <f>(Hindustan_Unilever17[[#This Row],[CLOSE]]-O86)/O86</f>
        <v>5.2946421936538599E-3</v>
      </c>
    </row>
    <row r="88" spans="2:16" x14ac:dyDescent="0.3">
      <c r="B88" s="80">
        <v>45505</v>
      </c>
      <c r="C88" s="76" t="s">
        <v>334</v>
      </c>
      <c r="D88" s="77">
        <f>(Nifty_5010[[#This Row],[CLOSE]]-C87)/C87</f>
        <v>2.3946792031629802E-3</v>
      </c>
      <c r="E88" s="70">
        <v>1638.8</v>
      </c>
      <c r="F88" s="71">
        <f>(HDFC_Bank11[[#This Row],[CLOSE]]-E87)/E87</f>
        <v>1.4265820826241655E-2</v>
      </c>
      <c r="G88" s="65">
        <v>1852.6</v>
      </c>
      <c r="H88" s="66">
        <f>(Infosys12[[#This Row],[CLOSE]]-G87)/G87</f>
        <v>-8.3768232302957792E-3</v>
      </c>
      <c r="I88" s="58">
        <v>1715.2</v>
      </c>
      <c r="J88" s="59">
        <f>(Sun_Pharma14[[#This Row],[CLOSE]]-I87)/I87</f>
        <v>-2.4137028528222085E-3</v>
      </c>
      <c r="K88" s="53">
        <v>3030.6</v>
      </c>
      <c r="L88" s="54">
        <f>(Reliance15[[#This Row],[CLOSE]]-K87)/K87</f>
        <v>6.5596094126243419E-3</v>
      </c>
      <c r="M88" s="48">
        <v>1144.4000000000001</v>
      </c>
      <c r="N88" s="49">
        <f>(Tata_Motors16[[#This Row],[CLOSE]]-M87)/M87</f>
        <v>-1.0590930705053386E-2</v>
      </c>
      <c r="O88" s="43">
        <v>2715.55</v>
      </c>
      <c r="P88" s="44">
        <f>(Hindustan_Unilever17[[#This Row],[CLOSE]]-O87)/O87</f>
        <v>3.6590098497588713E-3</v>
      </c>
    </row>
    <row r="89" spans="2:16" x14ac:dyDescent="0.3">
      <c r="B89" s="80">
        <v>45506</v>
      </c>
      <c r="C89" s="76" t="s">
        <v>338</v>
      </c>
      <c r="D89" s="77">
        <f>(Nifty_5010[[#This Row],[CLOSE]]-C88)/C88</f>
        <v>-1.1722888820474302E-2</v>
      </c>
      <c r="E89" s="70">
        <v>1659.15</v>
      </c>
      <c r="F89" s="71">
        <f>(HDFC_Bank11[[#This Row],[CLOSE]]-E88)/E88</f>
        <v>1.2417622650720123E-2</v>
      </c>
      <c r="G89" s="65">
        <v>1821.2</v>
      </c>
      <c r="H89" s="66">
        <f>(Infosys12[[#This Row],[CLOSE]]-G88)/G88</f>
        <v>-1.6949152542372808E-2</v>
      </c>
      <c r="I89" s="58">
        <v>1731.65</v>
      </c>
      <c r="J89" s="59">
        <f>(Sun_Pharma14[[#This Row],[CLOSE]]-I88)/I88</f>
        <v>9.5907182835821159E-3</v>
      </c>
      <c r="K89" s="53">
        <v>2998.65</v>
      </c>
      <c r="L89" s="54">
        <f>(Reliance15[[#This Row],[CLOSE]]-K88)/K88</f>
        <v>-1.0542466838249791E-2</v>
      </c>
      <c r="M89" s="48">
        <v>1096.6500000000001</v>
      </c>
      <c r="N89" s="49">
        <f>(Tata_Motors16[[#This Row],[CLOSE]]-M88)/M88</f>
        <v>-4.1724921356169169E-2</v>
      </c>
      <c r="O89" s="43">
        <v>2692.55</v>
      </c>
      <c r="P89" s="44">
        <f>(Hindustan_Unilever17[[#This Row],[CLOSE]]-O88)/O88</f>
        <v>-8.4697390952109142E-3</v>
      </c>
    </row>
    <row r="90" spans="2:16" x14ac:dyDescent="0.3">
      <c r="B90" s="80">
        <v>45509</v>
      </c>
      <c r="C90" s="76" t="s">
        <v>342</v>
      </c>
      <c r="D90" s="77">
        <f>(Nifty_5010[[#This Row],[CLOSE]]-C89)/C89</f>
        <v>-2.6786472851438529E-2</v>
      </c>
      <c r="E90" s="70">
        <v>1615.75</v>
      </c>
      <c r="F90" s="71">
        <f>(HDFC_Bank11[[#This Row],[CLOSE]]-E89)/E89</f>
        <v>-2.6157972455775599E-2</v>
      </c>
      <c r="G90" s="65">
        <v>1751.9</v>
      </c>
      <c r="H90" s="66">
        <f>(Infosys12[[#This Row],[CLOSE]]-G89)/G89</f>
        <v>-3.8051833955633621E-2</v>
      </c>
      <c r="I90" s="58">
        <v>1720.35</v>
      </c>
      <c r="J90" s="59">
        <f>(Sun_Pharma14[[#This Row],[CLOSE]]-I89)/I89</f>
        <v>-6.5255680997893233E-3</v>
      </c>
      <c r="K90" s="53">
        <v>2894.65</v>
      </c>
      <c r="L90" s="54">
        <f>(Reliance15[[#This Row],[CLOSE]]-K89)/K89</f>
        <v>-3.4682273689827091E-2</v>
      </c>
      <c r="M90" s="48">
        <v>1016.45</v>
      </c>
      <c r="N90" s="49">
        <f>(Tata_Motors16[[#This Row],[CLOSE]]-M89)/M89</f>
        <v>-7.3131810513837631E-2</v>
      </c>
      <c r="O90" s="43">
        <v>2715.9</v>
      </c>
      <c r="P90" s="44">
        <f>(Hindustan_Unilever17[[#This Row],[CLOSE]]-O89)/O89</f>
        <v>8.6720766559580716E-3</v>
      </c>
    </row>
    <row r="91" spans="2:16" x14ac:dyDescent="0.3">
      <c r="B91" s="80">
        <v>45510</v>
      </c>
      <c r="C91" s="76" t="s">
        <v>346</v>
      </c>
      <c r="D91" s="77">
        <f>(Nifty_5010[[#This Row],[CLOSE]]-C90)/C90</f>
        <v>-2.6210113237665773E-3</v>
      </c>
      <c r="E91" s="70">
        <v>1601.2</v>
      </c>
      <c r="F91" s="71">
        <f>(HDFC_Bank11[[#This Row],[CLOSE]]-E90)/E90</f>
        <v>-9.0051059879312726E-3</v>
      </c>
      <c r="G91" s="65">
        <v>1751.1</v>
      </c>
      <c r="H91" s="66">
        <f>(Infosys12[[#This Row],[CLOSE]]-G90)/G90</f>
        <v>-4.566470688967303E-4</v>
      </c>
      <c r="I91" s="58">
        <v>1707.55</v>
      </c>
      <c r="J91" s="59">
        <f>(Sun_Pharma14[[#This Row],[CLOSE]]-I90)/I90</f>
        <v>-7.440346441131139E-3</v>
      </c>
      <c r="K91" s="53">
        <v>2912.1</v>
      </c>
      <c r="L91" s="54">
        <f>(Reliance15[[#This Row],[CLOSE]]-K90)/K90</f>
        <v>6.0283626690618274E-3</v>
      </c>
      <c r="M91" s="48">
        <v>1013.75</v>
      </c>
      <c r="N91" s="49">
        <f>(Tata_Motors16[[#This Row],[CLOSE]]-M90)/M90</f>
        <v>-2.6563038024497469E-3</v>
      </c>
      <c r="O91" s="43">
        <v>2750.05</v>
      </c>
      <c r="P91" s="44">
        <f>(Hindustan_Unilever17[[#This Row],[CLOSE]]-O90)/O90</f>
        <v>1.2574100666445778E-2</v>
      </c>
    </row>
    <row r="92" spans="2:16" x14ac:dyDescent="0.3">
      <c r="B92" s="80">
        <v>45511</v>
      </c>
      <c r="C92" s="76" t="s">
        <v>350</v>
      </c>
      <c r="D92" s="77">
        <f>(Nifty_5010[[#This Row],[CLOSE]]-C91)/C91</f>
        <v>1.2710195456506321E-2</v>
      </c>
      <c r="E92" s="70">
        <v>1623.5</v>
      </c>
      <c r="F92" s="71">
        <f>(HDFC_Bank11[[#This Row],[CLOSE]]-E91)/E91</f>
        <v>1.3927054708968245E-2</v>
      </c>
      <c r="G92" s="65">
        <v>1791.65</v>
      </c>
      <c r="H92" s="66">
        <f>(Infosys12[[#This Row],[CLOSE]]-G91)/G91</f>
        <v>2.3156872822797204E-2</v>
      </c>
      <c r="I92" s="58">
        <v>1734.45</v>
      </c>
      <c r="J92" s="59">
        <f>(Sun_Pharma14[[#This Row],[CLOSE]]-I91)/I91</f>
        <v>1.5753565049339752E-2</v>
      </c>
      <c r="K92" s="53">
        <v>2929.65</v>
      </c>
      <c r="L92" s="54">
        <f>(Reliance15[[#This Row],[CLOSE]]-K91)/K91</f>
        <v>6.0265787575976724E-3</v>
      </c>
      <c r="M92" s="48">
        <v>1025.3</v>
      </c>
      <c r="N92" s="49">
        <f>(Tata_Motors16[[#This Row],[CLOSE]]-M91)/M91</f>
        <v>1.1393341553637439E-2</v>
      </c>
      <c r="O92" s="43">
        <v>2744.05</v>
      </c>
      <c r="P92" s="44">
        <f>(Hindustan_Unilever17[[#This Row],[CLOSE]]-O91)/O91</f>
        <v>-2.1817785131179432E-3</v>
      </c>
    </row>
    <row r="93" spans="2:16" x14ac:dyDescent="0.3">
      <c r="B93" s="80">
        <v>45512</v>
      </c>
      <c r="C93" s="76" t="s">
        <v>354</v>
      </c>
      <c r="D93" s="77">
        <f>(Nifty_5010[[#This Row],[CLOSE]]-C92)/C92</f>
        <v>-7.428747813561066E-3</v>
      </c>
      <c r="E93" s="70">
        <v>1642.7</v>
      </c>
      <c r="F93" s="71">
        <f>(HDFC_Bank11[[#This Row],[CLOSE]]-E92)/E92</f>
        <v>1.1826301201108743E-2</v>
      </c>
      <c r="G93" s="65">
        <v>1743.15</v>
      </c>
      <c r="H93" s="66">
        <f>(Infosys12[[#This Row],[CLOSE]]-G92)/G92</f>
        <v>-2.7070019255993078E-2</v>
      </c>
      <c r="I93" s="58">
        <v>1737.05</v>
      </c>
      <c r="J93" s="59">
        <f>(Sun_Pharma14[[#This Row],[CLOSE]]-I92)/I92</f>
        <v>1.4990342759952197E-3</v>
      </c>
      <c r="K93" s="53">
        <v>2898.25</v>
      </c>
      <c r="L93" s="54">
        <f>(Reliance15[[#This Row],[CLOSE]]-K92)/K92</f>
        <v>-1.0718003857116068E-2</v>
      </c>
      <c r="M93" s="48">
        <v>1041.75</v>
      </c>
      <c r="N93" s="49">
        <f>(Tata_Motors16[[#This Row],[CLOSE]]-M92)/M92</f>
        <v>1.6044084658148879E-2</v>
      </c>
      <c r="O93" s="43">
        <v>2733.2</v>
      </c>
      <c r="P93" s="44">
        <f>(Hindustan_Unilever17[[#This Row],[CLOSE]]-O92)/O92</f>
        <v>-3.9540095843735952E-3</v>
      </c>
    </row>
    <row r="94" spans="2:16" x14ac:dyDescent="0.3">
      <c r="B94" s="80">
        <v>45513</v>
      </c>
      <c r="C94" s="76" t="s">
        <v>358</v>
      </c>
      <c r="D94" s="77">
        <f>(Nifty_5010[[#This Row],[CLOSE]]-C93)/C93</f>
        <v>1.0386864037815649E-2</v>
      </c>
      <c r="E94" s="70">
        <v>1650.2</v>
      </c>
      <c r="F94" s="71">
        <f>(HDFC_Bank11[[#This Row],[CLOSE]]-E93)/E93</f>
        <v>4.565654106044926E-3</v>
      </c>
      <c r="G94" s="65">
        <v>1770.75</v>
      </c>
      <c r="H94" s="66">
        <f>(Infosys12[[#This Row],[CLOSE]]-G93)/G93</f>
        <v>1.5833405042595249E-2</v>
      </c>
      <c r="I94" s="58">
        <v>1735.3</v>
      </c>
      <c r="J94" s="59">
        <f>(Sun_Pharma14[[#This Row],[CLOSE]]-I93)/I93</f>
        <v>-1.0074551682450132E-3</v>
      </c>
      <c r="K94" s="53">
        <v>2948.6</v>
      </c>
      <c r="L94" s="54">
        <f>(Reliance15[[#This Row],[CLOSE]]-K93)/K93</f>
        <v>1.7372552402311708E-2</v>
      </c>
      <c r="M94" s="48">
        <v>1068.0999999999999</v>
      </c>
      <c r="N94" s="49">
        <f>(Tata_Motors16[[#This Row],[CLOSE]]-M93)/M93</f>
        <v>2.529397648188136E-2</v>
      </c>
      <c r="O94" s="43">
        <v>2747.2</v>
      </c>
      <c r="P94" s="44">
        <f>(Hindustan_Unilever17[[#This Row],[CLOSE]]-O93)/O93</f>
        <v>5.1222010829796577E-3</v>
      </c>
    </row>
    <row r="95" spans="2:16" x14ac:dyDescent="0.3">
      <c r="B95" s="80">
        <v>45516</v>
      </c>
      <c r="C95" s="76" t="s">
        <v>362</v>
      </c>
      <c r="D95" s="77">
        <f>(Nifty_5010[[#This Row],[CLOSE]]-C94)/C94</f>
        <v>-8.412844977941931E-4</v>
      </c>
      <c r="E95" s="70">
        <v>1660.1</v>
      </c>
      <c r="F95" s="71">
        <f>(HDFC_Bank11[[#This Row],[CLOSE]]-E94)/E94</f>
        <v>5.9992728154162301E-3</v>
      </c>
      <c r="G95" s="65">
        <v>1797.4</v>
      </c>
      <c r="H95" s="66">
        <f>(Infosys12[[#This Row],[CLOSE]]-G94)/G94</f>
        <v>1.5050120005647375E-2</v>
      </c>
      <c r="I95" s="58">
        <v>1733.85</v>
      </c>
      <c r="J95" s="59">
        <f>(Sun_Pharma14[[#This Row],[CLOSE]]-I94)/I94</f>
        <v>-8.3559038782922001E-4</v>
      </c>
      <c r="K95" s="53">
        <v>2921.25</v>
      </c>
      <c r="L95" s="54">
        <f>(Reliance15[[#This Row],[CLOSE]]-K94)/K94</f>
        <v>-9.2755884148409112E-3</v>
      </c>
      <c r="M95" s="48">
        <v>1076.1500000000001</v>
      </c>
      <c r="N95" s="49">
        <f>(Tata_Motors16[[#This Row],[CLOSE]]-M94)/M94</f>
        <v>7.5367474955530221E-3</v>
      </c>
      <c r="O95" s="43">
        <v>2748.7</v>
      </c>
      <c r="P95" s="44">
        <f>(Hindustan_Unilever17[[#This Row],[CLOSE]]-O94)/O94</f>
        <v>5.4601048340128134E-4</v>
      </c>
    </row>
    <row r="96" spans="2:16" x14ac:dyDescent="0.3">
      <c r="B96" s="80">
        <v>45517</v>
      </c>
      <c r="C96" s="76" t="s">
        <v>366</v>
      </c>
      <c r="D96" s="77">
        <f>(Nifty_5010[[#This Row],[CLOSE]]-C95)/C95</f>
        <v>-8.5431469996303452E-3</v>
      </c>
      <c r="E96" s="70">
        <v>1603.2</v>
      </c>
      <c r="F96" s="71">
        <f>(HDFC_Bank11[[#This Row],[CLOSE]]-E95)/E95</f>
        <v>-3.4275043672067865E-2</v>
      </c>
      <c r="G96" s="65">
        <v>1797.45</v>
      </c>
      <c r="H96" s="66">
        <f>(Infosys12[[#This Row],[CLOSE]]-G95)/G95</f>
        <v>2.7817959274482319E-5</v>
      </c>
      <c r="I96" s="58">
        <v>1740.1</v>
      </c>
      <c r="J96" s="59">
        <f>(Sun_Pharma14[[#This Row],[CLOSE]]-I95)/I95</f>
        <v>3.6046947544481935E-3</v>
      </c>
      <c r="K96" s="53">
        <v>2927.25</v>
      </c>
      <c r="L96" s="54">
        <f>(Reliance15[[#This Row],[CLOSE]]-K95)/K95</f>
        <v>2.0539152759948653E-3</v>
      </c>
      <c r="M96" s="48">
        <v>1053.45</v>
      </c>
      <c r="N96" s="49">
        <f>(Tata_Motors16[[#This Row],[CLOSE]]-M95)/M95</f>
        <v>-2.1093713701621563E-2</v>
      </c>
      <c r="O96" s="43">
        <v>2741.4</v>
      </c>
      <c r="P96" s="44">
        <f>(Hindustan_Unilever17[[#This Row],[CLOSE]]-O95)/O95</f>
        <v>-2.6558009240730991E-3</v>
      </c>
    </row>
    <row r="97" spans="2:16" x14ac:dyDescent="0.3">
      <c r="B97" s="80">
        <v>45518</v>
      </c>
      <c r="C97" s="76" t="s">
        <v>370</v>
      </c>
      <c r="D97" s="77">
        <f>(Nifty_5010[[#This Row],[CLOSE]]-C96)/C96</f>
        <v>1.9677699987571978E-4</v>
      </c>
      <c r="E97" s="70">
        <v>1607.8</v>
      </c>
      <c r="F97" s="71">
        <f>(HDFC_Bank11[[#This Row],[CLOSE]]-E96)/E96</f>
        <v>2.8692614770458513E-3</v>
      </c>
      <c r="G97" s="65">
        <v>1823.25</v>
      </c>
      <c r="H97" s="66">
        <f>(Infosys12[[#This Row],[CLOSE]]-G96)/G96</f>
        <v>1.4353667695902503E-2</v>
      </c>
      <c r="I97" s="58">
        <v>1741.65</v>
      </c>
      <c r="J97" s="59">
        <f>(Sun_Pharma14[[#This Row],[CLOSE]]-I96)/I96</f>
        <v>8.9075340497683005E-4</v>
      </c>
      <c r="K97" s="53">
        <v>2923.7</v>
      </c>
      <c r="L97" s="54">
        <f>(Reliance15[[#This Row],[CLOSE]]-K96)/K96</f>
        <v>-1.2127423349560789E-3</v>
      </c>
      <c r="M97" s="48">
        <v>1062.3499999999999</v>
      </c>
      <c r="N97" s="49">
        <f>(Tata_Motors16[[#This Row],[CLOSE]]-M96)/M96</f>
        <v>8.4484313446294215E-3</v>
      </c>
      <c r="O97" s="43">
        <v>2722.05</v>
      </c>
      <c r="P97" s="44">
        <f>(Hindustan_Unilever17[[#This Row],[CLOSE]]-O96)/O96</f>
        <v>-7.0584372948128363E-3</v>
      </c>
    </row>
    <row r="98" spans="2:16" x14ac:dyDescent="0.3">
      <c r="B98" s="80">
        <v>45520</v>
      </c>
      <c r="C98" s="76" t="s">
        <v>374</v>
      </c>
      <c r="D98" s="77">
        <f>(Nifty_5010[[#This Row],[CLOSE]]-C97)/C97</f>
        <v>1.6459746311157191E-2</v>
      </c>
      <c r="E98" s="70">
        <v>1632.1</v>
      </c>
      <c r="F98" s="71">
        <f>(HDFC_Bank11[[#This Row],[CLOSE]]-E97)/E97</f>
        <v>1.5113820126881426E-2</v>
      </c>
      <c r="G98" s="65">
        <v>1858.95</v>
      </c>
      <c r="H98" s="66">
        <f>(Infosys12[[#This Row],[CLOSE]]-G97)/G97</f>
        <v>1.9580419580419606E-2</v>
      </c>
      <c r="I98" s="58">
        <v>1742.75</v>
      </c>
      <c r="J98" s="59">
        <f>(Sun_Pharma14[[#This Row],[CLOSE]]-I97)/I97</f>
        <v>6.3158499124388312E-4</v>
      </c>
      <c r="K98" s="53">
        <v>2956.4</v>
      </c>
      <c r="L98" s="54">
        <f>(Reliance15[[#This Row],[CLOSE]]-K97)/K97</f>
        <v>1.1184458049731599E-2</v>
      </c>
      <c r="M98" s="48">
        <v>1098.3499999999999</v>
      </c>
      <c r="N98" s="49">
        <f>(Tata_Motors16[[#This Row],[CLOSE]]-M97)/M97</f>
        <v>3.388713700757754E-2</v>
      </c>
      <c r="O98" s="43">
        <v>2748.25</v>
      </c>
      <c r="P98" s="44">
        <f>(Hindustan_Unilever17[[#This Row],[CLOSE]]-O97)/O97</f>
        <v>9.6250987307359582E-3</v>
      </c>
    </row>
    <row r="99" spans="2:16" x14ac:dyDescent="0.3">
      <c r="B99" s="80">
        <v>45523</v>
      </c>
      <c r="C99" s="76" t="s">
        <v>378</v>
      </c>
      <c r="D99" s="77">
        <f>(Nifty_5010[[#This Row],[CLOSE]]-C98)/C98</f>
        <v>1.2835584314508488E-3</v>
      </c>
      <c r="E99" s="70">
        <v>1631.55</v>
      </c>
      <c r="F99" s="71">
        <f>(HDFC_Bank11[[#This Row],[CLOSE]]-E98)/E98</f>
        <v>-3.3698915507625424E-4</v>
      </c>
      <c r="G99" s="65">
        <v>1864.8</v>
      </c>
      <c r="H99" s="66">
        <f>(Infosys12[[#This Row],[CLOSE]]-G98)/G98</f>
        <v>3.1469377874606143E-3</v>
      </c>
      <c r="I99" s="58">
        <v>1747.8</v>
      </c>
      <c r="J99" s="59">
        <f>(Sun_Pharma14[[#This Row],[CLOSE]]-I98)/I98</f>
        <v>2.8977191220771509E-3</v>
      </c>
      <c r="K99" s="53">
        <v>2976.8</v>
      </c>
      <c r="L99" s="54">
        <f>(Reliance15[[#This Row],[CLOSE]]-K98)/K98</f>
        <v>6.9002841293465331E-3</v>
      </c>
      <c r="M99" s="48">
        <v>1087.7</v>
      </c>
      <c r="N99" s="49">
        <f>(Tata_Motors16[[#This Row],[CLOSE]]-M98)/M98</f>
        <v>-9.6963627259069197E-3</v>
      </c>
      <c r="O99" s="43">
        <v>2742.55</v>
      </c>
      <c r="P99" s="44">
        <f>(Hindustan_Unilever17[[#This Row],[CLOSE]]-O98)/O98</f>
        <v>-2.074047120895049E-3</v>
      </c>
    </row>
    <row r="100" spans="2:16" x14ac:dyDescent="0.3">
      <c r="B100" s="80">
        <v>45524</v>
      </c>
      <c r="C100" s="76" t="s">
        <v>382</v>
      </c>
      <c r="D100" s="77">
        <f>(Nifty_5010[[#This Row],[CLOSE]]-C99)/C99</f>
        <v>5.135791215029599E-3</v>
      </c>
      <c r="E100" s="70">
        <v>1637.7</v>
      </c>
      <c r="F100" s="71">
        <f>(HDFC_Bank11[[#This Row],[CLOSE]]-E99)/E99</f>
        <v>3.7694217155466222E-3</v>
      </c>
      <c r="G100" s="65">
        <v>1872.2</v>
      </c>
      <c r="H100" s="66">
        <f>(Infosys12[[#This Row],[CLOSE]]-G99)/G99</f>
        <v>3.9682539682540175E-3</v>
      </c>
      <c r="I100" s="58">
        <v>1766.35</v>
      </c>
      <c r="J100" s="59">
        <f>(Sun_Pharma14[[#This Row],[CLOSE]]-I99)/I99</f>
        <v>1.0613342487698796E-2</v>
      </c>
      <c r="K100" s="53">
        <v>2991.9</v>
      </c>
      <c r="L100" s="54">
        <f>(Reliance15[[#This Row],[CLOSE]]-K99)/K99</f>
        <v>5.0725611394786038E-3</v>
      </c>
      <c r="M100" s="48">
        <v>1086.9000000000001</v>
      </c>
      <c r="N100" s="49">
        <f>(Tata_Motors16[[#This Row],[CLOSE]]-M99)/M99</f>
        <v>-7.3549692010660525E-4</v>
      </c>
      <c r="O100" s="43">
        <v>2751.05</v>
      </c>
      <c r="P100" s="44">
        <f>(Hindustan_Unilever17[[#This Row],[CLOSE]]-O99)/O99</f>
        <v>3.0993053909682592E-3</v>
      </c>
    </row>
    <row r="101" spans="2:16" x14ac:dyDescent="0.3">
      <c r="B101" s="80">
        <v>45525</v>
      </c>
      <c r="C101" s="76" t="s">
        <v>386</v>
      </c>
      <c r="D101" s="77">
        <f>(Nifty_5010[[#This Row],[CLOSE]]-C100)/C100</f>
        <v>2.8887984663254437E-3</v>
      </c>
      <c r="E101" s="70">
        <v>1625.8</v>
      </c>
      <c r="F101" s="71">
        <f>(HDFC_Bank11[[#This Row],[CLOSE]]-E100)/E100</f>
        <v>-7.2662880869512675E-3</v>
      </c>
      <c r="G101" s="65">
        <v>1872.7</v>
      </c>
      <c r="H101" s="66">
        <f>(Infosys12[[#This Row],[CLOSE]]-G100)/G100</f>
        <v>2.6706548445678879E-4</v>
      </c>
      <c r="I101" s="58">
        <v>1764.65</v>
      </c>
      <c r="J101" s="59">
        <f>(Sun_Pharma14[[#This Row],[CLOSE]]-I100)/I100</f>
        <v>-9.6243666317537193E-4</v>
      </c>
      <c r="K101" s="53">
        <v>2997.35</v>
      </c>
      <c r="L101" s="54">
        <f>(Reliance15[[#This Row],[CLOSE]]-K100)/K100</f>
        <v>1.8215849460208623E-3</v>
      </c>
      <c r="M101" s="48">
        <v>1085.2</v>
      </c>
      <c r="N101" s="49">
        <f>(Tata_Motors16[[#This Row],[CLOSE]]-M100)/M100</f>
        <v>-1.5640813322293176E-3</v>
      </c>
      <c r="O101" s="43">
        <v>2791.2</v>
      </c>
      <c r="P101" s="44">
        <f>(Hindustan_Unilever17[[#This Row],[CLOSE]]-O100)/O100</f>
        <v>1.4594427582195755E-2</v>
      </c>
    </row>
    <row r="102" spans="2:16" x14ac:dyDescent="0.3">
      <c r="B102" s="80">
        <v>45526</v>
      </c>
      <c r="C102" s="76" t="s">
        <v>390</v>
      </c>
      <c r="D102" s="77">
        <f>(Nifty_5010[[#This Row],[CLOSE]]-C101)/C101</f>
        <v>1.6673260611540994E-3</v>
      </c>
      <c r="E102" s="70">
        <v>1631.3</v>
      </c>
      <c r="F102" s="71">
        <f>(HDFC_Bank11[[#This Row],[CLOSE]]-E101)/E101</f>
        <v>3.3829499323410014E-3</v>
      </c>
      <c r="G102" s="65">
        <v>1880.25</v>
      </c>
      <c r="H102" s="66">
        <f>(Infosys12[[#This Row],[CLOSE]]-G101)/G101</f>
        <v>4.0316121108559594E-3</v>
      </c>
      <c r="I102" s="58">
        <v>1750.65</v>
      </c>
      <c r="J102" s="59">
        <f>(Sun_Pharma14[[#This Row],[CLOSE]]-I101)/I101</f>
        <v>-7.9335845635111774E-3</v>
      </c>
      <c r="K102" s="53">
        <v>2996.25</v>
      </c>
      <c r="L102" s="54">
        <f>(Reliance15[[#This Row],[CLOSE]]-K101)/K101</f>
        <v>-3.6699084191032383E-4</v>
      </c>
      <c r="M102" s="48">
        <v>1068.45</v>
      </c>
      <c r="N102" s="49">
        <f>(Tata_Motors16[[#This Row],[CLOSE]]-M101)/M101</f>
        <v>-1.543494286767416E-2</v>
      </c>
      <c r="O102" s="43">
        <v>2792.8</v>
      </c>
      <c r="P102" s="44">
        <f>(Hindustan_Unilever17[[#This Row],[CLOSE]]-O101)/O101</f>
        <v>5.7323015190612059E-4</v>
      </c>
    </row>
    <row r="103" spans="2:16" x14ac:dyDescent="0.3">
      <c r="B103" s="80">
        <v>45527</v>
      </c>
      <c r="C103" s="76" t="s">
        <v>394</v>
      </c>
      <c r="D103" s="77">
        <f>(Nifty_5010[[#This Row],[CLOSE]]-C102)/C102</f>
        <v>4.6954033411931789E-4</v>
      </c>
      <c r="E103" s="70">
        <v>1625.05</v>
      </c>
      <c r="F103" s="71">
        <f>(HDFC_Bank11[[#This Row],[CLOSE]]-E102)/E102</f>
        <v>-3.8313001900324895E-3</v>
      </c>
      <c r="G103" s="65">
        <v>1862.1</v>
      </c>
      <c r="H103" s="66">
        <f>(Infosys12[[#This Row],[CLOSE]]-G102)/G102</f>
        <v>-9.6529716792980134E-3</v>
      </c>
      <c r="I103" s="58">
        <v>1775.75</v>
      </c>
      <c r="J103" s="59">
        <f>(Sun_Pharma14[[#This Row],[CLOSE]]-I102)/I102</f>
        <v>1.4337531773912494E-2</v>
      </c>
      <c r="K103" s="53">
        <v>2999.95</v>
      </c>
      <c r="L103" s="54">
        <f>(Reliance15[[#This Row],[CLOSE]]-K102)/K102</f>
        <v>1.2348769294951416E-3</v>
      </c>
      <c r="M103" s="48">
        <v>1085.1500000000001</v>
      </c>
      <c r="N103" s="49">
        <f>(Tata_Motors16[[#This Row],[CLOSE]]-M102)/M102</f>
        <v>1.5630118395807052E-2</v>
      </c>
      <c r="O103" s="43">
        <v>2815.6</v>
      </c>
      <c r="P103" s="44">
        <f>(Hindustan_Unilever17[[#This Row],[CLOSE]]-O102)/O102</f>
        <v>8.1638498997420959E-3</v>
      </c>
    </row>
    <row r="104" spans="2:16" x14ac:dyDescent="0.3">
      <c r="B104" s="80">
        <v>45530</v>
      </c>
      <c r="C104" s="76" t="s">
        <v>398</v>
      </c>
      <c r="D104" s="77">
        <f>(Nifty_5010[[#This Row],[CLOSE]]-C103)/C103</f>
        <v>7.5514187361393325E-3</v>
      </c>
      <c r="E104" s="70">
        <v>1639.95</v>
      </c>
      <c r="F104" s="71">
        <f>(HDFC_Bank11[[#This Row],[CLOSE]]-E103)/E103</f>
        <v>9.168948647733972E-3</v>
      </c>
      <c r="G104" s="65">
        <v>1876.15</v>
      </c>
      <c r="H104" s="66">
        <f>(Infosys12[[#This Row],[CLOSE]]-G103)/G103</f>
        <v>7.5452446162935305E-3</v>
      </c>
      <c r="I104" s="58">
        <v>1772.45</v>
      </c>
      <c r="J104" s="59">
        <f>(Sun_Pharma14[[#This Row],[CLOSE]]-I103)/I103</f>
        <v>-1.858369702942393E-3</v>
      </c>
      <c r="K104" s="53">
        <v>3025.2</v>
      </c>
      <c r="L104" s="54">
        <f>(Reliance15[[#This Row],[CLOSE]]-K103)/K103</f>
        <v>8.4168069467824465E-3</v>
      </c>
      <c r="M104" s="48">
        <v>1092.4000000000001</v>
      </c>
      <c r="N104" s="49">
        <f>(Tata_Motors16[[#This Row],[CLOSE]]-M103)/M103</f>
        <v>6.6811039948394225E-3</v>
      </c>
      <c r="O104" s="43">
        <v>2821.15</v>
      </c>
      <c r="P104" s="44">
        <f>(Hindustan_Unilever17[[#This Row],[CLOSE]]-O103)/O103</f>
        <v>1.9711606762324841E-3</v>
      </c>
    </row>
    <row r="105" spans="2:16" x14ac:dyDescent="0.3">
      <c r="B105" s="80">
        <v>45531</v>
      </c>
      <c r="C105" s="76" t="s">
        <v>402</v>
      </c>
      <c r="D105" s="77">
        <f>(Nifty_5010[[#This Row],[CLOSE]]-C104)/C104</f>
        <v>2.8587878739420311E-4</v>
      </c>
      <c r="E105" s="70">
        <v>1637.75</v>
      </c>
      <c r="F105" s="71">
        <f>(HDFC_Bank11[[#This Row],[CLOSE]]-E104)/E104</f>
        <v>-1.341504314155947E-3</v>
      </c>
      <c r="G105" s="65">
        <v>1900.1</v>
      </c>
      <c r="H105" s="66">
        <f>(Infosys12[[#This Row],[CLOSE]]-G104)/G104</f>
        <v>1.2765503824320986E-2</v>
      </c>
      <c r="I105" s="58">
        <v>1789.4</v>
      </c>
      <c r="J105" s="59">
        <f>(Sun_Pharma14[[#This Row],[CLOSE]]-I104)/I104</f>
        <v>9.5630342181726117E-3</v>
      </c>
      <c r="K105" s="53">
        <v>3000.9</v>
      </c>
      <c r="L105" s="54">
        <f>(Reliance15[[#This Row],[CLOSE]]-K104)/K104</f>
        <v>-8.0325267750891612E-3</v>
      </c>
      <c r="M105" s="48">
        <v>1077.25</v>
      </c>
      <c r="N105" s="49">
        <f>(Tata_Motors16[[#This Row],[CLOSE]]-M104)/M104</f>
        <v>-1.3868546320029375E-2</v>
      </c>
      <c r="O105" s="43">
        <v>2766.9</v>
      </c>
      <c r="P105" s="44">
        <f>(Hindustan_Unilever17[[#This Row],[CLOSE]]-O104)/O104</f>
        <v>-1.9229746734487709E-2</v>
      </c>
    </row>
    <row r="106" spans="2:16" x14ac:dyDescent="0.3">
      <c r="B106" s="80">
        <v>45532</v>
      </c>
      <c r="C106" s="76" t="s">
        <v>406</v>
      </c>
      <c r="D106" s="77">
        <f>(Nifty_5010[[#This Row],[CLOSE]]-C105)/C105</f>
        <v>1.3830180571793446E-3</v>
      </c>
      <c r="E106" s="70">
        <v>1637.1</v>
      </c>
      <c r="F106" s="71">
        <f>(HDFC_Bank11[[#This Row],[CLOSE]]-E105)/E105</f>
        <v>-3.9688597160744373E-4</v>
      </c>
      <c r="G106" s="65">
        <v>1939.1</v>
      </c>
      <c r="H106" s="66">
        <f>(Infosys12[[#This Row],[CLOSE]]-G105)/G105</f>
        <v>2.0525235513920322E-2</v>
      </c>
      <c r="I106" s="58">
        <v>1811.85</v>
      </c>
      <c r="J106" s="59">
        <f>(Sun_Pharma14[[#This Row],[CLOSE]]-I105)/I105</f>
        <v>1.254610483961094E-2</v>
      </c>
      <c r="K106" s="53">
        <v>2996.6</v>
      </c>
      <c r="L106" s="54">
        <f>(Reliance15[[#This Row],[CLOSE]]-K105)/K105</f>
        <v>-1.4329034622947055E-3</v>
      </c>
      <c r="M106" s="48">
        <v>1074.55</v>
      </c>
      <c r="N106" s="49">
        <f>(Tata_Motors16[[#This Row],[CLOSE]]-M105)/M105</f>
        <v>-2.5063819911812909E-3</v>
      </c>
      <c r="O106" s="43">
        <v>2764.35</v>
      </c>
      <c r="P106" s="44">
        <f>(Hindustan_Unilever17[[#This Row],[CLOSE]]-O105)/O105</f>
        <v>-9.2160902092601167E-4</v>
      </c>
    </row>
    <row r="107" spans="2:16" x14ac:dyDescent="0.3">
      <c r="B107" s="80">
        <v>45533</v>
      </c>
      <c r="C107" s="76" t="s">
        <v>410</v>
      </c>
      <c r="D107" s="77">
        <f>(Nifty_5010[[#This Row],[CLOSE]]-C106)/C106</f>
        <v>3.9756749366826744E-3</v>
      </c>
      <c r="E107" s="70">
        <v>1638.55</v>
      </c>
      <c r="F107" s="71">
        <f>(HDFC_Bank11[[#This Row],[CLOSE]]-E106)/E106</f>
        <v>8.8571254046792842E-4</v>
      </c>
      <c r="G107" s="65">
        <v>1933.35</v>
      </c>
      <c r="H107" s="66">
        <f>(Infosys12[[#This Row],[CLOSE]]-G106)/G106</f>
        <v>-2.9652931772471765E-3</v>
      </c>
      <c r="I107" s="58">
        <v>1799.2</v>
      </c>
      <c r="J107" s="59">
        <f>(Sun_Pharma14[[#This Row],[CLOSE]]-I106)/I106</f>
        <v>-6.9818141678394258E-3</v>
      </c>
      <c r="K107" s="53">
        <v>3041.85</v>
      </c>
      <c r="L107" s="54">
        <f>(Reliance15[[#This Row],[CLOSE]]-K106)/K106</f>
        <v>1.5100447173463259E-2</v>
      </c>
      <c r="M107" s="48">
        <v>1121.6500000000001</v>
      </c>
      <c r="N107" s="49">
        <f>(Tata_Motors16[[#This Row],[CLOSE]]-M106)/M106</f>
        <v>4.3832301893816143E-2</v>
      </c>
      <c r="O107" s="43">
        <v>2785.25</v>
      </c>
      <c r="P107" s="44">
        <f>(Hindustan_Unilever17[[#This Row],[CLOSE]]-O106)/O106</f>
        <v>7.5605476875215119E-3</v>
      </c>
    </row>
    <row r="108" spans="2:16" x14ac:dyDescent="0.3">
      <c r="B108" s="80">
        <v>45534</v>
      </c>
      <c r="C108" s="76" t="s">
        <v>414</v>
      </c>
      <c r="D108" s="77">
        <f>(Nifty_5010[[#This Row],[CLOSE]]-C107)/C107</f>
        <v>3.3377133780880101E-3</v>
      </c>
      <c r="E108" s="70">
        <v>1636.9</v>
      </c>
      <c r="F108" s="71">
        <f>(HDFC_Bank11[[#This Row],[CLOSE]]-E107)/E107</f>
        <v>-1.0069878856305047E-3</v>
      </c>
      <c r="G108" s="65">
        <v>1943.7</v>
      </c>
      <c r="H108" s="66">
        <f>(Infosys12[[#This Row],[CLOSE]]-G107)/G107</f>
        <v>5.3534021258438138E-3</v>
      </c>
      <c r="I108" s="58">
        <v>1821.65</v>
      </c>
      <c r="J108" s="59">
        <f>(Sun_Pharma14[[#This Row],[CLOSE]]-I107)/I107</f>
        <v>1.2477767896843066E-2</v>
      </c>
      <c r="K108" s="53">
        <v>3019.25</v>
      </c>
      <c r="L108" s="54">
        <f>(Reliance15[[#This Row],[CLOSE]]-K107)/K107</f>
        <v>-7.4296891694198954E-3</v>
      </c>
      <c r="M108" s="48">
        <v>1111.3499999999999</v>
      </c>
      <c r="N108" s="49">
        <f>(Tata_Motors16[[#This Row],[CLOSE]]-M107)/M107</f>
        <v>-9.1829001916820582E-3</v>
      </c>
      <c r="O108" s="43">
        <v>2778</v>
      </c>
      <c r="P108" s="44">
        <f>(Hindustan_Unilever17[[#This Row],[CLOSE]]-O107)/O107</f>
        <v>-2.6029979355533615E-3</v>
      </c>
    </row>
    <row r="109" spans="2:16" x14ac:dyDescent="0.3">
      <c r="B109" s="80">
        <v>45537</v>
      </c>
      <c r="C109" s="76" t="s">
        <v>418</v>
      </c>
      <c r="D109" s="77">
        <f>(Nifty_5010[[#This Row],[CLOSE]]-C108)/C108</f>
        <v>1.6959965763059478E-3</v>
      </c>
      <c r="E109" s="70">
        <v>1626.95</v>
      </c>
      <c r="F109" s="71">
        <f>(HDFC_Bank11[[#This Row],[CLOSE]]-E108)/E108</f>
        <v>-6.0785631376382458E-3</v>
      </c>
      <c r="G109" s="65">
        <v>1964.5</v>
      </c>
      <c r="H109" s="66">
        <f>(Infosys12[[#This Row],[CLOSE]]-G108)/G108</f>
        <v>1.070123990327723E-2</v>
      </c>
      <c r="I109" s="58">
        <v>1815.95</v>
      </c>
      <c r="J109" s="59">
        <f>(Sun_Pharma14[[#This Row],[CLOSE]]-I108)/I108</f>
        <v>-3.1290313726566824E-3</v>
      </c>
      <c r="K109" s="53">
        <v>3032.5</v>
      </c>
      <c r="L109" s="54">
        <f>(Reliance15[[#This Row],[CLOSE]]-K108)/K108</f>
        <v>4.3885070795727414E-3</v>
      </c>
      <c r="M109" s="48">
        <v>1092.6500000000001</v>
      </c>
      <c r="N109" s="49">
        <f>(Tata_Motors16[[#This Row],[CLOSE]]-M108)/M108</f>
        <v>-1.6826382327799361E-2</v>
      </c>
      <c r="O109" s="43">
        <v>2789.05</v>
      </c>
      <c r="P109" s="44">
        <f>(Hindustan_Unilever17[[#This Row],[CLOSE]]-O108)/O108</f>
        <v>3.977681785457229E-3</v>
      </c>
    </row>
    <row r="110" spans="2:16" x14ac:dyDescent="0.3">
      <c r="B110" s="80">
        <v>45538</v>
      </c>
      <c r="C110" s="76" t="s">
        <v>422</v>
      </c>
      <c r="D110" s="77">
        <f>(Nifty_5010[[#This Row],[CLOSE]]-C109)/C109</f>
        <v>4.5492845755431141E-5</v>
      </c>
      <c r="E110" s="70">
        <v>1637.35</v>
      </c>
      <c r="F110" s="71">
        <f>(HDFC_Bank11[[#This Row],[CLOSE]]-E109)/E109</f>
        <v>6.3923292049539709E-3</v>
      </c>
      <c r="G110" s="65">
        <v>1941.25</v>
      </c>
      <c r="H110" s="66">
        <f>(Infosys12[[#This Row],[CLOSE]]-G109)/G109</f>
        <v>-1.1835072537541359E-2</v>
      </c>
      <c r="I110" s="58">
        <v>1811.5</v>
      </c>
      <c r="J110" s="59">
        <f>(Sun_Pharma14[[#This Row],[CLOSE]]-I109)/I109</f>
        <v>-2.4505079985682673E-3</v>
      </c>
      <c r="K110" s="53">
        <v>3018.25</v>
      </c>
      <c r="L110" s="54">
        <f>(Reliance15[[#This Row],[CLOSE]]-K109)/K109</f>
        <v>-4.6990931574608409E-3</v>
      </c>
      <c r="M110" s="48">
        <v>1085.0999999999999</v>
      </c>
      <c r="N110" s="49">
        <f>(Tata_Motors16[[#This Row],[CLOSE]]-M109)/M109</f>
        <v>-6.9098064338994018E-3</v>
      </c>
      <c r="O110" s="43">
        <v>2794.3</v>
      </c>
      <c r="P110" s="44">
        <f>(Hindustan_Unilever17[[#This Row],[CLOSE]]-O109)/O109</f>
        <v>1.8823613775299831E-3</v>
      </c>
    </row>
    <row r="111" spans="2:16" x14ac:dyDescent="0.3">
      <c r="B111" s="80">
        <v>45539</v>
      </c>
      <c r="C111" s="76" t="s">
        <v>426</v>
      </c>
      <c r="D111" s="77">
        <f>(Nifty_5010[[#This Row],[CLOSE]]-C110)/C110</f>
        <v>-3.2100665154262318E-3</v>
      </c>
      <c r="E111" s="70">
        <v>1641.8</v>
      </c>
      <c r="F111" s="71">
        <f>(HDFC_Bank11[[#This Row],[CLOSE]]-E110)/E110</f>
        <v>2.7178062112560211E-3</v>
      </c>
      <c r="G111" s="65">
        <v>1922.45</v>
      </c>
      <c r="H111" s="66">
        <f>(Infosys12[[#This Row],[CLOSE]]-G110)/G110</f>
        <v>-9.6844816484223852E-3</v>
      </c>
      <c r="I111" s="58">
        <v>1832.85</v>
      </c>
      <c r="J111" s="59">
        <f>(Sun_Pharma14[[#This Row],[CLOSE]]-I110)/I110</f>
        <v>1.1785812862268787E-2</v>
      </c>
      <c r="K111" s="53">
        <v>3029.1</v>
      </c>
      <c r="L111" s="54">
        <f>(Reliance15[[#This Row],[CLOSE]]-K110)/K110</f>
        <v>3.5947983102791051E-3</v>
      </c>
      <c r="M111" s="48">
        <v>1080.45</v>
      </c>
      <c r="N111" s="49">
        <f>(Tata_Motors16[[#This Row],[CLOSE]]-M110)/M110</f>
        <v>-4.2853193254076714E-3</v>
      </c>
      <c r="O111" s="43">
        <v>2841.25</v>
      </c>
      <c r="P111" s="44">
        <f>(Hindustan_Unilever17[[#This Row],[CLOSE]]-O110)/O110</f>
        <v>1.6802061339154642E-2</v>
      </c>
    </row>
    <row r="112" spans="2:16" x14ac:dyDescent="0.3">
      <c r="B112" s="80">
        <v>45540</v>
      </c>
      <c r="C112" s="76" t="s">
        <v>430</v>
      </c>
      <c r="D112" s="77">
        <f>(Nifty_5010[[#This Row],[CLOSE]]-C111)/C111</f>
        <v>-2.1270938580165715E-3</v>
      </c>
      <c r="E112" s="70">
        <v>1645.45</v>
      </c>
      <c r="F112" s="71">
        <f>(HDFC_Bank11[[#This Row],[CLOSE]]-E111)/E111</f>
        <v>2.2231696918017367E-3</v>
      </c>
      <c r="G112" s="65">
        <v>1933.15</v>
      </c>
      <c r="H112" s="66">
        <f>(Infosys12[[#This Row],[CLOSE]]-G111)/G111</f>
        <v>5.5658144555125206E-3</v>
      </c>
      <c r="I112" s="58">
        <v>1826.5</v>
      </c>
      <c r="J112" s="59">
        <f>(Sun_Pharma14[[#This Row],[CLOSE]]-I111)/I111</f>
        <v>-3.4645497449327057E-3</v>
      </c>
      <c r="K112" s="53">
        <v>2985.95</v>
      </c>
      <c r="L112" s="54">
        <f>(Reliance15[[#This Row],[CLOSE]]-K111)/K111</f>
        <v>-1.4245155326664717E-2</v>
      </c>
      <c r="M112" s="48">
        <v>1069.1500000000001</v>
      </c>
      <c r="N112" s="49">
        <f>(Tata_Motors16[[#This Row],[CLOSE]]-M111)/M111</f>
        <v>-1.0458605210791757E-2</v>
      </c>
      <c r="O112" s="43">
        <v>2838.45</v>
      </c>
      <c r="P112" s="44">
        <f>(Hindustan_Unilever17[[#This Row],[CLOSE]]-O111)/O111</f>
        <v>-9.8548174219100101E-4</v>
      </c>
    </row>
    <row r="113" spans="2:16" x14ac:dyDescent="0.3">
      <c r="B113" s="80">
        <v>45541</v>
      </c>
      <c r="C113" s="76" t="s">
        <v>434</v>
      </c>
      <c r="D113" s="77">
        <f>(Nifty_5010[[#This Row],[CLOSE]]-C112)/C112</f>
        <v>-1.1650381187587128E-2</v>
      </c>
      <c r="E113" s="70">
        <v>1636.95</v>
      </c>
      <c r="F113" s="71">
        <f>(HDFC_Bank11[[#This Row],[CLOSE]]-E112)/E112</f>
        <v>-5.1657601264091888E-3</v>
      </c>
      <c r="G113" s="65">
        <v>1901.85</v>
      </c>
      <c r="H113" s="66">
        <f>(Infosys12[[#This Row],[CLOSE]]-G112)/G112</f>
        <v>-1.6191190543930985E-2</v>
      </c>
      <c r="I113" s="58">
        <v>1824.55</v>
      </c>
      <c r="J113" s="59">
        <f>(Sun_Pharma14[[#This Row],[CLOSE]]-I112)/I112</f>
        <v>-1.0676156583630141E-3</v>
      </c>
      <c r="K113" s="53">
        <v>2929.65</v>
      </c>
      <c r="L113" s="54">
        <f>(Reliance15[[#This Row],[CLOSE]]-K112)/K112</f>
        <v>-1.8854970779818729E-2</v>
      </c>
      <c r="M113" s="48">
        <v>1049.3499999999999</v>
      </c>
      <c r="N113" s="49">
        <f>(Tata_Motors16[[#This Row],[CLOSE]]-M112)/M112</f>
        <v>-1.8519384557826479E-2</v>
      </c>
      <c r="O113" s="43">
        <v>2838.95</v>
      </c>
      <c r="P113" s="44">
        <f>(Hindustan_Unilever17[[#This Row],[CLOSE]]-O112)/O112</f>
        <v>1.7615247758459723E-4</v>
      </c>
    </row>
    <row r="114" spans="2:16" x14ac:dyDescent="0.3">
      <c r="B114" s="80">
        <v>45544</v>
      </c>
      <c r="C114" s="76" t="s">
        <v>438</v>
      </c>
      <c r="D114" s="77">
        <f>(Nifty_5010[[#This Row],[CLOSE]]-C113)/C113</f>
        <v>3.3900487482974306E-3</v>
      </c>
      <c r="E114" s="70">
        <v>1646.5</v>
      </c>
      <c r="F114" s="71">
        <f>(HDFC_Bank11[[#This Row],[CLOSE]]-E113)/E113</f>
        <v>5.8340205870673839E-3</v>
      </c>
      <c r="G114" s="65">
        <v>1894.65</v>
      </c>
      <c r="H114" s="66">
        <f>(Infosys12[[#This Row],[CLOSE]]-G113)/G113</f>
        <v>-3.7857875226751945E-3</v>
      </c>
      <c r="I114" s="58">
        <v>1821.85</v>
      </c>
      <c r="J114" s="59">
        <f>(Sun_Pharma14[[#This Row],[CLOSE]]-I113)/I113</f>
        <v>-1.4798169411635996E-3</v>
      </c>
      <c r="K114" s="53">
        <v>2924.9</v>
      </c>
      <c r="L114" s="54">
        <f>(Reliance15[[#This Row],[CLOSE]]-K113)/K113</f>
        <v>-1.6213540866656425E-3</v>
      </c>
      <c r="M114" s="48">
        <v>1038.7</v>
      </c>
      <c r="N114" s="49">
        <f>(Tata_Motors16[[#This Row],[CLOSE]]-M113)/M113</f>
        <v>-1.0149139943774588E-2</v>
      </c>
      <c r="O114" s="43">
        <v>2921.8</v>
      </c>
      <c r="P114" s="44">
        <f>(Hindustan_Unilever17[[#This Row],[CLOSE]]-O113)/O113</f>
        <v>2.9183324820796552E-2</v>
      </c>
    </row>
    <row r="115" spans="2:16" x14ac:dyDescent="0.3">
      <c r="B115" s="80">
        <v>45545</v>
      </c>
      <c r="C115" s="76" t="s">
        <v>442</v>
      </c>
      <c r="D115" s="77">
        <f>(Nifty_5010[[#This Row],[CLOSE]]-C114)/C114</f>
        <v>4.1986814455974835E-3</v>
      </c>
      <c r="E115" s="70">
        <v>1650.35</v>
      </c>
      <c r="F115" s="71">
        <f>(HDFC_Bank11[[#This Row],[CLOSE]]-E114)/E114</f>
        <v>2.3382933495292493E-3</v>
      </c>
      <c r="G115" s="65">
        <v>1912.3</v>
      </c>
      <c r="H115" s="66">
        <f>(Infosys12[[#This Row],[CLOSE]]-G114)/G114</f>
        <v>9.3157047475786355E-3</v>
      </c>
      <c r="I115" s="58">
        <v>1836.35</v>
      </c>
      <c r="J115" s="59">
        <f>(Sun_Pharma14[[#This Row],[CLOSE]]-I114)/I114</f>
        <v>7.9589428328347561E-3</v>
      </c>
      <c r="K115" s="53">
        <v>2923.05</v>
      </c>
      <c r="L115" s="54">
        <f>(Reliance15[[#This Row],[CLOSE]]-K114)/K114</f>
        <v>-6.3250025641899176E-4</v>
      </c>
      <c r="M115" s="48">
        <v>1035.8</v>
      </c>
      <c r="N115" s="49">
        <f>(Tata_Motors16[[#This Row],[CLOSE]]-M114)/M114</f>
        <v>-2.7919514778088871E-3</v>
      </c>
      <c r="O115" s="43">
        <v>2898.6</v>
      </c>
      <c r="P115" s="44">
        <f>(Hindustan_Unilever17[[#This Row],[CLOSE]]-O114)/O114</f>
        <v>-7.9403107673352968E-3</v>
      </c>
    </row>
    <row r="116" spans="2:16" x14ac:dyDescent="0.3">
      <c r="B116" s="80">
        <v>45546</v>
      </c>
      <c r="C116" s="76" t="s">
        <v>446</v>
      </c>
      <c r="D116" s="77">
        <f>(Nifty_5010[[#This Row],[CLOSE]]-C115)/C115</f>
        <v>-4.8979477738596879E-3</v>
      </c>
      <c r="E116" s="70">
        <v>1643.9</v>
      </c>
      <c r="F116" s="71">
        <f>(HDFC_Bank11[[#This Row],[CLOSE]]-E115)/E115</f>
        <v>-3.9082618838427114E-3</v>
      </c>
      <c r="G116" s="65">
        <v>1910.15</v>
      </c>
      <c r="H116" s="66">
        <f>(Infosys12[[#This Row],[CLOSE]]-G115)/G115</f>
        <v>-1.1243005804527865E-3</v>
      </c>
      <c r="I116" s="58">
        <v>1845.7</v>
      </c>
      <c r="J116" s="59">
        <f>(Sun_Pharma14[[#This Row],[CLOSE]]-I115)/I115</f>
        <v>5.0916219674899321E-3</v>
      </c>
      <c r="K116" s="53">
        <v>2903</v>
      </c>
      <c r="L116" s="54">
        <f>(Reliance15[[#This Row],[CLOSE]]-K115)/K115</f>
        <v>-6.8592737038368073E-3</v>
      </c>
      <c r="M116" s="48">
        <v>976.3</v>
      </c>
      <c r="N116" s="49">
        <f>(Tata_Motors16[[#This Row],[CLOSE]]-M115)/M115</f>
        <v>-5.7443521915427689E-2</v>
      </c>
      <c r="O116" s="43">
        <v>2904.15</v>
      </c>
      <c r="P116" s="44">
        <f>(Hindustan_Unilever17[[#This Row],[CLOSE]]-O115)/O115</f>
        <v>1.9147174498034161E-3</v>
      </c>
    </row>
    <row r="117" spans="2:16" x14ac:dyDescent="0.3">
      <c r="B117" s="80">
        <v>45547</v>
      </c>
      <c r="C117" s="76" t="s">
        <v>450</v>
      </c>
      <c r="D117" s="77">
        <f>(Nifty_5010[[#This Row],[CLOSE]]-C116)/C116</f>
        <v>1.8879585206945083E-2</v>
      </c>
      <c r="E117" s="70">
        <v>1666.6</v>
      </c>
      <c r="F117" s="71">
        <f>(HDFC_Bank11[[#This Row],[CLOSE]]-E116)/E116</f>
        <v>1.3808625828821593E-2</v>
      </c>
      <c r="G117" s="65">
        <v>1950.45</v>
      </c>
      <c r="H117" s="66">
        <f>(Infosys12[[#This Row],[CLOSE]]-G116)/G116</f>
        <v>2.1097819542967806E-2</v>
      </c>
      <c r="I117" s="58">
        <v>1865.4</v>
      </c>
      <c r="J117" s="59">
        <f>(Sun_Pharma14[[#This Row],[CLOSE]]-I116)/I116</f>
        <v>1.0673457224901145E-2</v>
      </c>
      <c r="K117" s="53">
        <v>2959.6</v>
      </c>
      <c r="L117" s="54">
        <f>(Reliance15[[#This Row],[CLOSE]]-K116)/K116</f>
        <v>1.949707199448843E-2</v>
      </c>
      <c r="M117" s="48">
        <v>986.15</v>
      </c>
      <c r="N117" s="49">
        <f>(Tata_Motors16[[#This Row],[CLOSE]]-M116)/M116</f>
        <v>1.0089111953293069E-2</v>
      </c>
      <c r="O117" s="43">
        <v>2956.4</v>
      </c>
      <c r="P117" s="44">
        <f>(Hindustan_Unilever17[[#This Row],[CLOSE]]-O116)/O116</f>
        <v>1.7991494929669609E-2</v>
      </c>
    </row>
    <row r="118" spans="2:16" x14ac:dyDescent="0.3">
      <c r="B118" s="80">
        <v>45548</v>
      </c>
      <c r="C118" s="76" t="s">
        <v>454</v>
      </c>
      <c r="D118" s="77">
        <f>(Nifty_5010[[#This Row],[CLOSE]]-C117)/C117</f>
        <v>-1.2761482380095812E-3</v>
      </c>
      <c r="E118" s="70">
        <v>1665.95</v>
      </c>
      <c r="F118" s="71">
        <f>(HDFC_Bank11[[#This Row],[CLOSE]]-E117)/E117</f>
        <v>-3.9001560062394312E-4</v>
      </c>
      <c r="G118" s="65">
        <v>1944.1</v>
      </c>
      <c r="H118" s="66">
        <f>(Infosys12[[#This Row],[CLOSE]]-G117)/G117</f>
        <v>-3.2556589504986726E-3</v>
      </c>
      <c r="I118" s="58">
        <v>1853.75</v>
      </c>
      <c r="J118" s="59">
        <f>(Sun_Pharma14[[#This Row],[CLOSE]]-I117)/I117</f>
        <v>-6.2453093170366089E-3</v>
      </c>
      <c r="K118" s="53">
        <v>2945.25</v>
      </c>
      <c r="L118" s="54">
        <f>(Reliance15[[#This Row],[CLOSE]]-K117)/K117</f>
        <v>-4.8486281929990237E-3</v>
      </c>
      <c r="M118" s="48">
        <v>992.1</v>
      </c>
      <c r="N118" s="49">
        <f>(Tata_Motors16[[#This Row],[CLOSE]]-M117)/M117</f>
        <v>6.0335648734979926E-3</v>
      </c>
      <c r="O118" s="43">
        <v>2932.95</v>
      </c>
      <c r="P118" s="44">
        <f>(Hindustan_Unilever17[[#This Row],[CLOSE]]-O117)/O117</f>
        <v>-7.9319442565283019E-3</v>
      </c>
    </row>
    <row r="119" spans="2:16" x14ac:dyDescent="0.3">
      <c r="B119" s="80">
        <v>45551</v>
      </c>
      <c r="C119" s="76" t="s">
        <v>458</v>
      </c>
      <c r="D119" s="77">
        <f>(Nifty_5010[[#This Row],[CLOSE]]-C118)/C118</f>
        <v>1.0746751326089958E-3</v>
      </c>
      <c r="E119" s="70">
        <v>1670.95</v>
      </c>
      <c r="F119" s="71">
        <f>(HDFC_Bank11[[#This Row],[CLOSE]]-E118)/E118</f>
        <v>3.0012905549386235E-3</v>
      </c>
      <c r="G119" s="65">
        <v>1950.25</v>
      </c>
      <c r="H119" s="66">
        <f>(Infosys12[[#This Row],[CLOSE]]-G118)/G118</f>
        <v>3.1634175196749606E-3</v>
      </c>
      <c r="I119" s="58">
        <v>1862.95</v>
      </c>
      <c r="J119" s="59">
        <f>(Sun_Pharma14[[#This Row],[CLOSE]]-I118)/I118</f>
        <v>4.9629130141605098E-3</v>
      </c>
      <c r="K119" s="53">
        <v>2942.7</v>
      </c>
      <c r="L119" s="54">
        <f>(Reliance15[[#This Row],[CLOSE]]-K118)/K118</f>
        <v>-8.658008658009276E-4</v>
      </c>
      <c r="M119" s="48">
        <v>988.4</v>
      </c>
      <c r="N119" s="49">
        <f>(Tata_Motors16[[#This Row],[CLOSE]]-M118)/M118</f>
        <v>-3.7294627557706334E-3</v>
      </c>
      <c r="O119" s="43">
        <v>2867.1</v>
      </c>
      <c r="P119" s="44">
        <f>(Hindustan_Unilever17[[#This Row],[CLOSE]]-O118)/O118</f>
        <v>-2.2451797678105633E-2</v>
      </c>
    </row>
    <row r="120" spans="2:16" x14ac:dyDescent="0.3">
      <c r="B120" s="80">
        <v>45552</v>
      </c>
      <c r="C120" s="76" t="s">
        <v>462</v>
      </c>
      <c r="D120" s="77">
        <f>(Nifty_5010[[#This Row],[CLOSE]]-C119)/C119</f>
        <v>1.3709558280395637E-3</v>
      </c>
      <c r="E120" s="70">
        <v>1668.8</v>
      </c>
      <c r="F120" s="71">
        <f>(HDFC_Bank11[[#This Row],[CLOSE]]-E119)/E119</f>
        <v>-1.286693198479961E-3</v>
      </c>
      <c r="G120" s="65">
        <v>1952.55</v>
      </c>
      <c r="H120" s="66">
        <f>(Infosys12[[#This Row],[CLOSE]]-G119)/G119</f>
        <v>1.1793359825663142E-3</v>
      </c>
      <c r="I120" s="58">
        <v>1866.1</v>
      </c>
      <c r="J120" s="59">
        <f>(Sun_Pharma14[[#This Row],[CLOSE]]-I119)/I119</f>
        <v>1.6908666362488868E-3</v>
      </c>
      <c r="K120" s="53">
        <v>2944.6</v>
      </c>
      <c r="L120" s="54">
        <f>(Reliance15[[#This Row],[CLOSE]]-K119)/K119</f>
        <v>6.4566554524759275E-4</v>
      </c>
      <c r="M120" s="48">
        <v>974.95</v>
      </c>
      <c r="N120" s="49">
        <f>(Tata_Motors16[[#This Row],[CLOSE]]-M119)/M119</f>
        <v>-1.3607851072440239E-2</v>
      </c>
      <c r="O120" s="43">
        <v>2873.5</v>
      </c>
      <c r="P120" s="44">
        <f>(Hindustan_Unilever17[[#This Row],[CLOSE]]-O119)/O119</f>
        <v>2.2322207108228143E-3</v>
      </c>
    </row>
    <row r="121" spans="2:16" x14ac:dyDescent="0.3">
      <c r="B121" s="80">
        <v>45553</v>
      </c>
      <c r="C121" s="76" t="s">
        <v>466</v>
      </c>
      <c r="D121" s="77">
        <f>(Nifty_5010[[#This Row],[CLOSE]]-C120)/C120</f>
        <v>-1.612995233795791E-3</v>
      </c>
      <c r="E121" s="70">
        <v>1694.8</v>
      </c>
      <c r="F121" s="71">
        <f>(HDFC_Bank11[[#This Row],[CLOSE]]-E120)/E120</f>
        <v>1.5580057526366252E-2</v>
      </c>
      <c r="G121" s="65">
        <v>1892.15</v>
      </c>
      <c r="H121" s="66">
        <f>(Infosys12[[#This Row],[CLOSE]]-G120)/G120</f>
        <v>-3.0933906942203715E-2</v>
      </c>
      <c r="I121" s="58">
        <v>1836</v>
      </c>
      <c r="J121" s="59">
        <f>(Sun_Pharma14[[#This Row],[CLOSE]]-I120)/I120</f>
        <v>-1.612989657574616E-2</v>
      </c>
      <c r="K121" s="53">
        <v>2926.9</v>
      </c>
      <c r="L121" s="54">
        <f>(Reliance15[[#This Row],[CLOSE]]-K120)/K120</f>
        <v>-6.0110031922841201E-3</v>
      </c>
      <c r="M121" s="48">
        <v>962.05</v>
      </c>
      <c r="N121" s="49">
        <f>(Tata_Motors16[[#This Row],[CLOSE]]-M120)/M120</f>
        <v>-1.3231447766552223E-2</v>
      </c>
      <c r="O121" s="43">
        <v>2875.85</v>
      </c>
      <c r="P121" s="44">
        <f>(Hindustan_Unilever17[[#This Row],[CLOSE]]-O120)/O120</f>
        <v>8.1781799199579224E-4</v>
      </c>
    </row>
    <row r="122" spans="2:16" x14ac:dyDescent="0.3">
      <c r="B122" s="80">
        <v>45554</v>
      </c>
      <c r="C122" s="76" t="s">
        <v>470</v>
      </c>
      <c r="D122" s="77">
        <f>(Nifty_5010[[#This Row],[CLOSE]]-C121)/C121</f>
        <v>1.5072376963103215E-3</v>
      </c>
      <c r="E122" s="70">
        <v>1708.5</v>
      </c>
      <c r="F122" s="71">
        <f>(HDFC_Bank11[[#This Row],[CLOSE]]-E121)/E121</f>
        <v>8.0835496813783606E-3</v>
      </c>
      <c r="G122" s="65">
        <v>1894.2</v>
      </c>
      <c r="H122" s="66">
        <f>(Infosys12[[#This Row],[CLOSE]]-G121)/G121</f>
        <v>1.0834236186348621E-3</v>
      </c>
      <c r="I122" s="58">
        <v>1846.05</v>
      </c>
      <c r="J122" s="59">
        <f>(Sun_Pharma14[[#This Row],[CLOSE]]-I121)/I121</f>
        <v>5.4738562091503021E-3</v>
      </c>
      <c r="K122" s="53">
        <v>2939.35</v>
      </c>
      <c r="L122" s="54">
        <f>(Reliance15[[#This Row],[CLOSE]]-K121)/K121</f>
        <v>4.2536472035258526E-3</v>
      </c>
      <c r="M122" s="48">
        <v>967</v>
      </c>
      <c r="N122" s="49">
        <f>(Tata_Motors16[[#This Row],[CLOSE]]-M121)/M121</f>
        <v>5.145262720232884E-3</v>
      </c>
      <c r="O122" s="43">
        <v>2911.75</v>
      </c>
      <c r="P122" s="44">
        <f>(Hindustan_Unilever17[[#This Row],[CLOSE]]-O121)/O121</f>
        <v>1.2483265817062814E-2</v>
      </c>
    </row>
    <row r="123" spans="2:16" x14ac:dyDescent="0.3">
      <c r="B123" s="80">
        <v>45555</v>
      </c>
      <c r="C123" s="76" t="s">
        <v>474</v>
      </c>
      <c r="D123" s="77">
        <f>(Nifty_5010[[#This Row],[CLOSE]]-C122)/C122</f>
        <v>1.4760503308965348E-2</v>
      </c>
      <c r="E123" s="70">
        <v>1741.2</v>
      </c>
      <c r="F123" s="71">
        <f>(HDFC_Bank11[[#This Row],[CLOSE]]-E122)/E122</f>
        <v>1.9139596136962273E-2</v>
      </c>
      <c r="G123" s="65">
        <v>1905.75</v>
      </c>
      <c r="H123" s="66">
        <f>(Infosys12[[#This Row],[CLOSE]]-G122)/G122</f>
        <v>6.097560975609732E-3</v>
      </c>
      <c r="I123" s="58">
        <v>1865.75</v>
      </c>
      <c r="J123" s="59">
        <f>(Sun_Pharma14[[#This Row],[CLOSE]]-I122)/I122</f>
        <v>1.0671433601473441E-2</v>
      </c>
      <c r="K123" s="53">
        <v>2971.85</v>
      </c>
      <c r="L123" s="54">
        <f>(Reliance15[[#This Row],[CLOSE]]-K122)/K122</f>
        <v>1.1056866313980982E-2</v>
      </c>
      <c r="M123" s="48">
        <v>970.85</v>
      </c>
      <c r="N123" s="49">
        <f>(Tata_Motors16[[#This Row],[CLOSE]]-M122)/M122</f>
        <v>3.9813857290589691E-3</v>
      </c>
      <c r="O123" s="43">
        <v>2977.6</v>
      </c>
      <c r="P123" s="44">
        <f>(Hindustan_Unilever17[[#This Row],[CLOSE]]-O122)/O122</f>
        <v>2.2615265733665291E-2</v>
      </c>
    </row>
    <row r="124" spans="2:16" x14ac:dyDescent="0.3">
      <c r="B124" s="80">
        <v>45558</v>
      </c>
      <c r="C124" s="76" t="s">
        <v>478</v>
      </c>
      <c r="D124" s="77">
        <f>(Nifty_5010[[#This Row],[CLOSE]]-C123)/C123</f>
        <v>5.7423243424534007E-3</v>
      </c>
      <c r="E124" s="70">
        <v>1759.8</v>
      </c>
      <c r="F124" s="71">
        <f>(HDFC_Bank11[[#This Row],[CLOSE]]-E123)/E123</f>
        <v>1.0682288077188094E-2</v>
      </c>
      <c r="G124" s="65">
        <v>1896.45</v>
      </c>
      <c r="H124" s="66">
        <f>(Infosys12[[#This Row],[CLOSE]]-G123)/G123</f>
        <v>-4.8799685163321291E-3</v>
      </c>
      <c r="I124" s="58">
        <v>1862.7</v>
      </c>
      <c r="J124" s="59">
        <f>(Sun_Pharma14[[#This Row],[CLOSE]]-I123)/I123</f>
        <v>-1.6347313412836417E-3</v>
      </c>
      <c r="K124" s="53">
        <v>2986.75</v>
      </c>
      <c r="L124" s="54">
        <f>(Reliance15[[#This Row],[CLOSE]]-K123)/K123</f>
        <v>5.0137119975772974E-3</v>
      </c>
      <c r="M124" s="48">
        <v>971.8</v>
      </c>
      <c r="N124" s="49">
        <f>(Tata_Motors16[[#This Row],[CLOSE]]-M123)/M123</f>
        <v>9.7852397383728883E-4</v>
      </c>
      <c r="O124" s="43">
        <v>3028.55</v>
      </c>
      <c r="P124" s="44">
        <f>(Hindustan_Unilever17[[#This Row],[CLOSE]]-O123)/O123</f>
        <v>1.7111096184846949E-2</v>
      </c>
    </row>
    <row r="125" spans="2:16" x14ac:dyDescent="0.3">
      <c r="B125" s="80">
        <v>45559</v>
      </c>
      <c r="C125" s="76" t="s">
        <v>482</v>
      </c>
      <c r="D125" s="77">
        <f>(Nifty_5010[[#This Row],[CLOSE]]-C124)/C124</f>
        <v>5.2045082607195824E-5</v>
      </c>
      <c r="E125" s="70">
        <v>1768.05</v>
      </c>
      <c r="F125" s="71">
        <f>(HDFC_Bank11[[#This Row],[CLOSE]]-E124)/E124</f>
        <v>4.6880327309921583E-3</v>
      </c>
      <c r="G125" s="65">
        <v>1898.6</v>
      </c>
      <c r="H125" s="66">
        <f>(Infosys12[[#This Row],[CLOSE]]-G124)/G124</f>
        <v>1.1336971710300106E-3</v>
      </c>
      <c r="I125" s="58">
        <v>1868.1</v>
      </c>
      <c r="J125" s="59">
        <f>(Sun_Pharma14[[#This Row],[CLOSE]]-I124)/I124</f>
        <v>2.8990175551617883E-3</v>
      </c>
      <c r="K125" s="53">
        <v>2978.75</v>
      </c>
      <c r="L125" s="54">
        <f>(Reliance15[[#This Row],[CLOSE]]-K124)/K124</f>
        <v>-2.6784966937306435E-3</v>
      </c>
      <c r="M125" s="48">
        <v>977.3</v>
      </c>
      <c r="N125" s="49">
        <f>(Tata_Motors16[[#This Row],[CLOSE]]-M124)/M124</f>
        <v>5.6596007408931878E-3</v>
      </c>
      <c r="O125" s="43">
        <v>2950.55</v>
      </c>
      <c r="P125" s="44">
        <f>(Hindustan_Unilever17[[#This Row],[CLOSE]]-O124)/O124</f>
        <v>-2.5754899209192515E-2</v>
      </c>
    </row>
    <row r="126" spans="2:16" x14ac:dyDescent="0.3">
      <c r="B126" s="80">
        <v>45560</v>
      </c>
      <c r="C126" s="76" t="s">
        <v>486</v>
      </c>
      <c r="D126" s="77">
        <f>(Nifty_5010[[#This Row],[CLOSE]]-C125)/C125</f>
        <v>2.4575565527131422E-3</v>
      </c>
      <c r="E126" s="70">
        <v>1779.1</v>
      </c>
      <c r="F126" s="71">
        <f>(HDFC_Bank11[[#This Row],[CLOSE]]-E125)/E125</f>
        <v>6.2498232516048496E-3</v>
      </c>
      <c r="G126" s="65">
        <v>1895.3</v>
      </c>
      <c r="H126" s="66">
        <f>(Infosys12[[#This Row],[CLOSE]]-G125)/G125</f>
        <v>-1.7381228273464419E-3</v>
      </c>
      <c r="I126" s="58">
        <v>1870.55</v>
      </c>
      <c r="J126" s="59">
        <f>(Sun_Pharma14[[#This Row],[CLOSE]]-I125)/I125</f>
        <v>1.3114929607622961E-3</v>
      </c>
      <c r="K126" s="53">
        <v>2987.9</v>
      </c>
      <c r="L126" s="54">
        <f>(Reliance15[[#This Row],[CLOSE]]-K125)/K125</f>
        <v>3.0717582878724602E-3</v>
      </c>
      <c r="M126" s="48">
        <v>963.6</v>
      </c>
      <c r="N126" s="49">
        <f>(Tata_Motors16[[#This Row],[CLOSE]]-M125)/M125</f>
        <v>-1.4018213445206111E-2</v>
      </c>
      <c r="O126" s="43">
        <v>2948.95</v>
      </c>
      <c r="P126" s="44">
        <f>(Hindustan_Unilever17[[#This Row],[CLOSE]]-O125)/O125</f>
        <v>-5.422717798377806E-4</v>
      </c>
    </row>
    <row r="127" spans="2:16" x14ac:dyDescent="0.3">
      <c r="B127" s="80">
        <v>45561</v>
      </c>
      <c r="C127" s="76" t="s">
        <v>490</v>
      </c>
      <c r="D127" s="77">
        <f>(Nifty_5010[[#This Row],[CLOSE]]-C126)/C126</f>
        <v>8.1486993422202926E-3</v>
      </c>
      <c r="E127" s="70">
        <v>1783.45</v>
      </c>
      <c r="F127" s="71">
        <f>(HDFC_Bank11[[#This Row],[CLOSE]]-E126)/E126</f>
        <v>2.4450564892362072E-3</v>
      </c>
      <c r="G127" s="65">
        <v>1900.25</v>
      </c>
      <c r="H127" s="66">
        <f>(Infosys12[[#This Row],[CLOSE]]-G126)/G126</f>
        <v>2.611723737666884E-3</v>
      </c>
      <c r="I127" s="58">
        <v>1898.4</v>
      </c>
      <c r="J127" s="59">
        <f>(Sun_Pharma14[[#This Row],[CLOSE]]-I126)/I126</f>
        <v>1.4888669108016433E-2</v>
      </c>
      <c r="K127" s="53">
        <v>2995.9</v>
      </c>
      <c r="L127" s="54">
        <f>(Reliance15[[#This Row],[CLOSE]]-K126)/K126</f>
        <v>2.6774657786405166E-3</v>
      </c>
      <c r="M127" s="48">
        <v>993.15</v>
      </c>
      <c r="N127" s="49">
        <f>(Tata_Motors16[[#This Row],[CLOSE]]-M126)/M126</f>
        <v>3.0666251556662468E-2</v>
      </c>
      <c r="O127" s="43">
        <v>2986.1</v>
      </c>
      <c r="P127" s="44">
        <f>(Hindustan_Unilever17[[#This Row],[CLOSE]]-O126)/O126</f>
        <v>1.259770426762071E-2</v>
      </c>
    </row>
    <row r="128" spans="2:16" x14ac:dyDescent="0.3">
      <c r="B128" s="80">
        <v>45562</v>
      </c>
      <c r="C128" s="76" t="s">
        <v>494</v>
      </c>
      <c r="D128" s="77">
        <f>(Nifty_5010[[#This Row],[CLOSE]]-C127)/C127</f>
        <v>-1.4151636116042862E-3</v>
      </c>
      <c r="E128" s="70">
        <v>1752.65</v>
      </c>
      <c r="F128" s="71">
        <f>(HDFC_Bank11[[#This Row],[CLOSE]]-E127)/E127</f>
        <v>-1.7269898230956829E-2</v>
      </c>
      <c r="G128" s="65">
        <v>1906.75</v>
      </c>
      <c r="H128" s="66">
        <f>(Infosys12[[#This Row],[CLOSE]]-G127)/G127</f>
        <v>3.4206025522957504E-3</v>
      </c>
      <c r="I128" s="58">
        <v>1948.7</v>
      </c>
      <c r="J128" s="59">
        <f>(Sun_Pharma14[[#This Row],[CLOSE]]-I127)/I127</f>
        <v>2.6495996628739967E-2</v>
      </c>
      <c r="K128" s="53">
        <v>3052.35</v>
      </c>
      <c r="L128" s="54">
        <f>(Reliance15[[#This Row],[CLOSE]]-K127)/K127</f>
        <v>1.8842417971227283E-2</v>
      </c>
      <c r="M128" s="48">
        <v>993</v>
      </c>
      <c r="N128" s="49">
        <f>(Tata_Motors16[[#This Row],[CLOSE]]-M127)/M127</f>
        <v>-1.5103458692038187E-4</v>
      </c>
      <c r="O128" s="43">
        <v>2966.25</v>
      </c>
      <c r="P128" s="44">
        <f>(Hindustan_Unilever17[[#This Row],[CLOSE]]-O127)/O127</f>
        <v>-6.6474665952245097E-3</v>
      </c>
    </row>
    <row r="129" spans="2:16" x14ac:dyDescent="0.3">
      <c r="B129" s="80">
        <v>45565</v>
      </c>
      <c r="C129" s="76" t="s">
        <v>498</v>
      </c>
      <c r="D129" s="77">
        <f>(Nifty_5010[[#This Row],[CLOSE]]-C128)/C128</f>
        <v>-1.4060915353748036E-2</v>
      </c>
      <c r="E129" s="70">
        <v>1732.05</v>
      </c>
      <c r="F129" s="71">
        <f>(HDFC_Bank11[[#This Row],[CLOSE]]-E128)/E128</f>
        <v>-1.1753630217099898E-2</v>
      </c>
      <c r="G129" s="65">
        <v>1875.6</v>
      </c>
      <c r="H129" s="66">
        <f>(Infosys12[[#This Row],[CLOSE]]-G128)/G128</f>
        <v>-1.6336698570866705E-2</v>
      </c>
      <c r="I129" s="58">
        <v>1926.7</v>
      </c>
      <c r="J129" s="59">
        <f>(Sun_Pharma14[[#This Row],[CLOSE]]-I128)/I128</f>
        <v>-1.1289577667162723E-2</v>
      </c>
      <c r="K129" s="53">
        <v>2953.15</v>
      </c>
      <c r="L129" s="54">
        <f>(Reliance15[[#This Row],[CLOSE]]-K128)/K128</f>
        <v>-3.2499549527413248E-2</v>
      </c>
      <c r="M129" s="48">
        <v>974.65</v>
      </c>
      <c r="N129" s="49">
        <f>(Tata_Motors16[[#This Row],[CLOSE]]-M128)/M128</f>
        <v>-1.8479355488418954E-2</v>
      </c>
      <c r="O129" s="43">
        <v>2958.3</v>
      </c>
      <c r="P129" s="44">
        <f>(Hindustan_Unilever17[[#This Row],[CLOSE]]-O128)/O128</f>
        <v>-2.680151706700318E-3</v>
      </c>
    </row>
    <row r="130" spans="2:16" x14ac:dyDescent="0.3">
      <c r="B130" s="80">
        <v>45566</v>
      </c>
      <c r="C130" s="76" t="s">
        <v>502</v>
      </c>
      <c r="D130" s="77">
        <f>(Nifty_5010[[#This Row],[CLOSE]]-C129)/C129</f>
        <v>-5.4047038357888603E-4</v>
      </c>
      <c r="E130" s="70">
        <v>1726.2</v>
      </c>
      <c r="F130" s="71">
        <f>(HDFC_Bank11[[#This Row],[CLOSE]]-E129)/E129</f>
        <v>-3.3775006495193032E-3</v>
      </c>
      <c r="G130" s="65">
        <v>1904.35</v>
      </c>
      <c r="H130" s="66">
        <f>(Infosys12[[#This Row],[CLOSE]]-G129)/G129</f>
        <v>1.5328428236297719E-2</v>
      </c>
      <c r="I130" s="58">
        <v>1919.95</v>
      </c>
      <c r="J130" s="59">
        <f>(Sun_Pharma14[[#This Row],[CLOSE]]-I129)/I129</f>
        <v>-3.5033995951627133E-3</v>
      </c>
      <c r="K130" s="53">
        <v>2929.65</v>
      </c>
      <c r="L130" s="54">
        <f>(Reliance15[[#This Row],[CLOSE]]-K129)/K129</f>
        <v>-7.9576045917071608E-3</v>
      </c>
      <c r="M130" s="48">
        <v>965.2</v>
      </c>
      <c r="N130" s="49">
        <f>(Tata_Motors16[[#This Row],[CLOSE]]-M129)/M129</f>
        <v>-9.6957882316728392E-3</v>
      </c>
      <c r="O130" s="43">
        <v>2923.75</v>
      </c>
      <c r="P130" s="44">
        <f>(Hindustan_Unilever17[[#This Row],[CLOSE]]-O129)/O129</f>
        <v>-1.1679004833857344E-2</v>
      </c>
    </row>
    <row r="131" spans="2:16" x14ac:dyDescent="0.3">
      <c r="B131" s="80">
        <v>45568</v>
      </c>
      <c r="C131" s="76" t="s">
        <v>506</v>
      </c>
      <c r="D131" s="77">
        <f>(Nifty_5010[[#This Row],[CLOSE]]-C130)/C130</f>
        <v>-2.1196345297303278E-2</v>
      </c>
      <c r="E131" s="70">
        <v>1682</v>
      </c>
      <c r="F131" s="71">
        <f>(HDFC_Bank11[[#This Row],[CLOSE]]-E130)/E130</f>
        <v>-2.5605375970339499E-2</v>
      </c>
      <c r="G131" s="65">
        <v>1893.4</v>
      </c>
      <c r="H131" s="66">
        <f>(Infosys12[[#This Row],[CLOSE]]-G130)/G130</f>
        <v>-5.7499934360804575E-3</v>
      </c>
      <c r="I131" s="58">
        <v>1910.85</v>
      </c>
      <c r="J131" s="59">
        <f>(Sun_Pharma14[[#This Row],[CLOSE]]-I130)/I130</f>
        <v>-4.7397067631970288E-3</v>
      </c>
      <c r="K131" s="53">
        <v>2813.95</v>
      </c>
      <c r="L131" s="54">
        <f>(Reliance15[[#This Row],[CLOSE]]-K130)/K130</f>
        <v>-3.9492772174150585E-2</v>
      </c>
      <c r="M131" s="48">
        <v>925.7</v>
      </c>
      <c r="N131" s="49">
        <f>(Tata_Motors16[[#This Row],[CLOSE]]-M130)/M130</f>
        <v>-4.0924160795690008E-2</v>
      </c>
      <c r="O131" s="43">
        <v>2893.35</v>
      </c>
      <c r="P131" s="44">
        <f>(Hindustan_Unilever17[[#This Row],[CLOSE]]-O130)/O130</f>
        <v>-1.0397605814450652E-2</v>
      </c>
    </row>
    <row r="132" spans="2:16" x14ac:dyDescent="0.3">
      <c r="B132" s="80">
        <v>45569</v>
      </c>
      <c r="C132" s="76" t="s">
        <v>510</v>
      </c>
      <c r="D132" s="77">
        <f>(Nifty_5010[[#This Row],[CLOSE]]-C131)/C131</f>
        <v>-9.3266957358584725E-3</v>
      </c>
      <c r="E132" s="70">
        <v>1657.65</v>
      </c>
      <c r="F132" s="71">
        <f>(HDFC_Bank11[[#This Row],[CLOSE]]-E131)/E131</f>
        <v>-1.4476813317479137E-2</v>
      </c>
      <c r="G132" s="65">
        <v>1918.15</v>
      </c>
      <c r="H132" s="66">
        <f>(Infosys12[[#This Row],[CLOSE]]-G131)/G131</f>
        <v>1.3071722826661032E-2</v>
      </c>
      <c r="I132" s="58">
        <v>1910.05</v>
      </c>
      <c r="J132" s="59">
        <f>(Sun_Pharma14[[#This Row],[CLOSE]]-I131)/I131</f>
        <v>-4.1866185205534427E-4</v>
      </c>
      <c r="K132" s="53">
        <v>2773.05</v>
      </c>
      <c r="L132" s="54">
        <f>(Reliance15[[#This Row],[CLOSE]]-K131)/K131</f>
        <v>-1.4534728762060321E-2</v>
      </c>
      <c r="M132" s="48">
        <v>930.75</v>
      </c>
      <c r="N132" s="49">
        <f>(Tata_Motors16[[#This Row],[CLOSE]]-M131)/M131</f>
        <v>5.4553311007885432E-3</v>
      </c>
      <c r="O132" s="43">
        <v>2848.75</v>
      </c>
      <c r="P132" s="44">
        <f>(Hindustan_Unilever17[[#This Row],[CLOSE]]-O131)/O131</f>
        <v>-1.5414657749667309E-2</v>
      </c>
    </row>
    <row r="133" spans="2:16" x14ac:dyDescent="0.3">
      <c r="B133" s="80">
        <v>45572</v>
      </c>
      <c r="C133" s="76" t="s">
        <v>514</v>
      </c>
      <c r="D133" s="77">
        <f>(Nifty_5010[[#This Row],[CLOSE]]-C132)/C132</f>
        <v>-8.7488906478615912E-3</v>
      </c>
      <c r="E133" s="70">
        <v>1617.8</v>
      </c>
      <c r="F133" s="71">
        <f>(HDFC_Bank11[[#This Row],[CLOSE]]-E132)/E132</f>
        <v>-2.4040056706783781E-2</v>
      </c>
      <c r="G133" s="65">
        <v>1934.3</v>
      </c>
      <c r="H133" s="66">
        <f>(Infosys12[[#This Row],[CLOSE]]-G132)/G132</f>
        <v>8.4195709407501301E-3</v>
      </c>
      <c r="I133" s="58">
        <v>1905.25</v>
      </c>
      <c r="J133" s="59">
        <f>(Sun_Pharma14[[#This Row],[CLOSE]]-I132)/I132</f>
        <v>-2.5130232192874294E-3</v>
      </c>
      <c r="K133" s="53">
        <v>2741.45</v>
      </c>
      <c r="L133" s="54">
        <f>(Reliance15[[#This Row],[CLOSE]]-K132)/K132</f>
        <v>-1.1395394962225839E-2</v>
      </c>
      <c r="M133" s="48">
        <v>927.85</v>
      </c>
      <c r="N133" s="49">
        <f>(Tata_Motors16[[#This Row],[CLOSE]]-M132)/M132</f>
        <v>-3.1157668546870558E-3</v>
      </c>
      <c r="O133" s="43">
        <v>2833.4</v>
      </c>
      <c r="P133" s="44">
        <f>(Hindustan_Unilever17[[#This Row],[CLOSE]]-O132)/O132</f>
        <v>-5.3883282141289719E-3</v>
      </c>
    </row>
    <row r="134" spans="2:16" x14ac:dyDescent="0.3">
      <c r="B134" s="80">
        <v>45573</v>
      </c>
      <c r="C134" s="76" t="s">
        <v>518</v>
      </c>
      <c r="D134" s="77">
        <f>(Nifty_5010[[#This Row],[CLOSE]]-C133)/C133</f>
        <v>8.7676315497616109E-3</v>
      </c>
      <c r="E134" s="70">
        <v>1651.05</v>
      </c>
      <c r="F134" s="71">
        <f>(HDFC_Bank11[[#This Row],[CLOSE]]-E133)/E133</f>
        <v>2.0552602299418965E-2</v>
      </c>
      <c r="G134" s="65">
        <v>1948.55</v>
      </c>
      <c r="H134" s="66">
        <f>(Infosys12[[#This Row],[CLOSE]]-G133)/G133</f>
        <v>7.3670061520963656E-3</v>
      </c>
      <c r="I134" s="58">
        <v>1917.15</v>
      </c>
      <c r="J134" s="59">
        <f>(Sun_Pharma14[[#This Row],[CLOSE]]-I133)/I133</f>
        <v>6.2458994882561821E-3</v>
      </c>
      <c r="K134" s="53">
        <v>2794.7</v>
      </c>
      <c r="L134" s="54">
        <f>(Reliance15[[#This Row],[CLOSE]]-K133)/K133</f>
        <v>1.9424027430739208E-2</v>
      </c>
      <c r="M134" s="48">
        <v>919.8</v>
      </c>
      <c r="N134" s="49">
        <f>(Tata_Motors16[[#This Row],[CLOSE]]-M133)/M133</f>
        <v>-8.6759713315730652E-3</v>
      </c>
      <c r="O134" s="43">
        <v>2818.8</v>
      </c>
      <c r="P134" s="44">
        <f>(Hindustan_Unilever17[[#This Row],[CLOSE]]-O133)/O133</f>
        <v>-5.1528199336485876E-3</v>
      </c>
    </row>
    <row r="135" spans="2:16" x14ac:dyDescent="0.3">
      <c r="B135" s="80">
        <v>45574</v>
      </c>
      <c r="C135" s="76" t="s">
        <v>522</v>
      </c>
      <c r="D135" s="77">
        <f>(Nifty_5010[[#This Row],[CLOSE]]-C134)/C134</f>
        <v>-1.2473438971101491E-3</v>
      </c>
      <c r="E135" s="70">
        <v>1633.15</v>
      </c>
      <c r="F135" s="71">
        <f>(HDFC_Bank11[[#This Row],[CLOSE]]-E134)/E134</f>
        <v>-1.084158565761174E-2</v>
      </c>
      <c r="G135" s="65">
        <v>1952.75</v>
      </c>
      <c r="H135" s="66">
        <f>(Infosys12[[#This Row],[CLOSE]]-G134)/G134</f>
        <v>2.1554489235585668E-3</v>
      </c>
      <c r="I135" s="58">
        <v>1930.85</v>
      </c>
      <c r="J135" s="59">
        <f>(Sun_Pharma14[[#This Row],[CLOSE]]-I134)/I134</f>
        <v>7.1460240461100159E-3</v>
      </c>
      <c r="K135" s="53">
        <v>2749.2</v>
      </c>
      <c r="L135" s="54">
        <f>(Reliance15[[#This Row],[CLOSE]]-K134)/K134</f>
        <v>-1.6280817261244501E-2</v>
      </c>
      <c r="M135" s="48">
        <v>939.15</v>
      </c>
      <c r="N135" s="49">
        <f>(Tata_Motors16[[#This Row],[CLOSE]]-M134)/M134</f>
        <v>2.1037181996086132E-2</v>
      </c>
      <c r="O135" s="43">
        <v>2768.95</v>
      </c>
      <c r="P135" s="44">
        <f>(Hindustan_Unilever17[[#This Row],[CLOSE]]-O134)/O134</f>
        <v>-1.7684830424294154E-2</v>
      </c>
    </row>
    <row r="136" spans="2:16" x14ac:dyDescent="0.3">
      <c r="B136" s="80">
        <v>45575</v>
      </c>
      <c r="C136" s="76" t="s">
        <v>526</v>
      </c>
      <c r="D136" s="77">
        <f>(Nifty_5010[[#This Row],[CLOSE]]-C135)/C135</f>
        <v>6.604768642960217E-4</v>
      </c>
      <c r="E136" s="70">
        <v>1662.4</v>
      </c>
      <c r="F136" s="71">
        <f>(HDFC_Bank11[[#This Row],[CLOSE]]-E135)/E135</f>
        <v>1.7910173590913264E-2</v>
      </c>
      <c r="G136" s="65">
        <v>1919</v>
      </c>
      <c r="H136" s="66">
        <f>(Infosys12[[#This Row],[CLOSE]]-G135)/G135</f>
        <v>-1.728331839713225E-2</v>
      </c>
      <c r="I136" s="58">
        <v>1887.75</v>
      </c>
      <c r="J136" s="59">
        <f>(Sun_Pharma14[[#This Row],[CLOSE]]-I135)/I135</f>
        <v>-2.2321775383898238E-2</v>
      </c>
      <c r="K136" s="53">
        <v>2742.1</v>
      </c>
      <c r="L136" s="54">
        <f>(Reliance15[[#This Row],[CLOSE]]-K135)/K135</f>
        <v>-2.5825694747562597E-3</v>
      </c>
      <c r="M136" s="48">
        <v>928.5</v>
      </c>
      <c r="N136" s="49">
        <f>(Tata_Motors16[[#This Row],[CLOSE]]-M135)/M135</f>
        <v>-1.1340041526912609E-2</v>
      </c>
      <c r="O136" s="43">
        <v>2754.7</v>
      </c>
      <c r="P136" s="44">
        <f>(Hindustan_Unilever17[[#This Row],[CLOSE]]-O135)/O135</f>
        <v>-5.1463551165604297E-3</v>
      </c>
    </row>
    <row r="137" spans="2:16" x14ac:dyDescent="0.3">
      <c r="B137" s="80">
        <v>45576</v>
      </c>
      <c r="C137" s="76" t="s">
        <v>530</v>
      </c>
      <c r="D137" s="77">
        <f>(Nifty_5010[[#This Row],[CLOSE]]-C136)/C136</f>
        <v>-1.368084821258947E-3</v>
      </c>
      <c r="E137" s="70">
        <v>1651</v>
      </c>
      <c r="F137" s="71">
        <f>(HDFC_Bank11[[#This Row],[CLOSE]]-E136)/E136</f>
        <v>-6.8575553416747419E-3</v>
      </c>
      <c r="G137" s="65">
        <v>1935.1</v>
      </c>
      <c r="H137" s="66">
        <f>(Infosys12[[#This Row],[CLOSE]]-G136)/G136</f>
        <v>8.3897863470557103E-3</v>
      </c>
      <c r="I137" s="58">
        <v>1901.95</v>
      </c>
      <c r="J137" s="59">
        <f>(Sun_Pharma14[[#This Row],[CLOSE]]-I136)/I136</f>
        <v>7.5221824923851384E-3</v>
      </c>
      <c r="K137" s="53">
        <v>2744.2</v>
      </c>
      <c r="L137" s="54">
        <f>(Reliance15[[#This Row],[CLOSE]]-K136)/K136</f>
        <v>7.6583640275697793E-4</v>
      </c>
      <c r="M137" s="48">
        <v>930.7</v>
      </c>
      <c r="N137" s="49">
        <f>(Tata_Motors16[[#This Row],[CLOSE]]-M136)/M136</f>
        <v>2.3694130317717236E-3</v>
      </c>
      <c r="O137" s="43">
        <v>2783.2</v>
      </c>
      <c r="P137" s="44">
        <f>(Hindustan_Unilever17[[#This Row],[CLOSE]]-O136)/O136</f>
        <v>1.0345954187388828E-2</v>
      </c>
    </row>
    <row r="138" spans="2:16" x14ac:dyDescent="0.3">
      <c r="B138" s="80">
        <v>45579</v>
      </c>
      <c r="C138" s="76" t="s">
        <v>534</v>
      </c>
      <c r="D138" s="77">
        <f>(Nifty_5010[[#This Row],[CLOSE]]-C137)/C137</f>
        <v>6.5573770491803574E-3</v>
      </c>
      <c r="E138" s="70">
        <v>1688.1</v>
      </c>
      <c r="F138" s="71">
        <f>(HDFC_Bank11[[#This Row],[CLOSE]]-E137)/E137</f>
        <v>2.2471229557843676E-2</v>
      </c>
      <c r="G138" s="65">
        <v>1958.9</v>
      </c>
      <c r="H138" s="66">
        <f>(Infosys12[[#This Row],[CLOSE]]-G137)/G137</f>
        <v>1.229910598935465E-2</v>
      </c>
      <c r="I138" s="58">
        <v>1909.75</v>
      </c>
      <c r="J138" s="59">
        <f>(Sun_Pharma14[[#This Row],[CLOSE]]-I137)/I137</f>
        <v>4.1010541812350242E-3</v>
      </c>
      <c r="K138" s="53">
        <v>2745.05</v>
      </c>
      <c r="L138" s="54">
        <f>(Reliance15[[#This Row],[CLOSE]]-K137)/K137</f>
        <v>3.0974418774155086E-4</v>
      </c>
      <c r="M138" s="48">
        <v>928.25</v>
      </c>
      <c r="N138" s="49">
        <f>(Tata_Motors16[[#This Row],[CLOSE]]-M137)/M137</f>
        <v>-2.6324272053293708E-3</v>
      </c>
      <c r="O138" s="43">
        <v>2789.1</v>
      </c>
      <c r="P138" s="44">
        <f>(Hindustan_Unilever17[[#This Row],[CLOSE]]-O137)/O137</f>
        <v>2.1198620293188027E-3</v>
      </c>
    </row>
    <row r="139" spans="2:16" x14ac:dyDescent="0.3">
      <c r="B139" s="80">
        <v>45580</v>
      </c>
      <c r="C139" s="76" t="s">
        <v>538</v>
      </c>
      <c r="D139" s="77">
        <f>(Nifty_5010[[#This Row],[CLOSE]]-C138)/C138</f>
        <v>-2.8096203629823435E-3</v>
      </c>
      <c r="E139" s="70">
        <v>1684.1</v>
      </c>
      <c r="F139" s="71">
        <f>(HDFC_Bank11[[#This Row],[CLOSE]]-E138)/E138</f>
        <v>-2.3695278715715894E-3</v>
      </c>
      <c r="G139" s="65">
        <v>1959.3</v>
      </c>
      <c r="H139" s="66">
        <f>(Infosys12[[#This Row],[CLOSE]]-G138)/G138</f>
        <v>2.0419623257943926E-4</v>
      </c>
      <c r="I139" s="58">
        <v>1898.45</v>
      </c>
      <c r="J139" s="59">
        <f>(Sun_Pharma14[[#This Row],[CLOSE]]-I138)/I138</f>
        <v>-5.9170048435658882E-3</v>
      </c>
      <c r="K139" s="53">
        <v>2688.05</v>
      </c>
      <c r="L139" s="54">
        <f>(Reliance15[[#This Row],[CLOSE]]-K138)/K138</f>
        <v>-2.0764649095644887E-2</v>
      </c>
      <c r="M139" s="48">
        <v>917.3</v>
      </c>
      <c r="N139" s="49">
        <f>(Tata_Motors16[[#This Row],[CLOSE]]-M138)/M138</f>
        <v>-1.1796391058443356E-2</v>
      </c>
      <c r="O139" s="43">
        <v>2781.45</v>
      </c>
      <c r="P139" s="44">
        <f>(Hindustan_Unilever17[[#This Row],[CLOSE]]-O138)/O138</f>
        <v>-2.7428202646015169E-3</v>
      </c>
    </row>
    <row r="140" spans="2:16" x14ac:dyDescent="0.3">
      <c r="B140" s="80">
        <v>45581</v>
      </c>
      <c r="C140" s="76" t="s">
        <v>542</v>
      </c>
      <c r="D140" s="77">
        <f>(Nifty_5010[[#This Row],[CLOSE]]-C139)/C139</f>
        <v>-3.4341221238478642E-3</v>
      </c>
      <c r="E140" s="70">
        <v>1699.8</v>
      </c>
      <c r="F140" s="71">
        <f>(HDFC_Bank11[[#This Row],[CLOSE]]-E139)/E139</f>
        <v>9.3224867881955033E-3</v>
      </c>
      <c r="G140" s="65">
        <v>1920.1</v>
      </c>
      <c r="H140" s="66">
        <f>(Infosys12[[#This Row],[CLOSE]]-G139)/G139</f>
        <v>-2.0007145409074695E-2</v>
      </c>
      <c r="I140" s="58">
        <v>1898.5</v>
      </c>
      <c r="J140" s="59">
        <f>(Sun_Pharma14[[#This Row],[CLOSE]]-I139)/I139</f>
        <v>2.633727514548949E-5</v>
      </c>
      <c r="K140" s="53">
        <v>2708.15</v>
      </c>
      <c r="L140" s="54">
        <f>(Reliance15[[#This Row],[CLOSE]]-K139)/K139</f>
        <v>7.477539480292371E-3</v>
      </c>
      <c r="M140" s="48">
        <v>907.45</v>
      </c>
      <c r="N140" s="49">
        <f>(Tata_Motors16[[#This Row],[CLOSE]]-M139)/M139</f>
        <v>-1.0738035539081991E-2</v>
      </c>
      <c r="O140" s="43">
        <v>2781.25</v>
      </c>
      <c r="P140" s="44">
        <f>(Hindustan_Unilever17[[#This Row],[CLOSE]]-O139)/O139</f>
        <v>-7.1904941667050686E-5</v>
      </c>
    </row>
    <row r="141" spans="2:16" x14ac:dyDescent="0.3">
      <c r="B141" s="80">
        <v>45582</v>
      </c>
      <c r="C141" s="76" t="s">
        <v>546</v>
      </c>
      <c r="D141" s="77">
        <f>(Nifty_5010[[#This Row],[CLOSE]]-C140)/C140</f>
        <v>-8.8681806714108087E-3</v>
      </c>
      <c r="E141" s="70">
        <v>1673.15</v>
      </c>
      <c r="F141" s="71">
        <f>(HDFC_Bank11[[#This Row],[CLOSE]]-E140)/E140</f>
        <v>-1.5678315095893555E-2</v>
      </c>
      <c r="G141" s="65">
        <v>1968.1</v>
      </c>
      <c r="H141" s="66">
        <f>(Infosys12[[#This Row],[CLOSE]]-G140)/G140</f>
        <v>2.4998697984479977E-2</v>
      </c>
      <c r="I141" s="58">
        <v>1889.55</v>
      </c>
      <c r="J141" s="59">
        <f>(Sun_Pharma14[[#This Row],[CLOSE]]-I140)/I140</f>
        <v>-4.7142480905978642E-3</v>
      </c>
      <c r="K141" s="53">
        <v>2712.85</v>
      </c>
      <c r="L141" s="54">
        <f>(Reliance15[[#This Row],[CLOSE]]-K140)/K140</f>
        <v>1.7355020955263992E-3</v>
      </c>
      <c r="M141" s="48">
        <v>891.6</v>
      </c>
      <c r="N141" s="49">
        <f>(Tata_Motors16[[#This Row],[CLOSE]]-M140)/M140</f>
        <v>-1.7466527081381918E-2</v>
      </c>
      <c r="O141" s="43">
        <v>2738.65</v>
      </c>
      <c r="P141" s="44">
        <f>(Hindustan_Unilever17[[#This Row],[CLOSE]]-O140)/O140</f>
        <v>-1.5316853932584237E-2</v>
      </c>
    </row>
    <row r="142" spans="2:16" x14ac:dyDescent="0.3">
      <c r="B142" s="80">
        <v>45583</v>
      </c>
      <c r="C142" s="76" t="s">
        <v>550</v>
      </c>
      <c r="D142" s="77">
        <f>(Nifty_5010[[#This Row],[CLOSE]]-C141)/C141</f>
        <v>4.2101265260193789E-3</v>
      </c>
      <c r="E142" s="70">
        <v>1681.85</v>
      </c>
      <c r="F142" s="71">
        <f>(HDFC_Bank11[[#This Row],[CLOSE]]-E141)/E141</f>
        <v>5.1997728834831409E-3</v>
      </c>
      <c r="G142" s="65">
        <v>1879.6</v>
      </c>
      <c r="H142" s="66">
        <f>(Infosys12[[#This Row],[CLOSE]]-G141)/G141</f>
        <v>-4.4967227275036839E-2</v>
      </c>
      <c r="I142" s="58">
        <v>1910.35</v>
      </c>
      <c r="J142" s="59">
        <f>(Sun_Pharma14[[#This Row],[CLOSE]]-I141)/I141</f>
        <v>1.1007911936704482E-2</v>
      </c>
      <c r="K142" s="53">
        <v>2718.6</v>
      </c>
      <c r="L142" s="54">
        <f>(Reliance15[[#This Row],[CLOSE]]-K141)/K141</f>
        <v>2.1195421788893598E-3</v>
      </c>
      <c r="M142" s="48">
        <v>910.15</v>
      </c>
      <c r="N142" s="49">
        <f>(Tata_Motors16[[#This Row],[CLOSE]]-M141)/M141</f>
        <v>2.0805293853746024E-2</v>
      </c>
      <c r="O142" s="43">
        <v>2717.1</v>
      </c>
      <c r="P142" s="44">
        <f>(Hindustan_Unilever17[[#This Row],[CLOSE]]-O141)/O141</f>
        <v>-7.8688404871013751E-3</v>
      </c>
    </row>
    <row r="143" spans="2:16" x14ac:dyDescent="0.3">
      <c r="B143" s="80">
        <v>45586</v>
      </c>
      <c r="C143" s="76" t="s">
        <v>554</v>
      </c>
      <c r="D143" s="77">
        <f>(Nifty_5010[[#This Row],[CLOSE]]-C142)/C142</f>
        <v>-2.9351353199981787E-3</v>
      </c>
      <c r="E143" s="70">
        <v>1728.7</v>
      </c>
      <c r="F143" s="71">
        <f>(HDFC_Bank11[[#This Row],[CLOSE]]-E142)/E142</f>
        <v>2.7856229747004867E-2</v>
      </c>
      <c r="G143" s="65">
        <v>1852.75</v>
      </c>
      <c r="H143" s="66">
        <f>(Infosys12[[#This Row],[CLOSE]]-G142)/G142</f>
        <v>-1.428495424558412E-2</v>
      </c>
      <c r="I143" s="58">
        <v>1897</v>
      </c>
      <c r="J143" s="59">
        <f>(Sun_Pharma14[[#This Row],[CLOSE]]-I142)/I142</f>
        <v>-6.9882482267646815E-3</v>
      </c>
      <c r="K143" s="53">
        <v>2738.4</v>
      </c>
      <c r="L143" s="54">
        <f>(Reliance15[[#This Row],[CLOSE]]-K142)/K142</f>
        <v>7.2831604502318044E-3</v>
      </c>
      <c r="M143" s="48">
        <v>903.3</v>
      </c>
      <c r="N143" s="49">
        <f>(Tata_Motors16[[#This Row],[CLOSE]]-M142)/M142</f>
        <v>-7.5262319397901697E-3</v>
      </c>
      <c r="O143" s="43">
        <v>2693.55</v>
      </c>
      <c r="P143" s="44">
        <f>(Hindustan_Unilever17[[#This Row],[CLOSE]]-O142)/O142</f>
        <v>-8.6673291376834598E-3</v>
      </c>
    </row>
    <row r="144" spans="2:16" x14ac:dyDescent="0.3">
      <c r="B144" s="80">
        <v>45587</v>
      </c>
      <c r="C144" s="76" t="s">
        <v>557</v>
      </c>
      <c r="D144" s="77">
        <f>(Nifty_5010[[#This Row],[CLOSE]]-C143)/C143</f>
        <v>-1.2469180141317376E-2</v>
      </c>
      <c r="E144" s="70">
        <v>1714.55</v>
      </c>
      <c r="F144" s="71">
        <f>(HDFC_Bank11[[#This Row],[CLOSE]]-E143)/E143</f>
        <v>-8.1853415861630648E-3</v>
      </c>
      <c r="G144" s="65">
        <v>1851.6</v>
      </c>
      <c r="H144" s="66">
        <f>(Infosys12[[#This Row],[CLOSE]]-G143)/G143</f>
        <v>-6.2069896100396221E-4</v>
      </c>
      <c r="I144" s="58">
        <v>1887.55</v>
      </c>
      <c r="J144" s="59">
        <f>(Sun_Pharma14[[#This Row],[CLOSE]]-I143)/I143</f>
        <v>-4.9815498154981786E-3</v>
      </c>
      <c r="K144" s="53">
        <v>2686.7</v>
      </c>
      <c r="L144" s="54">
        <f>(Reliance15[[#This Row],[CLOSE]]-K143)/K143</f>
        <v>-1.8879637744668519E-2</v>
      </c>
      <c r="M144" s="48">
        <v>879.5</v>
      </c>
      <c r="N144" s="49">
        <f>(Tata_Motors16[[#This Row],[CLOSE]]-M143)/M143</f>
        <v>-2.6347835713494912E-2</v>
      </c>
      <c r="O144" s="43">
        <v>2681.7</v>
      </c>
      <c r="P144" s="44">
        <f>(Hindustan_Unilever17[[#This Row],[CLOSE]]-O143)/O143</f>
        <v>-4.3993985632345281E-3</v>
      </c>
    </row>
    <row r="145" spans="2:16" x14ac:dyDescent="0.3">
      <c r="B145" s="80">
        <v>45588</v>
      </c>
      <c r="C145" s="76" t="s">
        <v>561</v>
      </c>
      <c r="D145" s="77">
        <f>(Nifty_5010[[#This Row],[CLOSE]]-C144)/C144</f>
        <v>-1.4955806816741737E-3</v>
      </c>
      <c r="E145" s="70">
        <v>1735.8</v>
      </c>
      <c r="F145" s="71">
        <f>(HDFC_Bank11[[#This Row],[CLOSE]]-E144)/E144</f>
        <v>1.2393922603598612E-2</v>
      </c>
      <c r="G145" s="65">
        <v>1873.4</v>
      </c>
      <c r="H145" s="66">
        <f>(Infosys12[[#This Row],[CLOSE]]-G144)/G144</f>
        <v>1.1773601209764627E-2</v>
      </c>
      <c r="I145" s="58">
        <v>1839.35</v>
      </c>
      <c r="J145" s="59">
        <f>(Sun_Pharma14[[#This Row],[CLOSE]]-I144)/I144</f>
        <v>-2.5535747397419959E-2</v>
      </c>
      <c r="K145" s="53">
        <v>2677.05</v>
      </c>
      <c r="L145" s="54">
        <f>(Reliance15[[#This Row],[CLOSE]]-K144)/K144</f>
        <v>-3.5917668515277616E-3</v>
      </c>
      <c r="M145" s="48">
        <v>877.65</v>
      </c>
      <c r="N145" s="49">
        <f>(Tata_Motors16[[#This Row],[CLOSE]]-M144)/M144</f>
        <v>-2.1034678794770016E-3</v>
      </c>
      <c r="O145" s="43">
        <v>2659.3</v>
      </c>
      <c r="P145" s="44">
        <f>(Hindustan_Unilever17[[#This Row],[CLOSE]]-O144)/O144</f>
        <v>-8.3529104672407945E-3</v>
      </c>
    </row>
    <row r="146" spans="2:16" x14ac:dyDescent="0.3">
      <c r="B146" s="80">
        <v>45589</v>
      </c>
      <c r="C146" s="76" t="s">
        <v>565</v>
      </c>
      <c r="D146" s="77">
        <f>(Nifty_5010[[#This Row],[CLOSE]]-C145)/C145</f>
        <v>-1.4773587608192403E-3</v>
      </c>
      <c r="E146" s="70">
        <v>1749.65</v>
      </c>
      <c r="F146" s="71">
        <f>(HDFC_Bank11[[#This Row],[CLOSE]]-E145)/E145</f>
        <v>7.9790298421477911E-3</v>
      </c>
      <c r="G146" s="65">
        <v>1863.35</v>
      </c>
      <c r="H146" s="66">
        <f>(Infosys12[[#This Row],[CLOSE]]-G145)/G145</f>
        <v>-5.3645777730330852E-3</v>
      </c>
      <c r="I146" s="58">
        <v>1848.9</v>
      </c>
      <c r="J146" s="59">
        <f>(Sun_Pharma14[[#This Row],[CLOSE]]-I145)/I145</f>
        <v>5.1920515399462757E-3</v>
      </c>
      <c r="K146" s="53">
        <v>2679.6</v>
      </c>
      <c r="L146" s="54">
        <f>(Reliance15[[#This Row],[CLOSE]]-K145)/K145</f>
        <v>9.5254104331249953E-4</v>
      </c>
      <c r="M146" s="48">
        <v>880</v>
      </c>
      <c r="N146" s="49">
        <f>(Tata_Motors16[[#This Row],[CLOSE]]-M145)/M145</f>
        <v>2.6776049678117961E-3</v>
      </c>
      <c r="O146" s="43">
        <v>2505.1</v>
      </c>
      <c r="P146" s="44">
        <f>(Hindustan_Unilever17[[#This Row],[CLOSE]]-O145)/O145</f>
        <v>-5.7985184070996225E-2</v>
      </c>
    </row>
    <row r="147" spans="2:16" x14ac:dyDescent="0.3">
      <c r="B147" s="80">
        <v>45590</v>
      </c>
      <c r="C147" s="76" t="s">
        <v>569</v>
      </c>
      <c r="D147" s="77">
        <f>(Nifty_5010[[#This Row],[CLOSE]]-C146)/C146</f>
        <v>-8.9592367025419541E-3</v>
      </c>
      <c r="E147" s="70">
        <v>1743.4</v>
      </c>
      <c r="F147" s="71">
        <f>(HDFC_Bank11[[#This Row],[CLOSE]]-E146)/E146</f>
        <v>-3.5721430000285768E-3</v>
      </c>
      <c r="G147" s="65">
        <v>1862.05</v>
      </c>
      <c r="H147" s="66">
        <f>(Infosys12[[#This Row],[CLOSE]]-G146)/G146</f>
        <v>-6.9766817828102853E-4</v>
      </c>
      <c r="I147" s="58">
        <v>1860.4</v>
      </c>
      <c r="J147" s="59">
        <f>(Sun_Pharma14[[#This Row],[CLOSE]]-I146)/I146</f>
        <v>6.2199145437827896E-3</v>
      </c>
      <c r="K147" s="53">
        <v>2655.7</v>
      </c>
      <c r="L147" s="54">
        <f>(Reliance15[[#This Row],[CLOSE]]-K146)/K146</f>
        <v>-8.9192416778624013E-3</v>
      </c>
      <c r="M147" s="48">
        <v>864.3</v>
      </c>
      <c r="N147" s="49">
        <f>(Tata_Motors16[[#This Row],[CLOSE]]-M146)/M146</f>
        <v>-1.7840909090909143E-2</v>
      </c>
      <c r="O147" s="43">
        <v>2528.0500000000002</v>
      </c>
      <c r="P147" s="44">
        <f>(Hindustan_Unilever17[[#This Row],[CLOSE]]-O146)/O146</f>
        <v>9.1613109257116573E-3</v>
      </c>
    </row>
    <row r="148" spans="2:16" x14ac:dyDescent="0.3">
      <c r="B148" s="80">
        <v>45593</v>
      </c>
      <c r="C148" s="76" t="s">
        <v>573</v>
      </c>
      <c r="D148" s="77">
        <f>(Nifty_5010[[#This Row],[CLOSE]]-C147)/C147</f>
        <v>6.5485840005294364E-3</v>
      </c>
      <c r="E148" s="70">
        <v>1734.2</v>
      </c>
      <c r="F148" s="71">
        <f>(HDFC_Bank11[[#This Row],[CLOSE]]-E147)/E147</f>
        <v>-5.2770448548812923E-3</v>
      </c>
      <c r="G148" s="65">
        <v>1865.35</v>
      </c>
      <c r="H148" s="66">
        <f>(Infosys12[[#This Row],[CLOSE]]-G147)/G147</f>
        <v>1.7722402728175691E-3</v>
      </c>
      <c r="I148" s="58">
        <v>1902.9</v>
      </c>
      <c r="J148" s="59">
        <f>(Sun_Pharma14[[#This Row],[CLOSE]]-I147)/I147</f>
        <v>2.2844549559234571E-2</v>
      </c>
      <c r="K148" s="53">
        <v>1334.35</v>
      </c>
      <c r="L148" s="54">
        <f>(Reliance15[[#This Row],[CLOSE]]-K147)/K147</f>
        <v>-0.49755243438641411</v>
      </c>
      <c r="M148" s="48">
        <v>878.45</v>
      </c>
      <c r="N148" s="49">
        <f>(Tata_Motors16[[#This Row],[CLOSE]]-M147)/M147</f>
        <v>1.6371630220988188E-2</v>
      </c>
      <c r="O148" s="43">
        <v>2575.8000000000002</v>
      </c>
      <c r="P148" s="44">
        <f>(Hindustan_Unilever17[[#This Row],[CLOSE]]-O147)/O147</f>
        <v>1.8888075789640236E-2</v>
      </c>
    </row>
    <row r="149" spans="2:16" x14ac:dyDescent="0.3">
      <c r="B149" s="80">
        <v>45594</v>
      </c>
      <c r="C149" s="76" t="s">
        <v>577</v>
      </c>
      <c r="D149" s="77">
        <f>(Nifty_5010[[#This Row],[CLOSE]]-C148)/C148</f>
        <v>5.2466910307055539E-3</v>
      </c>
      <c r="E149" s="70">
        <v>1751.85</v>
      </c>
      <c r="F149" s="71">
        <f>(HDFC_Bank11[[#This Row],[CLOSE]]-E148)/E148</f>
        <v>1.017760350593926E-2</v>
      </c>
      <c r="G149" s="65">
        <v>1839.3</v>
      </c>
      <c r="H149" s="66">
        <f>(Infosys12[[#This Row],[CLOSE]]-G148)/G148</f>
        <v>-1.3965207601790526E-2</v>
      </c>
      <c r="I149" s="58">
        <v>1871.6</v>
      </c>
      <c r="J149" s="59">
        <f>(Sun_Pharma14[[#This Row],[CLOSE]]-I148)/I148</f>
        <v>-1.6448578485469642E-2</v>
      </c>
      <c r="K149" s="53">
        <v>1340</v>
      </c>
      <c r="L149" s="54">
        <f>(Reliance15[[#This Row],[CLOSE]]-K148)/K148</f>
        <v>4.2342713680819056E-3</v>
      </c>
      <c r="M149" s="48">
        <v>842.75</v>
      </c>
      <c r="N149" s="49">
        <f>(Tata_Motors16[[#This Row],[CLOSE]]-M148)/M148</f>
        <v>-4.0639763219306783E-2</v>
      </c>
      <c r="O149" s="43">
        <v>2547.65</v>
      </c>
      <c r="P149" s="44">
        <f>(Hindustan_Unilever17[[#This Row],[CLOSE]]-O148)/O148</f>
        <v>-1.0928643528224275E-2</v>
      </c>
    </row>
    <row r="150" spans="2:16" x14ac:dyDescent="0.3">
      <c r="B150" s="80">
        <v>45595</v>
      </c>
      <c r="C150" s="76" t="s">
        <v>581</v>
      </c>
      <c r="D150" s="77">
        <f>(Nifty_5010[[#This Row],[CLOSE]]-C149)/C149</f>
        <v>-5.1498251716097501E-3</v>
      </c>
      <c r="E150" s="70">
        <v>1734.6</v>
      </c>
      <c r="F150" s="71">
        <f>(HDFC_Bank11[[#This Row],[CLOSE]]-E149)/E149</f>
        <v>-9.846733453206611E-3</v>
      </c>
      <c r="G150" s="65">
        <v>1802.1</v>
      </c>
      <c r="H150" s="66">
        <f>(Infosys12[[#This Row],[CLOSE]]-G149)/G149</f>
        <v>-2.0225085630402897E-2</v>
      </c>
      <c r="I150" s="58">
        <v>1852.1</v>
      </c>
      <c r="J150" s="59">
        <f>(Sun_Pharma14[[#This Row],[CLOSE]]-I149)/I149</f>
        <v>-1.0418892925838854E-2</v>
      </c>
      <c r="K150" s="53">
        <v>1343.9</v>
      </c>
      <c r="L150" s="54">
        <f>(Reliance15[[#This Row],[CLOSE]]-K149)/K149</f>
        <v>2.9104477611940978E-3</v>
      </c>
      <c r="M150" s="48">
        <v>840.2</v>
      </c>
      <c r="N150" s="49">
        <f>(Tata_Motors16[[#This Row],[CLOSE]]-M149)/M149</f>
        <v>-3.0258083654701329E-3</v>
      </c>
      <c r="O150" s="43">
        <v>2554.9499999999998</v>
      </c>
      <c r="P150" s="44">
        <f>(Hindustan_Unilever17[[#This Row],[CLOSE]]-O149)/O149</f>
        <v>2.8653857476496876E-3</v>
      </c>
    </row>
    <row r="151" spans="2:16" x14ac:dyDescent="0.3">
      <c r="B151" s="80">
        <v>45596</v>
      </c>
      <c r="C151" s="76" t="s">
        <v>585</v>
      </c>
      <c r="D151" s="77">
        <f>(Nifty_5010[[#This Row],[CLOSE]]-C150)/C150</f>
        <v>-5.5667735514577351E-3</v>
      </c>
      <c r="E151" s="70">
        <v>1735.7</v>
      </c>
      <c r="F151" s="71">
        <f>(HDFC_Bank11[[#This Row],[CLOSE]]-E150)/E150</f>
        <v>6.3415196587117287E-4</v>
      </c>
      <c r="G151" s="65">
        <v>1757.25</v>
      </c>
      <c r="H151" s="66">
        <f>(Infosys12[[#This Row],[CLOSE]]-G150)/G150</f>
        <v>-2.488763109705339E-2</v>
      </c>
      <c r="I151" s="58">
        <v>1848.9</v>
      </c>
      <c r="J151" s="59">
        <f>(Sun_Pharma14[[#This Row],[CLOSE]]-I150)/I150</f>
        <v>-1.7277684790237126E-3</v>
      </c>
      <c r="K151" s="53">
        <v>1332.05</v>
      </c>
      <c r="L151" s="54">
        <f>(Reliance15[[#This Row],[CLOSE]]-K150)/K150</f>
        <v>-8.8176203586577389E-3</v>
      </c>
      <c r="M151" s="48">
        <v>834.05</v>
      </c>
      <c r="N151" s="49">
        <f>(Tata_Motors16[[#This Row],[CLOSE]]-M150)/M150</f>
        <v>-7.3196857890979418E-3</v>
      </c>
      <c r="O151" s="43">
        <v>2528.25</v>
      </c>
      <c r="P151" s="44">
        <f>(Hindustan_Unilever17[[#This Row],[CLOSE]]-O150)/O150</f>
        <v>-1.0450302354253437E-2</v>
      </c>
    </row>
    <row r="152" spans="2:16" x14ac:dyDescent="0.3">
      <c r="B152" s="80">
        <v>45597</v>
      </c>
      <c r="C152" s="76" t="s">
        <v>589</v>
      </c>
      <c r="D152" s="77">
        <f>(Nifty_5010[[#This Row],[CLOSE]]-C151)/C151</f>
        <v>4.0900048956119209E-3</v>
      </c>
      <c r="E152" s="70">
        <v>1737.3</v>
      </c>
      <c r="F152" s="71">
        <f>(HDFC_Bank11[[#This Row],[CLOSE]]-E151)/E151</f>
        <v>9.2181828657020737E-4</v>
      </c>
      <c r="G152" s="65">
        <v>1760.85</v>
      </c>
      <c r="H152" s="66">
        <f>(Infosys12[[#This Row],[CLOSE]]-G151)/G151</f>
        <v>2.0486555697822786E-3</v>
      </c>
      <c r="I152" s="58">
        <v>1858.4</v>
      </c>
      <c r="J152" s="59">
        <f>(Sun_Pharma14[[#This Row],[CLOSE]]-I151)/I151</f>
        <v>5.1381902752988262E-3</v>
      </c>
      <c r="K152" s="53">
        <v>1338.65</v>
      </c>
      <c r="L152" s="54">
        <f>(Reliance15[[#This Row],[CLOSE]]-K151)/K151</f>
        <v>4.9547689651290392E-3</v>
      </c>
      <c r="M152" s="48">
        <v>843.45</v>
      </c>
      <c r="N152" s="49">
        <f>(Tata_Motors16[[#This Row],[CLOSE]]-M151)/M151</f>
        <v>1.1270307535519563E-2</v>
      </c>
      <c r="O152" s="43">
        <v>2537.5</v>
      </c>
      <c r="P152" s="44">
        <f>(Hindustan_Unilever17[[#This Row],[CLOSE]]-O151)/O151</f>
        <v>3.6586571739345396E-3</v>
      </c>
    </row>
    <row r="153" spans="2:16" x14ac:dyDescent="0.3">
      <c r="B153" s="80">
        <v>45600</v>
      </c>
      <c r="C153" s="76" t="s">
        <v>593</v>
      </c>
      <c r="D153" s="77">
        <f>(Nifty_5010[[#This Row],[CLOSE]]-C152)/C152</f>
        <v>-1.2713773460306488E-2</v>
      </c>
      <c r="E153" s="70">
        <v>1714.1</v>
      </c>
      <c r="F153" s="71">
        <f>(HDFC_Bank11[[#This Row],[CLOSE]]-E152)/E152</f>
        <v>-1.3354055143038075E-2</v>
      </c>
      <c r="G153" s="65">
        <v>1763.65</v>
      </c>
      <c r="H153" s="66">
        <f>(Infosys12[[#This Row],[CLOSE]]-G152)/G152</f>
        <v>1.5901411250249494E-3</v>
      </c>
      <c r="I153" s="58">
        <v>1808.9</v>
      </c>
      <c r="J153" s="59">
        <f>(Sun_Pharma14[[#This Row],[CLOSE]]-I152)/I152</f>
        <v>-2.6635815755488592E-2</v>
      </c>
      <c r="K153" s="53">
        <v>1302.1500000000001</v>
      </c>
      <c r="L153" s="54">
        <f>(Reliance15[[#This Row],[CLOSE]]-K152)/K152</f>
        <v>-2.7266275725544391E-2</v>
      </c>
      <c r="M153" s="48">
        <v>824.1</v>
      </c>
      <c r="N153" s="49">
        <f>(Tata_Motors16[[#This Row],[CLOSE]]-M152)/M152</f>
        <v>-2.2941490307664972E-2</v>
      </c>
      <c r="O153" s="43">
        <v>2524.8000000000002</v>
      </c>
      <c r="P153" s="44">
        <f>(Hindustan_Unilever17[[#This Row],[CLOSE]]-O152)/O152</f>
        <v>-5.0049261083743128E-3</v>
      </c>
    </row>
    <row r="154" spans="2:16" x14ac:dyDescent="0.3">
      <c r="B154" s="80">
        <v>45601</v>
      </c>
      <c r="C154" s="76" t="s">
        <v>597</v>
      </c>
      <c r="D154" s="77">
        <f>(Nifty_5010[[#This Row],[CLOSE]]-C153)/C153</f>
        <v>9.0830098331552041E-3</v>
      </c>
      <c r="E154" s="70">
        <v>1757.85</v>
      </c>
      <c r="F154" s="71">
        <f>(HDFC_Bank11[[#This Row],[CLOSE]]-E153)/E153</f>
        <v>2.5523598389825566E-2</v>
      </c>
      <c r="G154" s="65">
        <v>1754.2</v>
      </c>
      <c r="H154" s="66">
        <f>(Infosys12[[#This Row],[CLOSE]]-G153)/G153</f>
        <v>-5.358205993252655E-3</v>
      </c>
      <c r="I154" s="58">
        <v>1803.6</v>
      </c>
      <c r="J154" s="59">
        <f>(Sun_Pharma14[[#This Row],[CLOSE]]-I153)/I153</f>
        <v>-2.929957432694003E-3</v>
      </c>
      <c r="K154" s="53">
        <v>1305.3</v>
      </c>
      <c r="L154" s="54">
        <f>(Reliance15[[#This Row],[CLOSE]]-K153)/K153</f>
        <v>2.4190761433013582E-3</v>
      </c>
      <c r="M154" s="48">
        <v>835.65</v>
      </c>
      <c r="N154" s="49">
        <f>(Tata_Motors16[[#This Row],[CLOSE]]-M153)/M153</f>
        <v>1.4015289406625353E-2</v>
      </c>
      <c r="O154" s="43">
        <v>2521.35</v>
      </c>
      <c r="P154" s="44">
        <f>(Hindustan_Unilever17[[#This Row],[CLOSE]]-O153)/O153</f>
        <v>-1.36644486692026E-3</v>
      </c>
    </row>
    <row r="155" spans="2:16" x14ac:dyDescent="0.3">
      <c r="B155" s="80">
        <v>45602</v>
      </c>
      <c r="C155" s="76" t="s">
        <v>601</v>
      </c>
      <c r="D155" s="77">
        <f>(Nifty_5010[[#This Row],[CLOSE]]-C154)/C154</f>
        <v>1.1181871120417292E-2</v>
      </c>
      <c r="E155" s="70">
        <v>1755.25</v>
      </c>
      <c r="F155" s="71">
        <f>(HDFC_Bank11[[#This Row],[CLOSE]]-E154)/E154</f>
        <v>-1.4790795574138346E-3</v>
      </c>
      <c r="G155" s="65">
        <v>1823.7</v>
      </c>
      <c r="H155" s="66">
        <f>(Infosys12[[#This Row],[CLOSE]]-G154)/G154</f>
        <v>3.9619199635161327E-2</v>
      </c>
      <c r="I155" s="58">
        <v>1827.45</v>
      </c>
      <c r="J155" s="59">
        <f>(Sun_Pharma14[[#This Row],[CLOSE]]-I154)/I154</f>
        <v>1.3223552894211654E-2</v>
      </c>
      <c r="K155" s="53">
        <v>1325.35</v>
      </c>
      <c r="L155" s="54">
        <f>(Reliance15[[#This Row],[CLOSE]]-K154)/K154</f>
        <v>1.5360453535585655E-2</v>
      </c>
      <c r="M155" s="48">
        <v>839.7</v>
      </c>
      <c r="N155" s="49">
        <f>(Tata_Motors16[[#This Row],[CLOSE]]-M154)/M154</f>
        <v>4.8465266558966888E-3</v>
      </c>
      <c r="O155" s="43">
        <v>2500.6999999999998</v>
      </c>
      <c r="P155" s="44">
        <f>(Hindustan_Unilever17[[#This Row],[CLOSE]]-O154)/O154</f>
        <v>-8.1900569139548626E-3</v>
      </c>
    </row>
    <row r="156" spans="2:16" x14ac:dyDescent="0.3">
      <c r="B156" s="80">
        <v>45603</v>
      </c>
      <c r="C156" s="76" t="s">
        <v>605</v>
      </c>
      <c r="D156" s="77">
        <f>(Nifty_5010[[#This Row],[CLOSE]]-C155)/C155</f>
        <v>-1.162797821438858E-2</v>
      </c>
      <c r="E156" s="70">
        <v>1746.55</v>
      </c>
      <c r="F156" s="71">
        <f>(HDFC_Bank11[[#This Row],[CLOSE]]-E155)/E155</f>
        <v>-4.9565588947443643E-3</v>
      </c>
      <c r="G156" s="65">
        <v>1803.05</v>
      </c>
      <c r="H156" s="66">
        <f>(Infosys12[[#This Row],[CLOSE]]-G155)/G155</f>
        <v>-1.1323134287437676E-2</v>
      </c>
      <c r="I156" s="58">
        <v>1790.95</v>
      </c>
      <c r="J156" s="59">
        <f>(Sun_Pharma14[[#This Row],[CLOSE]]-I155)/I155</f>
        <v>-1.997318668089414E-2</v>
      </c>
      <c r="K156" s="53">
        <v>1305.6500000000001</v>
      </c>
      <c r="L156" s="54">
        <f>(Reliance15[[#This Row],[CLOSE]]-K155)/K155</f>
        <v>-1.4863998189157445E-2</v>
      </c>
      <c r="M156" s="48">
        <v>819.75</v>
      </c>
      <c r="N156" s="49">
        <f>(Tata_Motors16[[#This Row],[CLOSE]]-M155)/M155</f>
        <v>-2.3758485173276223E-2</v>
      </c>
      <c r="O156" s="43">
        <v>2475.5</v>
      </c>
      <c r="P156" s="44">
        <f>(Hindustan_Unilever17[[#This Row],[CLOSE]]-O155)/O155</f>
        <v>-1.0077178390050713E-2</v>
      </c>
    </row>
    <row r="157" spans="2:16" x14ac:dyDescent="0.3">
      <c r="B157" s="80">
        <v>45604</v>
      </c>
      <c r="C157" s="76" t="s">
        <v>609</v>
      </c>
      <c r="D157" s="77">
        <f>(Nifty_5010[[#This Row],[CLOSE]]-C156)/C156</f>
        <v>-2.1136931363858044E-3</v>
      </c>
      <c r="E157" s="70">
        <v>1754.45</v>
      </c>
      <c r="F157" s="71">
        <f>(HDFC_Bank11[[#This Row],[CLOSE]]-E156)/E156</f>
        <v>4.5232028856889818E-3</v>
      </c>
      <c r="G157" s="65">
        <v>1829.95</v>
      </c>
      <c r="H157" s="66">
        <f>(Infosys12[[#This Row],[CLOSE]]-G156)/G156</f>
        <v>1.4919164748620444E-2</v>
      </c>
      <c r="I157" s="58">
        <v>1809.6</v>
      </c>
      <c r="J157" s="59">
        <f>(Sun_Pharma14[[#This Row],[CLOSE]]-I156)/I156</f>
        <v>1.0413467712666385E-2</v>
      </c>
      <c r="K157" s="53">
        <v>1283.75</v>
      </c>
      <c r="L157" s="54">
        <f>(Reliance15[[#This Row],[CLOSE]]-K156)/K156</f>
        <v>-1.6773254700723845E-2</v>
      </c>
      <c r="M157" s="48">
        <v>805.45</v>
      </c>
      <c r="N157" s="49">
        <f>(Tata_Motors16[[#This Row],[CLOSE]]-M156)/M156</f>
        <v>-1.7444342787435139E-2</v>
      </c>
      <c r="O157" s="43">
        <v>2507.6999999999998</v>
      </c>
      <c r="P157" s="44">
        <f>(Hindustan_Unilever17[[#This Row],[CLOSE]]-O156)/O156</f>
        <v>1.3007473237729678E-2</v>
      </c>
    </row>
    <row r="158" spans="2:16" x14ac:dyDescent="0.3">
      <c r="B158" s="80">
        <v>45607</v>
      </c>
      <c r="C158" s="76" t="s">
        <v>613</v>
      </c>
      <c r="D158" s="77">
        <f>(Nifty_5010[[#This Row],[CLOSE]]-C157)/C157</f>
        <v>-2.8573558277641628E-4</v>
      </c>
      <c r="E158" s="70">
        <v>1766.3</v>
      </c>
      <c r="F158" s="71">
        <f>(HDFC_Bank11[[#This Row],[CLOSE]]-E157)/E157</f>
        <v>6.7542534697483019E-3</v>
      </c>
      <c r="G158" s="65">
        <v>1860.1</v>
      </c>
      <c r="H158" s="66">
        <f>(Infosys12[[#This Row],[CLOSE]]-G157)/G157</f>
        <v>1.6475859996174683E-2</v>
      </c>
      <c r="I158" s="58">
        <v>1794.6</v>
      </c>
      <c r="J158" s="59">
        <f>(Sun_Pharma14[[#This Row],[CLOSE]]-I157)/I157</f>
        <v>-8.2891246684350141E-3</v>
      </c>
      <c r="K158" s="53">
        <v>1272.7</v>
      </c>
      <c r="L158" s="54">
        <f>(Reliance15[[#This Row],[CLOSE]]-K157)/K157</f>
        <v>-8.6075949367088248E-3</v>
      </c>
      <c r="M158" s="48">
        <v>804.7</v>
      </c>
      <c r="N158" s="49">
        <f>(Tata_Motors16[[#This Row],[CLOSE]]-M157)/M157</f>
        <v>-9.3115649636848965E-4</v>
      </c>
      <c r="O158" s="43">
        <v>2491.0500000000002</v>
      </c>
      <c r="P158" s="44">
        <f>(Hindustan_Unilever17[[#This Row],[CLOSE]]-O157)/O157</f>
        <v>-6.6395501854287341E-3</v>
      </c>
    </row>
    <row r="159" spans="2:16" x14ac:dyDescent="0.3">
      <c r="B159" s="80">
        <v>45608</v>
      </c>
      <c r="C159" s="76" t="s">
        <v>617</v>
      </c>
      <c r="D159" s="77">
        <f>(Nifty_5010[[#This Row],[CLOSE]]-C158)/C158</f>
        <v>-1.0680866399075383E-2</v>
      </c>
      <c r="E159" s="70">
        <v>1718.2</v>
      </c>
      <c r="F159" s="71">
        <f>(HDFC_Bank11[[#This Row],[CLOSE]]-E158)/E158</f>
        <v>-2.7232067032780336E-2</v>
      </c>
      <c r="G159" s="65">
        <v>1868.8</v>
      </c>
      <c r="H159" s="66">
        <f>(Infosys12[[#This Row],[CLOSE]]-G158)/G158</f>
        <v>4.6771678941992609E-3</v>
      </c>
      <c r="I159" s="58">
        <v>1800.85</v>
      </c>
      <c r="J159" s="59">
        <f>(Sun_Pharma14[[#This Row],[CLOSE]]-I158)/I158</f>
        <v>3.4826702329209852E-3</v>
      </c>
      <c r="K159" s="53">
        <v>1274.25</v>
      </c>
      <c r="L159" s="54">
        <f>(Reliance15[[#This Row],[CLOSE]]-K158)/K158</f>
        <v>1.2178832403551146E-3</v>
      </c>
      <c r="M159" s="48">
        <v>784.85</v>
      </c>
      <c r="N159" s="49">
        <f>(Tata_Motors16[[#This Row],[CLOSE]]-M158)/M158</f>
        <v>-2.4667577979371223E-2</v>
      </c>
      <c r="O159" s="43">
        <v>2461.5</v>
      </c>
      <c r="P159" s="44">
        <f>(Hindustan_Unilever17[[#This Row],[CLOSE]]-O158)/O158</f>
        <v>-1.1862467634130259E-2</v>
      </c>
    </row>
    <row r="160" spans="2:16" x14ac:dyDescent="0.3">
      <c r="B160" s="80">
        <v>45609</v>
      </c>
      <c r="C160" s="76" t="s">
        <v>621</v>
      </c>
      <c r="D160" s="77">
        <f>(Nifty_5010[[#This Row],[CLOSE]]-C159)/C159</f>
        <v>-1.3582627300494754E-2</v>
      </c>
      <c r="E160" s="70">
        <v>1681.35</v>
      </c>
      <c r="F160" s="71">
        <f>(HDFC_Bank11[[#This Row],[CLOSE]]-E159)/E159</f>
        <v>-2.144686299615885E-2</v>
      </c>
      <c r="G160" s="65">
        <v>1868.4</v>
      </c>
      <c r="H160" s="66">
        <f>(Infosys12[[#This Row],[CLOSE]]-G159)/G159</f>
        <v>-2.1404109589033795E-4</v>
      </c>
      <c r="I160" s="58">
        <v>1779</v>
      </c>
      <c r="J160" s="59">
        <f>(Sun_Pharma14[[#This Row],[CLOSE]]-I159)/I159</f>
        <v>-1.2133159341422057E-2</v>
      </c>
      <c r="K160" s="53">
        <v>1252.05</v>
      </c>
      <c r="L160" s="54">
        <f>(Reliance15[[#This Row],[CLOSE]]-K159)/K159</f>
        <v>-1.7422012948793444E-2</v>
      </c>
      <c r="M160" s="48">
        <v>786.25</v>
      </c>
      <c r="N160" s="49">
        <f>(Tata_Motors16[[#This Row],[CLOSE]]-M159)/M159</f>
        <v>1.7837803401923645E-3</v>
      </c>
      <c r="O160" s="43">
        <v>2464.9499999999998</v>
      </c>
      <c r="P160" s="44">
        <f>(Hindustan_Unilever17[[#This Row],[CLOSE]]-O159)/O159</f>
        <v>1.4015843997561724E-3</v>
      </c>
    </row>
    <row r="161" spans="2:16" x14ac:dyDescent="0.3">
      <c r="B161" s="80">
        <v>45610</v>
      </c>
      <c r="C161" s="76" t="s">
        <v>625</v>
      </c>
      <c r="D161" s="77">
        <f>(Nifty_5010[[#This Row],[CLOSE]]-C160)/C160</f>
        <v>-1.118466152073133E-3</v>
      </c>
      <c r="E161" s="70">
        <v>1692.75</v>
      </c>
      <c r="F161" s="71">
        <f>(HDFC_Bank11[[#This Row],[CLOSE]]-E160)/E160</f>
        <v>6.7802658577928998E-3</v>
      </c>
      <c r="G161" s="65">
        <v>1864.55</v>
      </c>
      <c r="H161" s="66">
        <f>(Infosys12[[#This Row],[CLOSE]]-G160)/G160</f>
        <v>-2.0605865981589253E-3</v>
      </c>
      <c r="I161" s="58">
        <v>1768.2</v>
      </c>
      <c r="J161" s="59">
        <f>(Sun_Pharma14[[#This Row],[CLOSE]]-I160)/I160</f>
        <v>-6.0708263069139713E-3</v>
      </c>
      <c r="K161" s="53">
        <v>1267.5999999999999</v>
      </c>
      <c r="L161" s="54">
        <f>(Reliance15[[#This Row],[CLOSE]]-K160)/K160</f>
        <v>1.2419631803841664E-2</v>
      </c>
      <c r="M161" s="48">
        <v>774.3</v>
      </c>
      <c r="N161" s="49">
        <f>(Tata_Motors16[[#This Row],[CLOSE]]-M160)/M160</f>
        <v>-1.5198728139904668E-2</v>
      </c>
      <c r="O161" s="43">
        <v>2389.1999999999998</v>
      </c>
      <c r="P161" s="44">
        <f>(Hindustan_Unilever17[[#This Row],[CLOSE]]-O160)/O160</f>
        <v>-3.0730846467473989E-2</v>
      </c>
    </row>
    <row r="162" spans="2:16" x14ac:dyDescent="0.3">
      <c r="B162" s="80">
        <v>45614</v>
      </c>
      <c r="C162" s="76" t="s">
        <v>629</v>
      </c>
      <c r="D162" s="77">
        <f>(Nifty_5010[[#This Row],[CLOSE]]-C161)/C161</f>
        <v>-3.3527814487925929E-3</v>
      </c>
      <c r="E162" s="70">
        <v>1705.1</v>
      </c>
      <c r="F162" s="71">
        <f>(HDFC_Bank11[[#This Row],[CLOSE]]-E161)/E161</f>
        <v>7.2958204105744552E-3</v>
      </c>
      <c r="G162" s="65">
        <v>1811.45</v>
      </c>
      <c r="H162" s="66">
        <f>(Infosys12[[#This Row],[CLOSE]]-G161)/G161</f>
        <v>-2.8478721407310028E-2</v>
      </c>
      <c r="I162" s="58">
        <v>1747.75</v>
      </c>
      <c r="J162" s="59">
        <f>(Sun_Pharma14[[#This Row],[CLOSE]]-I161)/I161</f>
        <v>-1.1565433774459928E-2</v>
      </c>
      <c r="K162" s="53">
        <v>1260.75</v>
      </c>
      <c r="L162" s="54">
        <f>(Reliance15[[#This Row],[CLOSE]]-K161)/K161</f>
        <v>-5.4039129062795118E-3</v>
      </c>
      <c r="M162" s="48">
        <v>771.9</v>
      </c>
      <c r="N162" s="49">
        <f>(Tata_Motors16[[#This Row],[CLOSE]]-M161)/M161</f>
        <v>-3.0995738086012879E-3</v>
      </c>
      <c r="O162" s="43">
        <v>2422.9</v>
      </c>
      <c r="P162" s="44">
        <f>(Hindustan_Unilever17[[#This Row],[CLOSE]]-O161)/O161</f>
        <v>1.4105139795747646E-2</v>
      </c>
    </row>
    <row r="163" spans="2:16" x14ac:dyDescent="0.3">
      <c r="B163" s="80">
        <v>45615</v>
      </c>
      <c r="C163" s="76" t="s">
        <v>633</v>
      </c>
      <c r="D163" s="77">
        <f>(Nifty_5010[[#This Row],[CLOSE]]-C162)/C162</f>
        <v>2.7586148086877491E-3</v>
      </c>
      <c r="E163" s="70">
        <v>1742.25</v>
      </c>
      <c r="F163" s="71">
        <f>(HDFC_Bank11[[#This Row],[CLOSE]]-E162)/E162</f>
        <v>2.1787578441147201E-2</v>
      </c>
      <c r="G163" s="65">
        <v>1824.75</v>
      </c>
      <c r="H163" s="66">
        <f>(Infosys12[[#This Row],[CLOSE]]-G162)/G162</f>
        <v>7.3421844378812303E-3</v>
      </c>
      <c r="I163" s="58">
        <v>1777.25</v>
      </c>
      <c r="J163" s="59">
        <f>(Sun_Pharma14[[#This Row],[CLOSE]]-I162)/I162</f>
        <v>1.687884422829352E-2</v>
      </c>
      <c r="K163" s="53">
        <v>1241.6500000000001</v>
      </c>
      <c r="L163" s="54">
        <f>(Reliance15[[#This Row],[CLOSE]]-K162)/K162</f>
        <v>-1.5149712472734412E-2</v>
      </c>
      <c r="M163" s="48">
        <v>783.2</v>
      </c>
      <c r="N163" s="49">
        <f>(Tata_Motors16[[#This Row],[CLOSE]]-M162)/M162</f>
        <v>1.4639201969167079E-2</v>
      </c>
      <c r="O163" s="43">
        <v>2410.35</v>
      </c>
      <c r="P163" s="44">
        <f>(Hindustan_Unilever17[[#This Row],[CLOSE]]-O162)/O162</f>
        <v>-5.1797432828429493E-3</v>
      </c>
    </row>
    <row r="164" spans="2:16" x14ac:dyDescent="0.3">
      <c r="B164" s="80">
        <v>45617</v>
      </c>
      <c r="C164" s="76" t="s">
        <v>637</v>
      </c>
      <c r="D164" s="77">
        <f>(Nifty_5010[[#This Row],[CLOSE]]-C163)/C163</f>
        <v>-7.1688245423814677E-3</v>
      </c>
      <c r="E164" s="70">
        <v>1741.2</v>
      </c>
      <c r="F164" s="71">
        <f>(HDFC_Bank11[[#This Row],[CLOSE]]-E163)/E163</f>
        <v>-6.0266896254840263E-4</v>
      </c>
      <c r="G164" s="65">
        <v>1834.05</v>
      </c>
      <c r="H164" s="66">
        <f>(Infosys12[[#This Row],[CLOSE]]-G163)/G163</f>
        <v>5.0965885737772046E-3</v>
      </c>
      <c r="I164" s="58">
        <v>1780</v>
      </c>
      <c r="J164" s="59">
        <f>(Sun_Pharma14[[#This Row],[CLOSE]]-I163)/I163</f>
        <v>1.5473343648895765E-3</v>
      </c>
      <c r="K164" s="53">
        <v>1223</v>
      </c>
      <c r="L164" s="54">
        <f>(Reliance15[[#This Row],[CLOSE]]-K163)/K163</f>
        <v>-1.5020335843434212E-2</v>
      </c>
      <c r="M164" s="48">
        <v>773.85</v>
      </c>
      <c r="N164" s="49">
        <f>(Tata_Motors16[[#This Row],[CLOSE]]-M163)/M163</f>
        <v>-1.193820224719104E-2</v>
      </c>
      <c r="O164" s="43">
        <v>2382.8000000000002</v>
      </c>
      <c r="P164" s="44">
        <f>(Hindustan_Unilever17[[#This Row],[CLOSE]]-O163)/O163</f>
        <v>-1.1429875329308909E-2</v>
      </c>
    </row>
    <row r="165" spans="2:16" x14ac:dyDescent="0.3">
      <c r="B165" s="80">
        <v>45618</v>
      </c>
      <c r="C165" s="76" t="s">
        <v>641</v>
      </c>
      <c r="D165" s="77">
        <f>(Nifty_5010[[#This Row],[CLOSE]]-C164)/C164</f>
        <v>2.3869481239748285E-2</v>
      </c>
      <c r="E165" s="70">
        <v>1745.6</v>
      </c>
      <c r="F165" s="71">
        <f>(HDFC_Bank11[[#This Row],[CLOSE]]-E164)/E164</f>
        <v>2.5269928784745366E-3</v>
      </c>
      <c r="G165" s="65">
        <v>1902.25</v>
      </c>
      <c r="H165" s="66">
        <f>(Infosys12[[#This Row],[CLOSE]]-G164)/G164</f>
        <v>3.718546386412587E-2</v>
      </c>
      <c r="I165" s="58">
        <v>1795.3</v>
      </c>
      <c r="J165" s="59">
        <f>(Sun_Pharma14[[#This Row],[CLOSE]]-I164)/I164</f>
        <v>8.5955056179775023E-3</v>
      </c>
      <c r="K165" s="53">
        <v>1265.4000000000001</v>
      </c>
      <c r="L165" s="54">
        <f>(Reliance15[[#This Row],[CLOSE]]-K164)/K164</f>
        <v>3.4668847097301794E-2</v>
      </c>
      <c r="M165" s="48">
        <v>791</v>
      </c>
      <c r="N165" s="49">
        <f>(Tata_Motors16[[#This Row],[CLOSE]]-M164)/M164</f>
        <v>2.2161917684305713E-2</v>
      </c>
      <c r="O165" s="43">
        <v>2445.25</v>
      </c>
      <c r="P165" s="44">
        <f>(Hindustan_Unilever17[[#This Row],[CLOSE]]-O164)/O164</f>
        <v>2.6208662078227217E-2</v>
      </c>
    </row>
    <row r="166" spans="2:16" x14ac:dyDescent="0.3">
      <c r="B166" s="80">
        <v>45621</v>
      </c>
      <c r="C166" s="76" t="s">
        <v>645</v>
      </c>
      <c r="D166" s="77">
        <f>(Nifty_5010[[#This Row],[CLOSE]]-C165)/C165</f>
        <v>1.316127952817666E-2</v>
      </c>
      <c r="E166" s="70">
        <v>1785.6</v>
      </c>
      <c r="F166" s="71">
        <f>(HDFC_Bank11[[#This Row],[CLOSE]]-E165)/E165</f>
        <v>2.2914757103574702E-2</v>
      </c>
      <c r="G166" s="65">
        <v>1889.7</v>
      </c>
      <c r="H166" s="66">
        <f>(Infosys12[[#This Row],[CLOSE]]-G165)/G165</f>
        <v>-6.5974503876987537E-3</v>
      </c>
      <c r="I166" s="58">
        <v>1798.9</v>
      </c>
      <c r="J166" s="59">
        <f>(Sun_Pharma14[[#This Row],[CLOSE]]-I165)/I165</f>
        <v>2.0052358937225736E-3</v>
      </c>
      <c r="K166" s="53">
        <v>1287</v>
      </c>
      <c r="L166" s="54">
        <f>(Reliance15[[#This Row],[CLOSE]]-K165)/K165</f>
        <v>1.7069701280227521E-2</v>
      </c>
      <c r="M166" s="48">
        <v>796.6</v>
      </c>
      <c r="N166" s="49">
        <f>(Tata_Motors16[[#This Row],[CLOSE]]-M165)/M165</f>
        <v>7.0796460176991436E-3</v>
      </c>
      <c r="O166" s="43">
        <v>2471.4499999999998</v>
      </c>
      <c r="P166" s="44">
        <f>(Hindustan_Unilever17[[#This Row],[CLOSE]]-O165)/O165</f>
        <v>1.0714650853695867E-2</v>
      </c>
    </row>
    <row r="167" spans="2:16" x14ac:dyDescent="0.3">
      <c r="B167" s="80">
        <v>45622</v>
      </c>
      <c r="C167" s="76" t="s">
        <v>648</v>
      </c>
      <c r="D167" s="77">
        <f>(Nifty_5010[[#This Row],[CLOSE]]-C166)/C166</f>
        <v>-1.1312077087264605E-3</v>
      </c>
      <c r="E167" s="70">
        <v>1785.55</v>
      </c>
      <c r="F167" s="71">
        <f>(HDFC_Bank11[[#This Row],[CLOSE]]-E166)/E166</f>
        <v>-2.8001792114669875E-5</v>
      </c>
      <c r="G167" s="65">
        <v>1924.15</v>
      </c>
      <c r="H167" s="66">
        <f>(Infosys12[[#This Row],[CLOSE]]-G166)/G166</f>
        <v>1.8230406942901012E-2</v>
      </c>
      <c r="I167" s="58">
        <v>1761.6</v>
      </c>
      <c r="J167" s="59">
        <f>(Sun_Pharma14[[#This Row],[CLOSE]]-I166)/I166</f>
        <v>-2.0734893546056024E-2</v>
      </c>
      <c r="K167" s="53">
        <v>1295.7</v>
      </c>
      <c r="L167" s="54">
        <f>(Reliance15[[#This Row],[CLOSE]]-K166)/K166</f>
        <v>6.759906759906795E-3</v>
      </c>
      <c r="M167" s="48">
        <v>783</v>
      </c>
      <c r="N167" s="49">
        <f>(Tata_Motors16[[#This Row],[CLOSE]]-M166)/M166</f>
        <v>-1.707255837308564E-2</v>
      </c>
      <c r="O167" s="43">
        <v>2479.1999999999998</v>
      </c>
      <c r="P167" s="44">
        <f>(Hindustan_Unilever17[[#This Row],[CLOSE]]-O166)/O166</f>
        <v>3.1358109611766376E-3</v>
      </c>
    </row>
    <row r="168" spans="2:16" x14ac:dyDescent="0.3">
      <c r="B168" s="80">
        <v>45623</v>
      </c>
      <c r="C168" s="76" t="s">
        <v>652</v>
      </c>
      <c r="D168" s="77">
        <f>(Nifty_5010[[#This Row],[CLOSE]]-C167)/C167</f>
        <v>3.3230692926078842E-3</v>
      </c>
      <c r="E168" s="70">
        <v>1812.3</v>
      </c>
      <c r="F168" s="71">
        <f>(HDFC_Bank11[[#This Row],[CLOSE]]-E167)/E167</f>
        <v>1.4981378286802386E-2</v>
      </c>
      <c r="G168" s="65">
        <v>1924.5</v>
      </c>
      <c r="H168" s="66">
        <f>(Infosys12[[#This Row],[CLOSE]]-G167)/G167</f>
        <v>1.8189850063659747E-4</v>
      </c>
      <c r="I168" s="58">
        <v>1749.45</v>
      </c>
      <c r="J168" s="59">
        <f>(Sun_Pharma14[[#This Row],[CLOSE]]-I167)/I167</f>
        <v>-6.8971389645775798E-3</v>
      </c>
      <c r="K168" s="53">
        <v>1293.2</v>
      </c>
      <c r="L168" s="54">
        <f>(Reliance15[[#This Row],[CLOSE]]-K167)/K167</f>
        <v>-1.9294589797020914E-3</v>
      </c>
      <c r="M168" s="48">
        <v>783.95</v>
      </c>
      <c r="N168" s="49">
        <f>(Tata_Motors16[[#This Row],[CLOSE]]-M167)/M167</f>
        <v>1.2132822477650645E-3</v>
      </c>
      <c r="O168" s="43">
        <v>2486.9</v>
      </c>
      <c r="P168" s="44">
        <f>(Hindustan_Unilever17[[#This Row],[CLOSE]]-O167)/O167</f>
        <v>3.1058405937400262E-3</v>
      </c>
    </row>
    <row r="169" spans="2:16" x14ac:dyDescent="0.3">
      <c r="B169" s="80">
        <v>45624</v>
      </c>
      <c r="C169" s="76" t="s">
        <v>656</v>
      </c>
      <c r="D169" s="77">
        <f>(Nifty_5010[[#This Row],[CLOSE]]-C168)/C168</f>
        <v>-1.4861029293632517E-2</v>
      </c>
      <c r="E169" s="70">
        <v>1793.15</v>
      </c>
      <c r="F169" s="71">
        <f>(HDFC_Bank11[[#This Row],[CLOSE]]-E168)/E168</f>
        <v>-1.0566683220217329E-2</v>
      </c>
      <c r="G169" s="65">
        <v>1856.65</v>
      </c>
      <c r="H169" s="66">
        <f>(Infosys12[[#This Row],[CLOSE]]-G168)/G168</f>
        <v>-3.5255910626136609E-2</v>
      </c>
      <c r="I169" s="58">
        <v>1734.25</v>
      </c>
      <c r="J169" s="59">
        <f>(Sun_Pharma14[[#This Row],[CLOSE]]-I168)/I168</f>
        <v>-8.6884449398382611E-3</v>
      </c>
      <c r="K169" s="53">
        <v>1270.8</v>
      </c>
      <c r="L169" s="54">
        <f>(Reliance15[[#This Row],[CLOSE]]-K168)/K168</f>
        <v>-1.7321373337457539E-2</v>
      </c>
      <c r="M169" s="48">
        <v>779.45</v>
      </c>
      <c r="N169" s="49">
        <f>(Tata_Motors16[[#This Row],[CLOSE]]-M168)/M168</f>
        <v>-5.7401620001275586E-3</v>
      </c>
      <c r="O169" s="43">
        <v>2462.1999999999998</v>
      </c>
      <c r="P169" s="44">
        <f>(Hindustan_Unilever17[[#This Row],[CLOSE]]-O168)/O168</f>
        <v>-9.9320439100889744E-3</v>
      </c>
    </row>
    <row r="170" spans="2:16" x14ac:dyDescent="0.3">
      <c r="B170" s="80">
        <v>45625</v>
      </c>
      <c r="C170" s="76" t="s">
        <v>659</v>
      </c>
      <c r="D170" s="77">
        <f>(Nifty_5010[[#This Row],[CLOSE]]-C169)/C169</f>
        <v>9.072034757664273E-3</v>
      </c>
      <c r="E170" s="70">
        <v>1796.05</v>
      </c>
      <c r="F170" s="71">
        <f>(HDFC_Bank11[[#This Row],[CLOSE]]-E169)/E169</f>
        <v>1.6172657056017976E-3</v>
      </c>
      <c r="G170" s="65">
        <v>1857.85</v>
      </c>
      <c r="H170" s="66">
        <f>(Infosys12[[#This Row],[CLOSE]]-G169)/G169</f>
        <v>6.4632537096373467E-4</v>
      </c>
      <c r="I170" s="58">
        <v>1780.9</v>
      </c>
      <c r="J170" s="59">
        <f>(Sun_Pharma14[[#This Row],[CLOSE]]-I169)/I169</f>
        <v>2.6899235980971655E-2</v>
      </c>
      <c r="K170" s="53">
        <v>1292.2</v>
      </c>
      <c r="L170" s="54">
        <f>(Reliance15[[#This Row],[CLOSE]]-K169)/K169</f>
        <v>1.6839785961599064E-2</v>
      </c>
      <c r="M170" s="48">
        <v>786.45</v>
      </c>
      <c r="N170" s="49">
        <f>(Tata_Motors16[[#This Row],[CLOSE]]-M169)/M169</f>
        <v>8.9806915132465189E-3</v>
      </c>
      <c r="O170" s="43">
        <v>2496.15</v>
      </c>
      <c r="P170" s="44">
        <f>(Hindustan_Unilever17[[#This Row],[CLOSE]]-O169)/O169</f>
        <v>1.3788481845504132E-2</v>
      </c>
    </row>
    <row r="171" spans="2:16" x14ac:dyDescent="0.3">
      <c r="B171" s="80">
        <v>45628</v>
      </c>
      <c r="C171" s="76" t="s">
        <v>662</v>
      </c>
      <c r="D171" s="77">
        <f>(Nifty_5010[[#This Row],[CLOSE]]-C170)/C170</f>
        <v>6.0067713448620549E-3</v>
      </c>
      <c r="E171" s="70">
        <v>1804.7</v>
      </c>
      <c r="F171" s="71">
        <f>(HDFC_Bank11[[#This Row],[CLOSE]]-E170)/E170</f>
        <v>4.8161242727096081E-3</v>
      </c>
      <c r="G171" s="65">
        <v>1879.8</v>
      </c>
      <c r="H171" s="66">
        <f>(Infosys12[[#This Row],[CLOSE]]-G170)/G170</f>
        <v>1.1814732082783889E-2</v>
      </c>
      <c r="I171" s="58">
        <v>1808.55</v>
      </c>
      <c r="J171" s="59">
        <f>(Sun_Pharma14[[#This Row],[CLOSE]]-I170)/I170</f>
        <v>1.5525857712392533E-2</v>
      </c>
      <c r="K171" s="53">
        <v>1309.1500000000001</v>
      </c>
      <c r="L171" s="54">
        <f>(Reliance15[[#This Row],[CLOSE]]-K170)/K170</f>
        <v>1.3117164525615264E-2</v>
      </c>
      <c r="M171" s="48">
        <v>790.05</v>
      </c>
      <c r="N171" s="49">
        <f>(Tata_Motors16[[#This Row],[CLOSE]]-M170)/M170</f>
        <v>4.5775319473582666E-3</v>
      </c>
      <c r="O171" s="43">
        <v>2479.15</v>
      </c>
      <c r="P171" s="44">
        <f>(Hindustan_Unilever17[[#This Row],[CLOSE]]-O170)/O170</f>
        <v>-6.8104881517537007E-3</v>
      </c>
    </row>
    <row r="172" spans="2:16" x14ac:dyDescent="0.3">
      <c r="B172" s="80">
        <v>45629</v>
      </c>
      <c r="C172" s="76" t="s">
        <v>665</v>
      </c>
      <c r="D172" s="77">
        <f>(Nifty_5010[[#This Row],[CLOSE]]-C171)/C171</f>
        <v>7.4600274756396606E-3</v>
      </c>
      <c r="E172" s="70">
        <v>1826.3</v>
      </c>
      <c r="F172" s="71">
        <f>(HDFC_Bank11[[#This Row],[CLOSE]]-E171)/E171</f>
        <v>1.1968748268410212E-2</v>
      </c>
      <c r="G172" s="65">
        <v>1892.1</v>
      </c>
      <c r="H172" s="66">
        <f>(Infosys12[[#This Row],[CLOSE]]-G171)/G171</f>
        <v>6.5432492818384693E-3</v>
      </c>
      <c r="I172" s="58">
        <v>1800.05</v>
      </c>
      <c r="J172" s="59">
        <f>(Sun_Pharma14[[#This Row],[CLOSE]]-I171)/I171</f>
        <v>-4.699897708108706E-3</v>
      </c>
      <c r="K172" s="53">
        <v>1323.3</v>
      </c>
      <c r="L172" s="54">
        <f>(Reliance15[[#This Row],[CLOSE]]-K171)/K171</f>
        <v>1.0808539892296423E-2</v>
      </c>
      <c r="M172" s="48">
        <v>801.25</v>
      </c>
      <c r="N172" s="49">
        <f>(Tata_Motors16[[#This Row],[CLOSE]]-M171)/M171</f>
        <v>1.4176317954559897E-2</v>
      </c>
      <c r="O172" s="43">
        <v>2482.85</v>
      </c>
      <c r="P172" s="44">
        <f>(Hindustan_Unilever17[[#This Row],[CLOSE]]-O171)/O171</f>
        <v>1.4924470080470394E-3</v>
      </c>
    </row>
    <row r="173" spans="2:16" x14ac:dyDescent="0.3">
      <c r="B173" s="80">
        <v>45630</v>
      </c>
      <c r="C173" s="76" t="s">
        <v>669</v>
      </c>
      <c r="D173" s="77">
        <f>(Nifty_5010[[#This Row],[CLOSE]]-C172)/C172</f>
        <v>4.2114473681517558E-4</v>
      </c>
      <c r="E173" s="70">
        <v>1860.1</v>
      </c>
      <c r="F173" s="71">
        <f>(HDFC_Bank11[[#This Row],[CLOSE]]-E172)/E172</f>
        <v>1.8507364616985138E-2</v>
      </c>
      <c r="G173" s="65">
        <v>1889.25</v>
      </c>
      <c r="H173" s="66">
        <f>(Infosys12[[#This Row],[CLOSE]]-G172)/G172</f>
        <v>-1.5062628825114471E-3</v>
      </c>
      <c r="I173" s="58">
        <v>1800.2</v>
      </c>
      <c r="J173" s="59">
        <f>(Sun_Pharma14[[#This Row],[CLOSE]]-I172)/I172</f>
        <v>8.3331018582867672E-5</v>
      </c>
      <c r="K173" s="53">
        <v>1308.95</v>
      </c>
      <c r="L173" s="54">
        <f>(Reliance15[[#This Row],[CLOSE]]-K172)/K172</f>
        <v>-1.0844101866545688E-2</v>
      </c>
      <c r="M173" s="48">
        <v>788.1</v>
      </c>
      <c r="N173" s="49">
        <f>(Tata_Motors16[[#This Row],[CLOSE]]-M172)/M172</f>
        <v>-1.6411856474258944E-2</v>
      </c>
      <c r="O173" s="43">
        <v>2464.5</v>
      </c>
      <c r="P173" s="44">
        <f>(Hindustan_Unilever17[[#This Row],[CLOSE]]-O172)/O172</f>
        <v>-7.3907002033952555E-3</v>
      </c>
    </row>
    <row r="174" spans="2:16" x14ac:dyDescent="0.3">
      <c r="B174" s="80">
        <v>45631</v>
      </c>
      <c r="C174" s="76" t="s">
        <v>673</v>
      </c>
      <c r="D174" s="77">
        <f>(Nifty_5010[[#This Row],[CLOSE]]-C173)/C173</f>
        <v>9.8477773531774147E-3</v>
      </c>
      <c r="E174" s="70">
        <v>1865.75</v>
      </c>
      <c r="F174" s="71">
        <f>(HDFC_Bank11[[#This Row],[CLOSE]]-E173)/E173</f>
        <v>3.0374711037041511E-3</v>
      </c>
      <c r="G174" s="65">
        <v>1934.85</v>
      </c>
      <c r="H174" s="66">
        <f>(Infosys12[[#This Row],[CLOSE]]-G173)/G173</f>
        <v>2.4136562127828456E-2</v>
      </c>
      <c r="I174" s="58">
        <v>1813.45</v>
      </c>
      <c r="J174" s="59">
        <f>(Sun_Pharma14[[#This Row],[CLOSE]]-I173)/I173</f>
        <v>7.3602933007443612E-3</v>
      </c>
      <c r="K174" s="53">
        <v>1322.05</v>
      </c>
      <c r="L174" s="54">
        <f>(Reliance15[[#This Row],[CLOSE]]-K173)/K173</f>
        <v>1.0008021696779792E-2</v>
      </c>
      <c r="M174" s="48">
        <v>792.55</v>
      </c>
      <c r="N174" s="49">
        <f>(Tata_Motors16[[#This Row],[CLOSE]]-M173)/M173</f>
        <v>5.646491561984433E-3</v>
      </c>
      <c r="O174" s="43">
        <v>2494.6</v>
      </c>
      <c r="P174" s="44">
        <f>(Hindustan_Unilever17[[#This Row],[CLOSE]]-O173)/O173</f>
        <v>1.2213430716169572E-2</v>
      </c>
    </row>
    <row r="175" spans="2:16" x14ac:dyDescent="0.3">
      <c r="B175" s="80">
        <v>45632</v>
      </c>
      <c r="C175" s="76" t="s">
        <v>677</v>
      </c>
      <c r="D175" s="77">
        <f>(Nifty_5010[[#This Row],[CLOSE]]-C174)/C174</f>
        <v>-1.2384452251057204E-3</v>
      </c>
      <c r="E175" s="70">
        <v>1855.85</v>
      </c>
      <c r="F175" s="71">
        <f>(HDFC_Bank11[[#This Row],[CLOSE]]-E174)/E174</f>
        <v>-5.3061771405601456E-3</v>
      </c>
      <c r="G175" s="65">
        <v>1922.4</v>
      </c>
      <c r="H175" s="66">
        <f>(Infosys12[[#This Row],[CLOSE]]-G174)/G174</f>
        <v>-6.4346073339017588E-3</v>
      </c>
      <c r="I175" s="58">
        <v>1804.85</v>
      </c>
      <c r="J175" s="59">
        <f>(Sun_Pharma14[[#This Row],[CLOSE]]-I174)/I174</f>
        <v>-4.7423419449117077E-3</v>
      </c>
      <c r="K175" s="53">
        <v>1311.55</v>
      </c>
      <c r="L175" s="54">
        <f>(Reliance15[[#This Row],[CLOSE]]-K174)/K174</f>
        <v>-7.942210960251125E-3</v>
      </c>
      <c r="M175" s="48">
        <v>816.8</v>
      </c>
      <c r="N175" s="49">
        <f>(Tata_Motors16[[#This Row],[CLOSE]]-M174)/M174</f>
        <v>3.0597438647403951E-2</v>
      </c>
      <c r="O175" s="43">
        <v>2483.8000000000002</v>
      </c>
      <c r="P175" s="44">
        <f>(Hindustan_Unilever17[[#This Row],[CLOSE]]-O174)/O174</f>
        <v>-4.3293513990217778E-3</v>
      </c>
    </row>
    <row r="176" spans="2:16" x14ac:dyDescent="0.3">
      <c r="B176" s="80">
        <v>45635</v>
      </c>
      <c r="C176" s="76" t="s">
        <v>681</v>
      </c>
      <c r="D176" s="77">
        <f>(Nifty_5010[[#This Row],[CLOSE]]-C175)/C175</f>
        <v>-2.3827083451522938E-3</v>
      </c>
      <c r="E176" s="70">
        <v>1870</v>
      </c>
      <c r="F176" s="71">
        <f>(HDFC_Bank11[[#This Row],[CLOSE]]-E175)/E175</f>
        <v>7.6245386211170581E-3</v>
      </c>
      <c r="G176" s="65">
        <v>1923.65</v>
      </c>
      <c r="H176" s="66">
        <f>(Infosys12[[#This Row],[CLOSE]]-G175)/G175</f>
        <v>6.5022888056595922E-4</v>
      </c>
      <c r="I176" s="58">
        <v>1806.65</v>
      </c>
      <c r="J176" s="59">
        <f>(Sun_Pharma14[[#This Row],[CLOSE]]-I175)/I175</f>
        <v>9.9731279607733706E-4</v>
      </c>
      <c r="K176" s="53">
        <v>1295.1500000000001</v>
      </c>
      <c r="L176" s="54">
        <f>(Reliance15[[#This Row],[CLOSE]]-K175)/K175</f>
        <v>-1.250428881857334E-2</v>
      </c>
      <c r="M176" s="48">
        <v>798.75</v>
      </c>
      <c r="N176" s="49">
        <f>(Tata_Motors16[[#This Row],[CLOSE]]-M175)/M175</f>
        <v>-2.2098432908912776E-2</v>
      </c>
      <c r="O176" s="43">
        <v>2400.75</v>
      </c>
      <c r="P176" s="44">
        <f>(Hindustan_Unilever17[[#This Row],[CLOSE]]-O175)/O175</f>
        <v>-3.3436669619132046E-2</v>
      </c>
    </row>
    <row r="177" spans="2:16" x14ac:dyDescent="0.3">
      <c r="B177" s="80">
        <v>45636</v>
      </c>
      <c r="C177" s="76" t="s">
        <v>684</v>
      </c>
      <c r="D177" s="77">
        <f>(Nifty_5010[[#This Row],[CLOSE]]-C176)/C176</f>
        <v>-3.6354035501038739E-4</v>
      </c>
      <c r="E177" s="70">
        <v>1868.1</v>
      </c>
      <c r="F177" s="71">
        <f>(HDFC_Bank11[[#This Row],[CLOSE]]-E176)/E176</f>
        <v>-1.0160427807487118E-3</v>
      </c>
      <c r="G177" s="65">
        <v>1948.55</v>
      </c>
      <c r="H177" s="66">
        <f>(Infosys12[[#This Row],[CLOSE]]-G176)/G176</f>
        <v>1.2944142645491572E-2</v>
      </c>
      <c r="I177" s="58">
        <v>1809.95</v>
      </c>
      <c r="J177" s="59">
        <f>(Sun_Pharma14[[#This Row],[CLOSE]]-I176)/I176</f>
        <v>1.8265851160988316E-3</v>
      </c>
      <c r="K177" s="53">
        <v>1284.8499999999999</v>
      </c>
      <c r="L177" s="54">
        <f>(Reliance15[[#This Row],[CLOSE]]-K176)/K176</f>
        <v>-7.9527467860866941E-3</v>
      </c>
      <c r="M177" s="48">
        <v>799.9</v>
      </c>
      <c r="N177" s="49">
        <f>(Tata_Motors16[[#This Row],[CLOSE]]-M176)/M176</f>
        <v>1.4397496087636648E-3</v>
      </c>
      <c r="O177" s="43">
        <v>2397.35</v>
      </c>
      <c r="P177" s="44">
        <f>(Hindustan_Unilever17[[#This Row],[CLOSE]]-O176)/O176</f>
        <v>-1.4162240966365057E-3</v>
      </c>
    </row>
    <row r="178" spans="2:16" x14ac:dyDescent="0.3">
      <c r="B178" s="80">
        <v>45637</v>
      </c>
      <c r="C178" s="76" t="s">
        <v>687</v>
      </c>
      <c r="D178" s="77">
        <f>(Nifty_5010[[#This Row],[CLOSE]]-C177)/C177</f>
        <v>1.29012334391844E-3</v>
      </c>
      <c r="E178" s="70">
        <v>1863.1</v>
      </c>
      <c r="F178" s="71">
        <f>(HDFC_Bank11[[#This Row],[CLOSE]]-E177)/E177</f>
        <v>-2.6765162464536161E-3</v>
      </c>
      <c r="G178" s="65">
        <v>1974.15</v>
      </c>
      <c r="H178" s="66">
        <f>(Infosys12[[#This Row],[CLOSE]]-G177)/G177</f>
        <v>1.3137974391214049E-2</v>
      </c>
      <c r="I178" s="58">
        <v>1814</v>
      </c>
      <c r="J178" s="59">
        <f>(Sun_Pharma14[[#This Row],[CLOSE]]-I177)/I177</f>
        <v>2.2376308737810185E-3</v>
      </c>
      <c r="K178" s="53">
        <v>1278.2</v>
      </c>
      <c r="L178" s="54">
        <f>(Reliance15[[#This Row],[CLOSE]]-K177)/K177</f>
        <v>-5.1757014437481914E-3</v>
      </c>
      <c r="M178" s="48">
        <v>799.1</v>
      </c>
      <c r="N178" s="49">
        <f>(Tata_Motors16[[#This Row],[CLOSE]]-M177)/M177</f>
        <v>-1.0001250156268966E-3</v>
      </c>
      <c r="O178" s="43">
        <v>2401.35</v>
      </c>
      <c r="P178" s="44">
        <f>(Hindustan_Unilever17[[#This Row],[CLOSE]]-O177)/O177</f>
        <v>1.6685089786639415E-3</v>
      </c>
    </row>
    <row r="179" spans="2:16" x14ac:dyDescent="0.3">
      <c r="B179" s="80">
        <v>45638</v>
      </c>
      <c r="C179" s="76" t="s">
        <v>691</v>
      </c>
      <c r="D179" s="77">
        <f>(Nifty_5010[[#This Row],[CLOSE]]-C178)/C178</f>
        <v>-3.77813309092674E-3</v>
      </c>
      <c r="E179" s="70">
        <v>1859.25</v>
      </c>
      <c r="F179" s="71">
        <f>(HDFC_Bank11[[#This Row],[CLOSE]]-E178)/E178</f>
        <v>-2.0664483924641239E-3</v>
      </c>
      <c r="G179" s="65">
        <v>1987</v>
      </c>
      <c r="H179" s="66">
        <f>(Infosys12[[#This Row],[CLOSE]]-G178)/G178</f>
        <v>6.5091305118658198E-3</v>
      </c>
      <c r="I179" s="58">
        <v>1805.45</v>
      </c>
      <c r="J179" s="59">
        <f>(Sun_Pharma14[[#This Row],[CLOSE]]-I178)/I178</f>
        <v>-4.7133406835721909E-3</v>
      </c>
      <c r="K179" s="53">
        <v>1262.9000000000001</v>
      </c>
      <c r="L179" s="54">
        <f>(Reliance15[[#This Row],[CLOSE]]-K178)/K178</f>
        <v>-1.1969957753090248E-2</v>
      </c>
      <c r="M179" s="48">
        <v>786.35</v>
      </c>
      <c r="N179" s="49">
        <f>(Tata_Motors16[[#This Row],[CLOSE]]-M178)/M178</f>
        <v>-1.5955449881116256E-2</v>
      </c>
      <c r="O179" s="43">
        <v>2344.9499999999998</v>
      </c>
      <c r="P179" s="44">
        <f>(Hindustan_Unilever17[[#This Row],[CLOSE]]-O178)/O178</f>
        <v>-2.348678868136677E-2</v>
      </c>
    </row>
    <row r="180" spans="2:16" x14ac:dyDescent="0.3">
      <c r="B180" s="80">
        <v>45639</v>
      </c>
      <c r="C180" s="76" t="s">
        <v>694</v>
      </c>
      <c r="D180" s="77">
        <f>(Nifty_5010[[#This Row],[CLOSE]]-C179)/C179</f>
        <v>8.9454838749098136E-3</v>
      </c>
      <c r="E180" s="70">
        <v>1871.75</v>
      </c>
      <c r="F180" s="71">
        <f>(HDFC_Bank11[[#This Row],[CLOSE]]-E179)/E179</f>
        <v>6.7231410514992608E-3</v>
      </c>
      <c r="G180" s="65">
        <v>1999.7</v>
      </c>
      <c r="H180" s="66">
        <f>(Infosys12[[#This Row],[CLOSE]]-G179)/G179</f>
        <v>6.3915450427780799E-3</v>
      </c>
      <c r="I180" s="58">
        <v>1813.45</v>
      </c>
      <c r="J180" s="59">
        <f>(Sun_Pharma14[[#This Row],[CLOSE]]-I179)/I179</f>
        <v>4.4310282754991825E-3</v>
      </c>
      <c r="K180" s="53">
        <v>1272.8499999999999</v>
      </c>
      <c r="L180" s="54">
        <f>(Reliance15[[#This Row],[CLOSE]]-K179)/K179</f>
        <v>7.8786918995960228E-3</v>
      </c>
      <c r="M180" s="48">
        <v>790.3</v>
      </c>
      <c r="N180" s="49">
        <f>(Tata_Motors16[[#This Row],[CLOSE]]-M179)/M179</f>
        <v>5.0232084949449118E-3</v>
      </c>
      <c r="O180" s="43">
        <v>2390.1</v>
      </c>
      <c r="P180" s="44">
        <f>(Hindustan_Unilever17[[#This Row],[CLOSE]]-O179)/O179</f>
        <v>1.9254141879357808E-2</v>
      </c>
    </row>
    <row r="181" spans="2:16" x14ac:dyDescent="0.3">
      <c r="B181" s="80">
        <v>45642</v>
      </c>
      <c r="C181" s="76" t="s">
        <v>698</v>
      </c>
      <c r="D181" s="77">
        <f>(Nifty_5010[[#This Row],[CLOSE]]-C180)/C180</f>
        <v>-4.0394375068131148E-3</v>
      </c>
      <c r="E181" s="70">
        <v>1865.2</v>
      </c>
      <c r="F181" s="71">
        <f>(HDFC_Bank11[[#This Row],[CLOSE]]-E180)/E180</f>
        <v>-3.4993989581941789E-3</v>
      </c>
      <c r="G181" s="65">
        <v>1980.05</v>
      </c>
      <c r="H181" s="66">
        <f>(Infosys12[[#This Row],[CLOSE]]-G180)/G180</f>
        <v>-9.8264739710957096E-3</v>
      </c>
      <c r="I181" s="58">
        <v>1809.8</v>
      </c>
      <c r="J181" s="59">
        <f>(Sun_Pharma14[[#This Row],[CLOSE]]-I180)/I180</f>
        <v>-2.0127381510381269E-3</v>
      </c>
      <c r="K181" s="53">
        <v>1268.3</v>
      </c>
      <c r="L181" s="54">
        <f>(Reliance15[[#This Row],[CLOSE]]-K180)/K180</f>
        <v>-3.5746553010959302E-3</v>
      </c>
      <c r="M181" s="48">
        <v>784.8</v>
      </c>
      <c r="N181" s="49">
        <f>(Tata_Motors16[[#This Row],[CLOSE]]-M180)/M180</f>
        <v>-6.9593825129697588E-3</v>
      </c>
      <c r="O181" s="43">
        <v>2366.15</v>
      </c>
      <c r="P181" s="44">
        <f>(Hindustan_Unilever17[[#This Row],[CLOSE]]-O180)/O180</f>
        <v>-1.0020501234257906E-2</v>
      </c>
    </row>
    <row r="182" spans="2:16" x14ac:dyDescent="0.3">
      <c r="B182" s="80">
        <v>45643</v>
      </c>
      <c r="C182" s="76" t="s">
        <v>702</v>
      </c>
      <c r="D182" s="77">
        <f>(Nifty_5010[[#This Row],[CLOSE]]-C181)/C181</f>
        <v>-1.3468730047733423E-2</v>
      </c>
      <c r="E182" s="70">
        <v>1833.25</v>
      </c>
      <c r="F182" s="71">
        <f>(HDFC_Bank11[[#This Row],[CLOSE]]-E181)/E181</f>
        <v>-1.7129530345271309E-2</v>
      </c>
      <c r="G182" s="65">
        <v>1976.6</v>
      </c>
      <c r="H182" s="66">
        <f>(Infosys12[[#This Row],[CLOSE]]-G181)/G181</f>
        <v>-1.7423802429231815E-3</v>
      </c>
      <c r="I182" s="58">
        <v>1789.05</v>
      </c>
      <c r="J182" s="59">
        <f>(Sun_Pharma14[[#This Row],[CLOSE]]-I181)/I181</f>
        <v>-1.1465355287877114E-2</v>
      </c>
      <c r="K182" s="53">
        <v>1245.3</v>
      </c>
      <c r="L182" s="54">
        <f>(Reliance15[[#This Row],[CLOSE]]-K181)/K181</f>
        <v>-1.8134510762437911E-2</v>
      </c>
      <c r="M182" s="48">
        <v>779.75</v>
      </c>
      <c r="N182" s="49">
        <f>(Tata_Motors16[[#This Row],[CLOSE]]-M181)/M181</f>
        <v>-6.4347604485218588E-3</v>
      </c>
      <c r="O182" s="43">
        <v>2363.25</v>
      </c>
      <c r="P182" s="44">
        <f>(Hindustan_Unilever17[[#This Row],[CLOSE]]-O181)/O181</f>
        <v>-1.2256196775352749E-3</v>
      </c>
    </row>
    <row r="183" spans="2:16" x14ac:dyDescent="0.3">
      <c r="B183" s="80">
        <v>45644</v>
      </c>
      <c r="C183" s="76" t="s">
        <v>706</v>
      </c>
      <c r="D183" s="77">
        <f>(Nifty_5010[[#This Row],[CLOSE]]-C182)/C182</f>
        <v>-5.6356837606838205E-3</v>
      </c>
      <c r="E183" s="70">
        <v>1810.7</v>
      </c>
      <c r="F183" s="71">
        <f>(HDFC_Bank11[[#This Row],[CLOSE]]-E182)/E182</f>
        <v>-1.2300559116323445E-2</v>
      </c>
      <c r="G183" s="65">
        <v>1979.15</v>
      </c>
      <c r="H183" s="66">
        <f>(Infosys12[[#This Row],[CLOSE]]-G182)/G182</f>
        <v>1.2900941009815754E-3</v>
      </c>
      <c r="I183" s="58">
        <v>1801.05</v>
      </c>
      <c r="J183" s="59">
        <f>(Sun_Pharma14[[#This Row],[CLOSE]]-I182)/I182</f>
        <v>6.7074704452083512E-3</v>
      </c>
      <c r="K183" s="53">
        <v>1253.25</v>
      </c>
      <c r="L183" s="54">
        <f>(Reliance15[[#This Row],[CLOSE]]-K182)/K182</f>
        <v>6.3840038544929296E-3</v>
      </c>
      <c r="M183" s="48">
        <v>755.7</v>
      </c>
      <c r="N183" s="49">
        <f>(Tata_Motors16[[#This Row],[CLOSE]]-M182)/M182</f>
        <v>-3.0843218980442393E-2</v>
      </c>
      <c r="O183" s="43">
        <v>2359.1999999999998</v>
      </c>
      <c r="P183" s="44">
        <f>(Hindustan_Unilever17[[#This Row],[CLOSE]]-O182)/O182</f>
        <v>-1.7137416693114066E-3</v>
      </c>
    </row>
    <row r="184" spans="2:16" x14ac:dyDescent="0.3">
      <c r="B184" s="80">
        <v>45645</v>
      </c>
      <c r="C184" s="76" t="s">
        <v>710</v>
      </c>
      <c r="D184" s="77">
        <f>(Nifty_5010[[#This Row],[CLOSE]]-C183)/C183</f>
        <v>-1.0213295259898624E-2</v>
      </c>
      <c r="E184" s="70">
        <v>1793.5</v>
      </c>
      <c r="F184" s="71">
        <f>(HDFC_Bank11[[#This Row],[CLOSE]]-E183)/E183</f>
        <v>-9.4990887502071266E-3</v>
      </c>
      <c r="G184" s="65">
        <v>1946.2</v>
      </c>
      <c r="H184" s="66">
        <f>(Infosys12[[#This Row],[CLOSE]]-G183)/G183</f>
        <v>-1.6648561251042138E-2</v>
      </c>
      <c r="I184" s="58">
        <v>1823.3</v>
      </c>
      <c r="J184" s="59">
        <f>(Sun_Pharma14[[#This Row],[CLOSE]]-I183)/I183</f>
        <v>1.235390466672219E-2</v>
      </c>
      <c r="K184" s="53">
        <v>1230.45</v>
      </c>
      <c r="L184" s="54">
        <f>(Reliance15[[#This Row],[CLOSE]]-K183)/K183</f>
        <v>-1.8192698982645087E-2</v>
      </c>
      <c r="M184" s="48">
        <v>744.05</v>
      </c>
      <c r="N184" s="49">
        <f>(Tata_Motors16[[#This Row],[CLOSE]]-M183)/M183</f>
        <v>-1.5416170438004619E-2</v>
      </c>
      <c r="O184" s="43">
        <v>2359.85</v>
      </c>
      <c r="P184" s="44">
        <f>(Hindustan_Unilever17[[#This Row],[CLOSE]]-O183)/O183</f>
        <v>2.7551712444900435E-4</v>
      </c>
    </row>
    <row r="185" spans="2:16" x14ac:dyDescent="0.3">
      <c r="B185" s="80">
        <v>45646</v>
      </c>
      <c r="C185" s="76" t="s">
        <v>714</v>
      </c>
      <c r="D185" s="77">
        <f>(Nifty_5010[[#This Row],[CLOSE]]-C184)/C184</f>
        <v>-1.520560127256106E-2</v>
      </c>
      <c r="E185" s="70">
        <v>1771.5</v>
      </c>
      <c r="F185" s="71">
        <f>(HDFC_Bank11[[#This Row],[CLOSE]]-E184)/E184</f>
        <v>-1.2266517981600222E-2</v>
      </c>
      <c r="G185" s="65">
        <v>1922.15</v>
      </c>
      <c r="H185" s="66">
        <f>(Infosys12[[#This Row],[CLOSE]]-G184)/G184</f>
        <v>-1.2357414448669177E-2</v>
      </c>
      <c r="I185" s="58">
        <v>1808.85</v>
      </c>
      <c r="J185" s="59">
        <f>(Sun_Pharma14[[#This Row],[CLOSE]]-I184)/I184</f>
        <v>-7.9251905884934158E-3</v>
      </c>
      <c r="K185" s="53">
        <v>1205.3</v>
      </c>
      <c r="L185" s="54">
        <f>(Reliance15[[#This Row],[CLOSE]]-K184)/K184</f>
        <v>-2.0439676541102923E-2</v>
      </c>
      <c r="M185" s="48">
        <v>724.05</v>
      </c>
      <c r="N185" s="49">
        <f>(Tata_Motors16[[#This Row],[CLOSE]]-M184)/M184</f>
        <v>-2.6879913984275253E-2</v>
      </c>
      <c r="O185" s="43">
        <v>2333.9</v>
      </c>
      <c r="P185" s="44">
        <f>(Hindustan_Unilever17[[#This Row],[CLOSE]]-O184)/O184</f>
        <v>-1.0996461639510909E-2</v>
      </c>
    </row>
    <row r="186" spans="2:16" x14ac:dyDescent="0.3">
      <c r="B186" s="80">
        <v>45649</v>
      </c>
      <c r="C186" s="76" t="s">
        <v>718</v>
      </c>
      <c r="D186" s="77">
        <f>(Nifty_5010[[#This Row],[CLOSE]]-C185)/C185</f>
        <v>7.0355060943296547E-3</v>
      </c>
      <c r="E186" s="70">
        <v>1801</v>
      </c>
      <c r="F186" s="71">
        <f>(HDFC_Bank11[[#This Row],[CLOSE]]-E185)/E185</f>
        <v>1.6652554332486594E-2</v>
      </c>
      <c r="G186" s="65">
        <v>1924.3</v>
      </c>
      <c r="H186" s="66">
        <f>(Infosys12[[#This Row],[CLOSE]]-G185)/G185</f>
        <v>1.1185391358634151E-3</v>
      </c>
      <c r="I186" s="58">
        <v>1814.6</v>
      </c>
      <c r="J186" s="59">
        <f>(Sun_Pharma14[[#This Row],[CLOSE]]-I185)/I185</f>
        <v>3.1788152693700421E-3</v>
      </c>
      <c r="K186" s="53">
        <v>1222.3</v>
      </c>
      <c r="L186" s="54">
        <f>(Reliance15[[#This Row],[CLOSE]]-K185)/K185</f>
        <v>1.4104372355430184E-2</v>
      </c>
      <c r="M186" s="48">
        <v>722.2</v>
      </c>
      <c r="N186" s="49">
        <f>(Tata_Motors16[[#This Row],[CLOSE]]-M185)/M185</f>
        <v>-2.5550721635244928E-3</v>
      </c>
      <c r="O186" s="43">
        <v>2338.9</v>
      </c>
      <c r="P186" s="44">
        <f>(Hindustan_Unilever17[[#This Row],[CLOSE]]-O185)/O185</f>
        <v>2.1423368610480309E-3</v>
      </c>
    </row>
    <row r="187" spans="2:16" x14ac:dyDescent="0.3">
      <c r="B187" s="80">
        <v>45650</v>
      </c>
      <c r="C187" s="76" t="s">
        <v>722</v>
      </c>
      <c r="D187" s="77">
        <f>(Nifty_5010[[#This Row],[CLOSE]]-C186)/C186</f>
        <v>-1.0861580107310422E-3</v>
      </c>
      <c r="E187" s="70">
        <v>1798.1</v>
      </c>
      <c r="F187" s="71">
        <f>(HDFC_Bank11[[#This Row],[CLOSE]]-E186)/E186</f>
        <v>-1.6102165463631822E-3</v>
      </c>
      <c r="G187" s="65">
        <v>1909.05</v>
      </c>
      <c r="H187" s="66">
        <f>(Infosys12[[#This Row],[CLOSE]]-G186)/G186</f>
        <v>-7.92495972561451E-3</v>
      </c>
      <c r="I187" s="58">
        <v>1819</v>
      </c>
      <c r="J187" s="59">
        <f>(Sun_Pharma14[[#This Row],[CLOSE]]-I186)/I186</f>
        <v>2.4247768103163735E-3</v>
      </c>
      <c r="K187" s="53">
        <v>1222.75</v>
      </c>
      <c r="L187" s="54">
        <f>(Reliance15[[#This Row],[CLOSE]]-K186)/K186</f>
        <v>3.6815838992067864E-4</v>
      </c>
      <c r="M187" s="48">
        <v>736.1</v>
      </c>
      <c r="N187" s="49">
        <f>(Tata_Motors16[[#This Row],[CLOSE]]-M186)/M186</f>
        <v>1.9246746053724697E-2</v>
      </c>
      <c r="O187" s="43">
        <v>2335.5500000000002</v>
      </c>
      <c r="P187" s="44">
        <f>(Hindustan_Unilever17[[#This Row],[CLOSE]]-O186)/O186</f>
        <v>-1.4322972337423186E-3</v>
      </c>
    </row>
    <row r="188" spans="2:16" x14ac:dyDescent="0.3">
      <c r="B188" s="80">
        <v>45652</v>
      </c>
      <c r="C188" s="76" t="s">
        <v>726</v>
      </c>
      <c r="D188" s="77">
        <f>(Nifty_5010[[#This Row],[CLOSE]]-C187)/C187</f>
        <v>9.5036803054660999E-4</v>
      </c>
      <c r="E188" s="70">
        <v>1790.75</v>
      </c>
      <c r="F188" s="71">
        <f>(HDFC_Bank11[[#This Row],[CLOSE]]-E187)/E187</f>
        <v>-4.0876480729658583E-3</v>
      </c>
      <c r="G188" s="65">
        <v>1907.4</v>
      </c>
      <c r="H188" s="66">
        <f>(Infosys12[[#This Row],[CLOSE]]-G187)/G187</f>
        <v>-8.6430423509068052E-4</v>
      </c>
      <c r="I188" s="58">
        <v>1841.35</v>
      </c>
      <c r="J188" s="59">
        <f>(Sun_Pharma14[[#This Row],[CLOSE]]-I187)/I187</f>
        <v>1.228697086311155E-2</v>
      </c>
      <c r="K188" s="53">
        <v>1216.55</v>
      </c>
      <c r="L188" s="54">
        <f>(Reliance15[[#This Row],[CLOSE]]-K187)/K187</f>
        <v>-5.0705377223472054E-3</v>
      </c>
      <c r="M188" s="48">
        <v>740.8</v>
      </c>
      <c r="N188" s="49">
        <f>(Tata_Motors16[[#This Row],[CLOSE]]-M187)/M187</f>
        <v>6.3850020377665146E-3</v>
      </c>
      <c r="O188" s="43">
        <v>2332.75</v>
      </c>
      <c r="P188" s="44">
        <f>(Hindustan_Unilever17[[#This Row],[CLOSE]]-O187)/O187</f>
        <v>-1.1988610819722043E-3</v>
      </c>
    </row>
    <row r="189" spans="2:16" x14ac:dyDescent="0.3">
      <c r="B189" s="80">
        <v>45653</v>
      </c>
      <c r="C189" s="76" t="s">
        <v>730</v>
      </c>
      <c r="D189" s="77">
        <f>(Nifty_5010[[#This Row],[CLOSE]]-C188)/C188</f>
        <v>2.6610302229034166E-3</v>
      </c>
      <c r="E189" s="70">
        <v>1798.25</v>
      </c>
      <c r="F189" s="71">
        <f>(HDFC_Bank11[[#This Row],[CLOSE]]-E188)/E188</f>
        <v>4.1881893061566384E-3</v>
      </c>
      <c r="G189" s="65">
        <v>1916.75</v>
      </c>
      <c r="H189" s="66">
        <f>(Infosys12[[#This Row],[CLOSE]]-G188)/G188</f>
        <v>4.9019607843136777E-3</v>
      </c>
      <c r="I189" s="58">
        <v>1861.25</v>
      </c>
      <c r="J189" s="59">
        <f>(Sun_Pharma14[[#This Row],[CLOSE]]-I188)/I188</f>
        <v>1.0807288130990899E-2</v>
      </c>
      <c r="K189" s="53">
        <v>1221.05</v>
      </c>
      <c r="L189" s="54">
        <f>(Reliance15[[#This Row],[CLOSE]]-K188)/K188</f>
        <v>3.6989848341621801E-3</v>
      </c>
      <c r="M189" s="48">
        <v>750.5</v>
      </c>
      <c r="N189" s="49">
        <f>(Tata_Motors16[[#This Row],[CLOSE]]-M188)/M188</f>
        <v>1.3093952483801357E-2</v>
      </c>
      <c r="O189" s="43">
        <v>2341.25</v>
      </c>
      <c r="P189" s="44">
        <f>(Hindustan_Unilever17[[#This Row],[CLOSE]]-O188)/O188</f>
        <v>3.6437680848783625E-3</v>
      </c>
    </row>
    <row r="190" spans="2:16" x14ac:dyDescent="0.3">
      <c r="B190" s="80">
        <v>45656</v>
      </c>
      <c r="C190" s="76" t="s">
        <v>734</v>
      </c>
      <c r="D190" s="77">
        <f>(Nifty_5010[[#This Row],[CLOSE]]-C189)/C189</f>
        <v>-7.0758480519371439E-3</v>
      </c>
      <c r="E190" s="70">
        <v>1777.9</v>
      </c>
      <c r="F190" s="71">
        <f>(HDFC_Bank11[[#This Row],[CLOSE]]-E189)/E189</f>
        <v>-1.1316557764493206E-2</v>
      </c>
      <c r="G190" s="65">
        <v>1906</v>
      </c>
      <c r="H190" s="66">
        <f>(Infosys12[[#This Row],[CLOSE]]-G189)/G189</f>
        <v>-5.6084518064431982E-3</v>
      </c>
      <c r="I190" s="58">
        <v>1883.9</v>
      </c>
      <c r="J190" s="59">
        <f>(Sun_Pharma14[[#This Row],[CLOSE]]-I189)/I189</f>
        <v>1.2169241101410391E-2</v>
      </c>
      <c r="K190" s="53">
        <v>1210.7</v>
      </c>
      <c r="L190" s="54">
        <f>(Reliance15[[#This Row],[CLOSE]]-K189)/K189</f>
        <v>-8.4763113713606404E-3</v>
      </c>
      <c r="M190" s="48">
        <v>733.65</v>
      </c>
      <c r="N190" s="49">
        <f>(Tata_Motors16[[#This Row],[CLOSE]]-M189)/M189</f>
        <v>-2.2451698867421748E-2</v>
      </c>
      <c r="O190" s="43">
        <v>2343.5</v>
      </c>
      <c r="P190" s="44">
        <f>(Hindustan_Unilever17[[#This Row],[CLOSE]]-O189)/O189</f>
        <v>9.6102509343299518E-4</v>
      </c>
    </row>
    <row r="191" spans="2:16" x14ac:dyDescent="0.3">
      <c r="B191" s="80">
        <v>45657</v>
      </c>
      <c r="C191" s="76" t="s">
        <v>738</v>
      </c>
      <c r="D191" s="77">
        <f>(Nifty_5010[[#This Row],[CLOSE]]-C190)/C190</f>
        <v>-4.2292418239105594E-6</v>
      </c>
      <c r="E191" s="70">
        <v>1772.85</v>
      </c>
      <c r="F191" s="71">
        <f>(HDFC_Bank11[[#This Row],[CLOSE]]-E190)/E190</f>
        <v>-2.8404297204568207E-3</v>
      </c>
      <c r="G191" s="65">
        <v>1880</v>
      </c>
      <c r="H191" s="66">
        <f>(Infosys12[[#This Row],[CLOSE]]-G190)/G190</f>
        <v>-1.3641133263378805E-2</v>
      </c>
      <c r="I191" s="58">
        <v>1886.35</v>
      </c>
      <c r="J191" s="59">
        <f>(Sun_Pharma14[[#This Row],[CLOSE]]-I190)/I190</f>
        <v>1.3004936567757408E-3</v>
      </c>
      <c r="K191" s="53">
        <v>1215.45</v>
      </c>
      <c r="L191" s="54">
        <f>(Reliance15[[#This Row],[CLOSE]]-K190)/K190</f>
        <v>3.9233501280251095E-3</v>
      </c>
      <c r="M191" s="48">
        <v>740.15</v>
      </c>
      <c r="N191" s="49">
        <f>(Tata_Motors16[[#This Row],[CLOSE]]-M190)/M190</f>
        <v>8.8598105363592999E-3</v>
      </c>
      <c r="O191" s="43">
        <v>2326.85</v>
      </c>
      <c r="P191" s="44">
        <f>(Hindustan_Unilever17[[#This Row],[CLOSE]]-O190)/O190</f>
        <v>-7.104757840836395E-3</v>
      </c>
    </row>
    <row r="192" spans="2:16" x14ac:dyDescent="0.3">
      <c r="B192" s="80">
        <v>45658</v>
      </c>
      <c r="C192" s="76" t="s">
        <v>742</v>
      </c>
      <c r="D192" s="77">
        <f>(Nifty_5010[[#This Row],[CLOSE]]-C191)/C191</f>
        <v>4.1489037758831622E-3</v>
      </c>
      <c r="E192" s="70">
        <v>1782.75</v>
      </c>
      <c r="F192" s="71">
        <f>(HDFC_Bank11[[#This Row],[CLOSE]]-E191)/E191</f>
        <v>5.5842287841611484E-3</v>
      </c>
      <c r="G192" s="65">
        <v>1882.5</v>
      </c>
      <c r="H192" s="66">
        <f>(Infosys12[[#This Row],[CLOSE]]-G191)/G191</f>
        <v>1.3297872340425532E-3</v>
      </c>
      <c r="I192" s="58">
        <v>1889.95</v>
      </c>
      <c r="J192" s="59">
        <f>(Sun_Pharma14[[#This Row],[CLOSE]]-I191)/I191</f>
        <v>1.9084475309460792E-3</v>
      </c>
      <c r="K192" s="53">
        <v>1221.25</v>
      </c>
      <c r="L192" s="54">
        <f>(Reliance15[[#This Row],[CLOSE]]-K191)/K191</f>
        <v>4.7718951828540496E-3</v>
      </c>
      <c r="M192" s="48">
        <v>749.25</v>
      </c>
      <c r="N192" s="49">
        <f>(Tata_Motors16[[#This Row],[CLOSE]]-M191)/M191</f>
        <v>1.2294805107072922E-2</v>
      </c>
      <c r="O192" s="43">
        <v>2322.1</v>
      </c>
      <c r="P192" s="44">
        <f>(Hindustan_Unilever17[[#This Row],[CLOSE]]-O191)/O191</f>
        <v>-2.0413864237058686E-3</v>
      </c>
    </row>
    <row r="193" spans="2:16" x14ac:dyDescent="0.3">
      <c r="B193" s="80">
        <v>45659</v>
      </c>
      <c r="C193" s="76" t="s">
        <v>746</v>
      </c>
      <c r="D193" s="77">
        <f>(Nifty_5010[[#This Row],[CLOSE]]-C192)/C192</f>
        <v>1.8774033500541212E-2</v>
      </c>
      <c r="E193" s="70">
        <v>1793.75</v>
      </c>
      <c r="F193" s="71">
        <f>(HDFC_Bank11[[#This Row],[CLOSE]]-E192)/E192</f>
        <v>6.1702426027205161E-3</v>
      </c>
      <c r="G193" s="65">
        <v>1957.85</v>
      </c>
      <c r="H193" s="66">
        <f>(Infosys12[[#This Row],[CLOSE]]-G192)/G192</f>
        <v>4.0026560424966752E-2</v>
      </c>
      <c r="I193" s="58">
        <v>1878</v>
      </c>
      <c r="J193" s="59">
        <f>(Sun_Pharma14[[#This Row],[CLOSE]]-I192)/I192</f>
        <v>-6.3229185957300697E-3</v>
      </c>
      <c r="K193" s="53">
        <v>1241.8</v>
      </c>
      <c r="L193" s="54">
        <f>(Reliance15[[#This Row],[CLOSE]]-K192)/K192</f>
        <v>1.6827021494370483E-2</v>
      </c>
      <c r="M193" s="48">
        <v>765.05</v>
      </c>
      <c r="N193" s="49">
        <f>(Tata_Motors16[[#This Row],[CLOSE]]-M192)/M192</f>
        <v>2.1087754421087693E-2</v>
      </c>
      <c r="O193" s="43">
        <v>2370</v>
      </c>
      <c r="P193" s="44">
        <f>(Hindustan_Unilever17[[#This Row],[CLOSE]]-O192)/O192</f>
        <v>2.0627879936264627E-2</v>
      </c>
    </row>
    <row r="194" spans="2:16" x14ac:dyDescent="0.3">
      <c r="B194" s="80">
        <v>45660</v>
      </c>
      <c r="C194" s="76" t="s">
        <v>750</v>
      </c>
      <c r="D194" s="77">
        <f>(Nifty_5010[[#This Row],[CLOSE]]-C193)/C193</f>
        <v>-7.6027393012839265E-3</v>
      </c>
      <c r="E194" s="70">
        <v>1749.2</v>
      </c>
      <c r="F194" s="71">
        <f>(HDFC_Bank11[[#This Row],[CLOSE]]-E193)/E193</f>
        <v>-2.4836236933797884E-2</v>
      </c>
      <c r="G194" s="65">
        <v>1938.75</v>
      </c>
      <c r="H194" s="66">
        <f>(Infosys12[[#This Row],[CLOSE]]-G193)/G193</f>
        <v>-9.7555992542839899E-3</v>
      </c>
      <c r="I194" s="58">
        <v>1849.65</v>
      </c>
      <c r="J194" s="59">
        <f>(Sun_Pharma14[[#This Row],[CLOSE]]-I193)/I193</f>
        <v>-1.5095846645367363E-2</v>
      </c>
      <c r="K194" s="53">
        <v>1251.1500000000001</v>
      </c>
      <c r="L194" s="54">
        <f>(Reliance15[[#This Row],[CLOSE]]-K193)/K193</f>
        <v>7.5293928168788347E-3</v>
      </c>
      <c r="M194" s="48">
        <v>790.4</v>
      </c>
      <c r="N194" s="49">
        <f>(Tata_Motors16[[#This Row],[CLOSE]]-M193)/M193</f>
        <v>3.3135089209855598E-2</v>
      </c>
      <c r="O194" s="43">
        <v>2406.25</v>
      </c>
      <c r="P194" s="44">
        <f>(Hindustan_Unilever17[[#This Row],[CLOSE]]-O193)/O193</f>
        <v>1.529535864978903E-2</v>
      </c>
    </row>
    <row r="195" spans="2:16" x14ac:dyDescent="0.3">
      <c r="B195" s="80">
        <v>45663</v>
      </c>
      <c r="C195" s="76" t="s">
        <v>754</v>
      </c>
      <c r="D195" s="77">
        <f>(Nifty_5010[[#This Row],[CLOSE]]-C194)/C194</f>
        <v>-1.6192628542267707E-2</v>
      </c>
      <c r="E195" s="70">
        <v>1710.5</v>
      </c>
      <c r="F195" s="71">
        <f>(HDFC_Bank11[[#This Row],[CLOSE]]-E194)/E194</f>
        <v>-2.2124399725588866E-2</v>
      </c>
      <c r="G195" s="65">
        <v>1937.85</v>
      </c>
      <c r="H195" s="66">
        <f>(Infosys12[[#This Row],[CLOSE]]-G194)/G194</f>
        <v>-4.6421663442944728E-4</v>
      </c>
      <c r="I195" s="58">
        <v>1847.4</v>
      </c>
      <c r="J195" s="59">
        <f>(Sun_Pharma14[[#This Row],[CLOSE]]-I194)/I194</f>
        <v>-1.2164463547157569E-3</v>
      </c>
      <c r="K195" s="53">
        <v>1218</v>
      </c>
      <c r="L195" s="54">
        <f>(Reliance15[[#This Row],[CLOSE]]-K194)/K194</f>
        <v>-2.6495624025896246E-2</v>
      </c>
      <c r="M195" s="48">
        <v>776.25</v>
      </c>
      <c r="N195" s="49">
        <f>(Tata_Motors16[[#This Row],[CLOSE]]-M194)/M194</f>
        <v>-1.7902327935222645E-2</v>
      </c>
      <c r="O195" s="43">
        <v>2376.1999999999998</v>
      </c>
      <c r="P195" s="44">
        <f>(Hindustan_Unilever17[[#This Row],[CLOSE]]-O194)/O194</f>
        <v>-1.2488311688311764E-2</v>
      </c>
    </row>
    <row r="196" spans="2:16" x14ac:dyDescent="0.3">
      <c r="B196" s="80">
        <v>45664</v>
      </c>
      <c r="C196" s="76" t="s">
        <v>758</v>
      </c>
      <c r="D196" s="77">
        <f>(Nifty_5010[[#This Row],[CLOSE]]-C195)/C195</f>
        <v>3.889304096155038E-3</v>
      </c>
      <c r="E196" s="70">
        <v>1713.4</v>
      </c>
      <c r="F196" s="71">
        <f>(HDFC_Bank11[[#This Row],[CLOSE]]-E195)/E195</f>
        <v>1.6954106986261858E-3</v>
      </c>
      <c r="G196" s="65">
        <v>1930.85</v>
      </c>
      <c r="H196" s="66">
        <f>(Infosys12[[#This Row],[CLOSE]]-G195)/G195</f>
        <v>-3.6122506901978997E-3</v>
      </c>
      <c r="I196" s="58">
        <v>1853.4</v>
      </c>
      <c r="J196" s="59">
        <f>(Sun_Pharma14[[#This Row],[CLOSE]]-I195)/I195</f>
        <v>3.2478077297823965E-3</v>
      </c>
      <c r="K196" s="53">
        <v>1240.8499999999999</v>
      </c>
      <c r="L196" s="54">
        <f>(Reliance15[[#This Row],[CLOSE]]-K195)/K195</f>
        <v>1.8760262725779891E-2</v>
      </c>
      <c r="M196" s="48">
        <v>793.25</v>
      </c>
      <c r="N196" s="49">
        <f>(Tata_Motors16[[#This Row],[CLOSE]]-M195)/M195</f>
        <v>2.1900161030595812E-2</v>
      </c>
      <c r="O196" s="43">
        <v>2390.8000000000002</v>
      </c>
      <c r="P196" s="44">
        <f>(Hindustan_Unilever17[[#This Row],[CLOSE]]-O195)/O195</f>
        <v>6.1442639508460422E-3</v>
      </c>
    </row>
    <row r="197" spans="2:16" x14ac:dyDescent="0.3">
      <c r="B197" s="80">
        <v>45665</v>
      </c>
      <c r="C197" s="76" t="s">
        <v>762</v>
      </c>
      <c r="D197" s="77">
        <f>(Nifty_5010[[#This Row],[CLOSE]]-C196)/C196</f>
        <v>-7.9931162186447249E-4</v>
      </c>
      <c r="E197" s="70">
        <v>1694.3</v>
      </c>
      <c r="F197" s="71">
        <f>(HDFC_Bank11[[#This Row],[CLOSE]]-E196)/E196</f>
        <v>-1.114742617018801E-2</v>
      </c>
      <c r="G197" s="65">
        <v>1933.15</v>
      </c>
      <c r="H197" s="66">
        <f>(Infosys12[[#This Row],[CLOSE]]-G196)/G196</f>
        <v>1.1911852293032509E-3</v>
      </c>
      <c r="I197" s="58">
        <v>1837.75</v>
      </c>
      <c r="J197" s="59">
        <f>(Sun_Pharma14[[#This Row],[CLOSE]]-I196)/I196</f>
        <v>-8.4439408654365441E-3</v>
      </c>
      <c r="K197" s="53">
        <v>1265.5</v>
      </c>
      <c r="L197" s="54">
        <f>(Reliance15[[#This Row],[CLOSE]]-K196)/K196</f>
        <v>1.9865414836604017E-2</v>
      </c>
      <c r="M197" s="48">
        <v>794.95</v>
      </c>
      <c r="N197" s="49">
        <f>(Tata_Motors16[[#This Row],[CLOSE]]-M196)/M196</f>
        <v>2.14308225653961E-3</v>
      </c>
      <c r="O197" s="43">
        <v>2401</v>
      </c>
      <c r="P197" s="44">
        <f>(Hindustan_Unilever17[[#This Row],[CLOSE]]-O196)/O196</f>
        <v>4.2663543583736901E-3</v>
      </c>
    </row>
    <row r="198" spans="2:16" x14ac:dyDescent="0.3">
      <c r="B198" s="80">
        <v>45666</v>
      </c>
      <c r="C198" s="76" t="s">
        <v>766</v>
      </c>
      <c r="D198" s="77">
        <f>(Nifty_5010[[#This Row],[CLOSE]]-C197)/C197</f>
        <v>-6.8576277124988956E-3</v>
      </c>
      <c r="E198" s="70">
        <v>1667.8</v>
      </c>
      <c r="F198" s="71">
        <f>(HDFC_Bank11[[#This Row],[CLOSE]]-E197)/E197</f>
        <v>-1.5640677565956444E-2</v>
      </c>
      <c r="G198" s="65">
        <v>1917.3</v>
      </c>
      <c r="H198" s="66">
        <f>(Infosys12[[#This Row],[CLOSE]]-G197)/G197</f>
        <v>-8.1990533585082053E-3</v>
      </c>
      <c r="I198" s="58">
        <v>1826.35</v>
      </c>
      <c r="J198" s="59">
        <f>(Sun_Pharma14[[#This Row],[CLOSE]]-I197)/I197</f>
        <v>-6.2032376547409007E-3</v>
      </c>
      <c r="K198" s="53">
        <v>1254.75</v>
      </c>
      <c r="L198" s="54">
        <f>(Reliance15[[#This Row],[CLOSE]]-K197)/K197</f>
        <v>-8.4946661398656656E-3</v>
      </c>
      <c r="M198" s="48">
        <v>780.1</v>
      </c>
      <c r="N198" s="49">
        <f>(Tata_Motors16[[#This Row],[CLOSE]]-M197)/M197</f>
        <v>-1.8680420152210858E-2</v>
      </c>
      <c r="O198" s="43">
        <v>2435.4</v>
      </c>
      <c r="P198" s="44">
        <f>(Hindustan_Unilever17[[#This Row],[CLOSE]]-O197)/O197</f>
        <v>1.4327363598500663E-2</v>
      </c>
    </row>
    <row r="199" spans="2:16" x14ac:dyDescent="0.3">
      <c r="B199" s="80">
        <v>45667</v>
      </c>
      <c r="C199" s="76" t="s">
        <v>769</v>
      </c>
      <c r="D199" s="77">
        <f>(Nifty_5010[[#This Row],[CLOSE]]-C198)/C198</f>
        <v>-4.0379997024631801E-3</v>
      </c>
      <c r="E199" s="70">
        <v>1656.75</v>
      </c>
      <c r="F199" s="71">
        <f>(HDFC_Bank11[[#This Row],[CLOSE]]-E198)/E198</f>
        <v>-6.6254946636287058E-3</v>
      </c>
      <c r="G199" s="65">
        <v>1966.95</v>
      </c>
      <c r="H199" s="66">
        <f>(Infosys12[[#This Row],[CLOSE]]-G198)/G198</f>
        <v>2.5895790956031967E-2</v>
      </c>
      <c r="I199" s="58">
        <v>1784.8</v>
      </c>
      <c r="J199" s="59">
        <f>(Sun_Pharma14[[#This Row],[CLOSE]]-I198)/I198</f>
        <v>-2.2750294302844448E-2</v>
      </c>
      <c r="K199" s="53">
        <v>1241.9000000000001</v>
      </c>
      <c r="L199" s="54">
        <f>(Reliance15[[#This Row],[CLOSE]]-K198)/K198</f>
        <v>-1.0241083881251173E-2</v>
      </c>
      <c r="M199" s="48">
        <v>774.65</v>
      </c>
      <c r="N199" s="49">
        <f>(Tata_Motors16[[#This Row],[CLOSE]]-M198)/M198</f>
        <v>-6.9862838097680367E-3</v>
      </c>
      <c r="O199" s="43">
        <v>2442.0500000000002</v>
      </c>
      <c r="P199" s="44">
        <f>(Hindustan_Unilever17[[#This Row],[CLOSE]]-O198)/O198</f>
        <v>2.7305576086064263E-3</v>
      </c>
    </row>
    <row r="200" spans="2:16" x14ac:dyDescent="0.3">
      <c r="B200" s="80">
        <v>45670</v>
      </c>
      <c r="C200" s="76" t="s">
        <v>773</v>
      </c>
      <c r="D200" s="77">
        <f>(Nifty_5010[[#This Row],[CLOSE]]-C199)/C199</f>
        <v>-1.4747241960608552E-2</v>
      </c>
      <c r="E200" s="70">
        <v>1630.85</v>
      </c>
      <c r="F200" s="71">
        <f>(HDFC_Bank11[[#This Row],[CLOSE]]-E199)/E199</f>
        <v>-1.5633016447864849E-2</v>
      </c>
      <c r="G200" s="65">
        <v>1962.2</v>
      </c>
      <c r="H200" s="66">
        <f>(Infosys12[[#This Row],[CLOSE]]-G199)/G199</f>
        <v>-2.4149063270545766E-3</v>
      </c>
      <c r="I200" s="58">
        <v>1746.9</v>
      </c>
      <c r="J200" s="59">
        <f>(Sun_Pharma14[[#This Row],[CLOSE]]-I199)/I199</f>
        <v>-2.1234872254594278E-2</v>
      </c>
      <c r="K200" s="53">
        <v>1239.8499999999999</v>
      </c>
      <c r="L200" s="54">
        <f>(Reliance15[[#This Row],[CLOSE]]-K199)/K199</f>
        <v>-1.6506965134070229E-3</v>
      </c>
      <c r="M200" s="48">
        <v>751</v>
      </c>
      <c r="N200" s="49">
        <f>(Tata_Motors16[[#This Row],[CLOSE]]-M199)/M199</f>
        <v>-3.0529916736590688E-2</v>
      </c>
      <c r="O200" s="43">
        <v>2451</v>
      </c>
      <c r="P200" s="44">
        <f>(Hindustan_Unilever17[[#This Row],[CLOSE]]-O199)/O199</f>
        <v>3.6649536250280778E-3</v>
      </c>
    </row>
    <row r="201" spans="2:16" x14ac:dyDescent="0.3">
      <c r="B201" s="80">
        <v>45671</v>
      </c>
      <c r="C201" s="76" t="s">
        <v>777</v>
      </c>
      <c r="D201" s="77">
        <f>(Nifty_5010[[#This Row],[CLOSE]]-C200)/C200</f>
        <v>3.9028066854514777E-3</v>
      </c>
      <c r="E201" s="70">
        <v>1646.6</v>
      </c>
      <c r="F201" s="71">
        <f>(HDFC_Bank11[[#This Row],[CLOSE]]-E200)/E200</f>
        <v>9.6575405463408658E-3</v>
      </c>
      <c r="G201" s="65">
        <v>1940.05</v>
      </c>
      <c r="H201" s="66">
        <f>(Infosys12[[#This Row],[CLOSE]]-G200)/G200</f>
        <v>-1.1288349811436189E-2</v>
      </c>
      <c r="I201" s="58">
        <v>1770.85</v>
      </c>
      <c r="J201" s="59">
        <f>(Sun_Pharma14[[#This Row],[CLOSE]]-I200)/I200</f>
        <v>1.3710000572442508E-2</v>
      </c>
      <c r="K201" s="53">
        <v>1238.75</v>
      </c>
      <c r="L201" s="54">
        <f>(Reliance15[[#This Row],[CLOSE]]-K200)/K200</f>
        <v>-8.8720409726975773E-4</v>
      </c>
      <c r="M201" s="48">
        <v>770.5</v>
      </c>
      <c r="N201" s="49">
        <f>(Tata_Motors16[[#This Row],[CLOSE]]-M200)/M200</f>
        <v>2.5965379494007991E-2</v>
      </c>
      <c r="O201" s="43">
        <v>2367.9499999999998</v>
      </c>
      <c r="P201" s="44">
        <f>(Hindustan_Unilever17[[#This Row],[CLOSE]]-O200)/O200</f>
        <v>-3.3884128926968661E-2</v>
      </c>
    </row>
    <row r="202" spans="2:16" x14ac:dyDescent="0.3">
      <c r="B202" s="80">
        <v>45672</v>
      </c>
      <c r="C202" s="76" t="s">
        <v>781</v>
      </c>
      <c r="D202" s="77">
        <f>(Nifty_5010[[#This Row],[CLOSE]]-C201)/C201</f>
        <v>1.6029478707545702E-3</v>
      </c>
      <c r="E202" s="70">
        <v>1643.05</v>
      </c>
      <c r="F202" s="71">
        <f>(HDFC_Bank11[[#This Row],[CLOSE]]-E201)/E201</f>
        <v>-2.1559577310822026E-3</v>
      </c>
      <c r="G202" s="65">
        <v>1949.65</v>
      </c>
      <c r="H202" s="66">
        <f>(Infosys12[[#This Row],[CLOSE]]-G201)/G201</f>
        <v>4.9483260740703265E-3</v>
      </c>
      <c r="I202" s="58">
        <v>1756.85</v>
      </c>
      <c r="J202" s="59">
        <f>(Sun_Pharma14[[#This Row],[CLOSE]]-I201)/I201</f>
        <v>-7.9058079453369848E-3</v>
      </c>
      <c r="K202" s="53">
        <v>1252.2</v>
      </c>
      <c r="L202" s="54">
        <f>(Reliance15[[#This Row],[CLOSE]]-K201)/K201</f>
        <v>1.0857719475277534E-2</v>
      </c>
      <c r="M202" s="48">
        <v>763.6</v>
      </c>
      <c r="N202" s="49">
        <f>(Tata_Motors16[[#This Row],[CLOSE]]-M201)/M201</f>
        <v>-8.955223880596986E-3</v>
      </c>
      <c r="O202" s="43">
        <v>2373</v>
      </c>
      <c r="P202" s="44">
        <f>(Hindustan_Unilever17[[#This Row],[CLOSE]]-O201)/O201</f>
        <v>2.1326463818915867E-3</v>
      </c>
    </row>
    <row r="203" spans="2:16" x14ac:dyDescent="0.3">
      <c r="B203" s="80">
        <v>45673</v>
      </c>
      <c r="C203" s="76" t="s">
        <v>785</v>
      </c>
      <c r="D203" s="77">
        <f>(Nifty_5010[[#This Row],[CLOSE]]-C202)/C202</f>
        <v>4.2475832715867931E-3</v>
      </c>
      <c r="E203" s="70">
        <v>1652.05</v>
      </c>
      <c r="F203" s="71">
        <f>(HDFC_Bank11[[#This Row],[CLOSE]]-E202)/E202</f>
        <v>5.4776178448616899E-3</v>
      </c>
      <c r="G203" s="65">
        <v>1928.45</v>
      </c>
      <c r="H203" s="66">
        <f>(Infosys12[[#This Row],[CLOSE]]-G202)/G202</f>
        <v>-1.0873746569897183E-2</v>
      </c>
      <c r="I203" s="58">
        <v>1763.3</v>
      </c>
      <c r="J203" s="59">
        <f>(Sun_Pharma14[[#This Row],[CLOSE]]-I202)/I202</f>
        <v>3.6713435979167522E-3</v>
      </c>
      <c r="K203" s="53">
        <v>1266.45</v>
      </c>
      <c r="L203" s="54">
        <f>(Reliance15[[#This Row],[CLOSE]]-K202)/K202</f>
        <v>1.1379971250598945E-2</v>
      </c>
      <c r="M203" s="48">
        <v>774.35</v>
      </c>
      <c r="N203" s="49">
        <f>(Tata_Motors16[[#This Row],[CLOSE]]-M202)/M202</f>
        <v>1.4078051335777894E-2</v>
      </c>
      <c r="O203" s="43">
        <v>2345</v>
      </c>
      <c r="P203" s="44">
        <f>(Hindustan_Unilever17[[#This Row],[CLOSE]]-O202)/O202</f>
        <v>-1.1799410029498525E-2</v>
      </c>
    </row>
    <row r="204" spans="2:16" x14ac:dyDescent="0.3">
      <c r="B204" s="80">
        <v>45674</v>
      </c>
      <c r="C204" s="76" t="s">
        <v>789</v>
      </c>
      <c r="D204" s="77">
        <f>(Nifty_5010[[#This Row],[CLOSE]]-C203)/C203</f>
        <v>-4.6585849226571325E-3</v>
      </c>
      <c r="E204" s="70">
        <v>1636.75</v>
      </c>
      <c r="F204" s="71">
        <f>(HDFC_Bank11[[#This Row],[CLOSE]]-E203)/E203</f>
        <v>-9.2612209073574987E-3</v>
      </c>
      <c r="G204" s="65">
        <v>1815.45</v>
      </c>
      <c r="H204" s="66">
        <f>(Infosys12[[#This Row],[CLOSE]]-G203)/G203</f>
        <v>-5.8596281988125179E-2</v>
      </c>
      <c r="I204" s="58">
        <v>1786.55</v>
      </c>
      <c r="J204" s="59">
        <f>(Sun_Pharma14[[#This Row],[CLOSE]]-I203)/I203</f>
        <v>1.3185504451879998E-2</v>
      </c>
      <c r="K204" s="53">
        <v>1302.3499999999999</v>
      </c>
      <c r="L204" s="54">
        <f>(Reliance15[[#This Row],[CLOSE]]-K203)/K203</f>
        <v>2.8346954084251145E-2</v>
      </c>
      <c r="M204" s="48">
        <v>779.75</v>
      </c>
      <c r="N204" s="49">
        <f>(Tata_Motors16[[#This Row],[CLOSE]]-M203)/M203</f>
        <v>6.9735907535351934E-3</v>
      </c>
      <c r="O204" s="43">
        <v>2354</v>
      </c>
      <c r="P204" s="44">
        <f>(Hindustan_Unilever17[[#This Row],[CLOSE]]-O203)/O203</f>
        <v>3.8379530916844351E-3</v>
      </c>
    </row>
    <row r="205" spans="2:16" x14ac:dyDescent="0.3">
      <c r="B205" s="80">
        <v>45677</v>
      </c>
      <c r="C205" s="76" t="s">
        <v>793</v>
      </c>
      <c r="D205" s="77">
        <f>(Nifty_5010[[#This Row],[CLOSE]]-C204)/C204</f>
        <v>6.1004516618397148E-3</v>
      </c>
      <c r="E205" s="70">
        <v>1651.25</v>
      </c>
      <c r="F205" s="71">
        <f>(HDFC_Bank11[[#This Row],[CLOSE]]-E204)/E204</f>
        <v>8.8590193981976477E-3</v>
      </c>
      <c r="G205" s="65">
        <v>1813.3</v>
      </c>
      <c r="H205" s="66">
        <f>(Infosys12[[#This Row],[CLOSE]]-G204)/G204</f>
        <v>-1.1842793797681517E-3</v>
      </c>
      <c r="I205" s="58">
        <v>1778.25</v>
      </c>
      <c r="J205" s="59">
        <f>(Sun_Pharma14[[#This Row],[CLOSE]]-I204)/I204</f>
        <v>-4.6458257535473141E-3</v>
      </c>
      <c r="K205" s="53">
        <v>1305.45</v>
      </c>
      <c r="L205" s="54">
        <f>(Reliance15[[#This Row],[CLOSE]]-K204)/K204</f>
        <v>2.3803125119976477E-3</v>
      </c>
      <c r="M205" s="48">
        <v>774.35</v>
      </c>
      <c r="N205" s="49">
        <f>(Tata_Motors16[[#This Row],[CLOSE]]-M204)/M204</f>
        <v>-6.925296569413244E-3</v>
      </c>
      <c r="O205" s="43">
        <v>2345.1999999999998</v>
      </c>
      <c r="P205" s="44">
        <f>(Hindustan_Unilever17[[#This Row],[CLOSE]]-O204)/O204</f>
        <v>-3.7383177570094231E-3</v>
      </c>
    </row>
    <row r="206" spans="2:16" x14ac:dyDescent="0.3">
      <c r="B206" s="80">
        <v>45678</v>
      </c>
      <c r="C206" s="76" t="s">
        <v>797</v>
      </c>
      <c r="D206" s="77">
        <f>(Nifty_5010[[#This Row],[CLOSE]]-C205)/C205</f>
        <v>-1.3711862410177815E-2</v>
      </c>
      <c r="E206" s="70">
        <v>1642.4</v>
      </c>
      <c r="F206" s="71">
        <f>(HDFC_Bank11[[#This Row],[CLOSE]]-E205)/E205</f>
        <v>-5.3595760787281815E-3</v>
      </c>
      <c r="G206" s="65">
        <v>1800.7</v>
      </c>
      <c r="H206" s="66">
        <f>(Infosys12[[#This Row],[CLOSE]]-G205)/G205</f>
        <v>-6.9486571444327518E-3</v>
      </c>
      <c r="I206" s="58">
        <v>1762.7</v>
      </c>
      <c r="J206" s="59">
        <f>(Sun_Pharma14[[#This Row],[CLOSE]]-I205)/I205</f>
        <v>-8.7445522283143284E-3</v>
      </c>
      <c r="K206" s="53">
        <v>1273.7</v>
      </c>
      <c r="L206" s="54">
        <f>(Reliance15[[#This Row],[CLOSE]]-K205)/K205</f>
        <v>-2.4321115324217702E-2</v>
      </c>
      <c r="M206" s="48">
        <v>760.75</v>
      </c>
      <c r="N206" s="49">
        <f>(Tata_Motors16[[#This Row],[CLOSE]]-M205)/M205</f>
        <v>-1.7563117453347998E-2</v>
      </c>
      <c r="O206" s="43">
        <v>2340.5</v>
      </c>
      <c r="P206" s="44">
        <f>(Hindustan_Unilever17[[#This Row],[CLOSE]]-O205)/O205</f>
        <v>-2.0040934675080242E-3</v>
      </c>
    </row>
    <row r="207" spans="2:16" x14ac:dyDescent="0.3">
      <c r="B207" s="80">
        <v>45679</v>
      </c>
      <c r="C207" s="76" t="s">
        <v>801</v>
      </c>
      <c r="D207" s="77">
        <f>(Nifty_5010[[#This Row],[CLOSE]]-C206)/C206</f>
        <v>5.6765249417470879E-3</v>
      </c>
      <c r="E207" s="70">
        <v>1666.05</v>
      </c>
      <c r="F207" s="71">
        <f>(HDFC_Bank11[[#This Row],[CLOSE]]-E206)/E206</f>
        <v>1.4399659035557637E-2</v>
      </c>
      <c r="G207" s="65">
        <v>1856.45</v>
      </c>
      <c r="H207" s="66">
        <f>(Infosys12[[#This Row],[CLOSE]]-G206)/G206</f>
        <v>3.096018215138557E-2</v>
      </c>
      <c r="I207" s="58">
        <v>1798.95</v>
      </c>
      <c r="J207" s="59">
        <f>(Sun_Pharma14[[#This Row],[CLOSE]]-I206)/I206</f>
        <v>2.056504226470755E-2</v>
      </c>
      <c r="K207" s="53">
        <v>1277.0999999999999</v>
      </c>
      <c r="L207" s="54">
        <f>(Reliance15[[#This Row],[CLOSE]]-K206)/K206</f>
        <v>2.6693883960115126E-3</v>
      </c>
      <c r="M207" s="48">
        <v>742.75</v>
      </c>
      <c r="N207" s="49">
        <f>(Tata_Motors16[[#This Row],[CLOSE]]-M206)/M206</f>
        <v>-2.3660860992441669E-2</v>
      </c>
      <c r="O207" s="43">
        <v>2342.9499999999998</v>
      </c>
      <c r="P207" s="44">
        <f>(Hindustan_Unilever17[[#This Row],[CLOSE]]-O206)/O206</f>
        <v>1.0467848750266261E-3</v>
      </c>
    </row>
    <row r="208" spans="2:16" x14ac:dyDescent="0.3">
      <c r="B208" s="80">
        <v>45680</v>
      </c>
      <c r="C208" s="76" t="s">
        <v>805</v>
      </c>
      <c r="D208" s="77">
        <f>(Nifty_5010[[#This Row],[CLOSE]]-C207)/C207</f>
        <v>2.1593281898135853E-3</v>
      </c>
      <c r="E208" s="70">
        <v>1664.9</v>
      </c>
      <c r="F208" s="71">
        <f>(HDFC_Bank11[[#This Row],[CLOSE]]-E207)/E207</f>
        <v>-6.9025539449588168E-4</v>
      </c>
      <c r="G208" s="65">
        <v>1865.45</v>
      </c>
      <c r="H208" s="66">
        <f>(Infosys12[[#This Row],[CLOSE]]-G207)/G207</f>
        <v>4.8479625090899299E-3</v>
      </c>
      <c r="I208" s="58">
        <v>1833.6</v>
      </c>
      <c r="J208" s="59">
        <f>(Sun_Pharma14[[#This Row],[CLOSE]]-I207)/I207</f>
        <v>1.9261235720837079E-2</v>
      </c>
      <c r="K208" s="53">
        <v>1263.6500000000001</v>
      </c>
      <c r="L208" s="54">
        <f>(Reliance15[[#This Row],[CLOSE]]-K207)/K207</f>
        <v>-1.0531673322370856E-2</v>
      </c>
      <c r="M208" s="48">
        <v>752.5</v>
      </c>
      <c r="N208" s="49">
        <f>(Tata_Motors16[[#This Row],[CLOSE]]-M207)/M207</f>
        <v>1.3126893301918546E-2</v>
      </c>
      <c r="O208" s="43">
        <v>2321.6999999999998</v>
      </c>
      <c r="P208" s="44">
        <f>(Hindustan_Unilever17[[#This Row],[CLOSE]]-O207)/O207</f>
        <v>-9.0697624789261404E-3</v>
      </c>
    </row>
    <row r="209" spans="2:16" x14ac:dyDescent="0.3">
      <c r="B209" s="80">
        <v>45681</v>
      </c>
      <c r="C209" s="76" t="s">
        <v>809</v>
      </c>
      <c r="D209" s="77">
        <f>(Nifty_5010[[#This Row],[CLOSE]]-C208)/C208</f>
        <v>-4.8760307429104848E-3</v>
      </c>
      <c r="E209" s="70">
        <v>1649.8</v>
      </c>
      <c r="F209" s="71">
        <f>(HDFC_Bank11[[#This Row],[CLOSE]]-E208)/E208</f>
        <v>-9.0696137906181359E-3</v>
      </c>
      <c r="G209" s="65">
        <v>1875.45</v>
      </c>
      <c r="H209" s="66">
        <f>(Infosys12[[#This Row],[CLOSE]]-G208)/G208</f>
        <v>5.3606368436570264E-3</v>
      </c>
      <c r="I209" s="58">
        <v>1822.2</v>
      </c>
      <c r="J209" s="59">
        <f>(Sun_Pharma14[[#This Row],[CLOSE]]-I208)/I208</f>
        <v>-6.2172774869109207E-3</v>
      </c>
      <c r="K209" s="53">
        <v>1246.3</v>
      </c>
      <c r="L209" s="54">
        <f>(Reliance15[[#This Row],[CLOSE]]-K208)/K208</f>
        <v>-1.3730067661140455E-2</v>
      </c>
      <c r="M209" s="48">
        <v>734.1</v>
      </c>
      <c r="N209" s="49">
        <f>(Tata_Motors16[[#This Row],[CLOSE]]-M208)/M208</f>
        <v>-2.4451827242524888E-2</v>
      </c>
      <c r="O209" s="43">
        <v>2368.1</v>
      </c>
      <c r="P209" s="44">
        <f>(Hindustan_Unilever17[[#This Row],[CLOSE]]-O208)/O208</f>
        <v>1.9985355558427054E-2</v>
      </c>
    </row>
    <row r="210" spans="2:16" x14ac:dyDescent="0.3">
      <c r="B210" s="80">
        <v>45684</v>
      </c>
      <c r="C210" s="76" t="s">
        <v>813</v>
      </c>
      <c r="D210" s="77">
        <f>(Nifty_5010[[#This Row],[CLOSE]]-C209)/C209</f>
        <v>-1.1391292297832136E-2</v>
      </c>
      <c r="E210" s="70">
        <v>1629.8</v>
      </c>
      <c r="F210" s="71">
        <f>(HDFC_Bank11[[#This Row],[CLOSE]]-E209)/E209</f>
        <v>-1.2122681537156019E-2</v>
      </c>
      <c r="G210" s="65">
        <v>1822</v>
      </c>
      <c r="H210" s="66">
        <f>(Infosys12[[#This Row],[CLOSE]]-G209)/G209</f>
        <v>-2.8499826708256709E-2</v>
      </c>
      <c r="I210" s="58">
        <v>1786.85</v>
      </c>
      <c r="J210" s="59">
        <f>(Sun_Pharma14[[#This Row],[CLOSE]]-I209)/I209</f>
        <v>-1.939962682471745E-2</v>
      </c>
      <c r="K210" s="53">
        <v>1229.3499999999999</v>
      </c>
      <c r="L210" s="54">
        <f>(Reliance15[[#This Row],[CLOSE]]-K209)/K209</f>
        <v>-1.3600256760009666E-2</v>
      </c>
      <c r="M210" s="48">
        <v>713.05</v>
      </c>
      <c r="N210" s="49">
        <f>(Tata_Motors16[[#This Row],[CLOSE]]-M209)/M209</f>
        <v>-2.8674567497616221E-2</v>
      </c>
      <c r="O210" s="43">
        <v>2392.85</v>
      </c>
      <c r="P210" s="44">
        <f>(Hindustan_Unilever17[[#This Row],[CLOSE]]-O209)/O209</f>
        <v>1.0451416747603564E-2</v>
      </c>
    </row>
    <row r="211" spans="2:16" x14ac:dyDescent="0.3">
      <c r="B211" s="80">
        <v>45685</v>
      </c>
      <c r="C211" s="76" t="s">
        <v>817</v>
      </c>
      <c r="D211" s="77">
        <f>(Nifty_5010[[#This Row],[CLOSE]]-C210)/C210</f>
        <v>5.6112470240897508E-3</v>
      </c>
      <c r="E211" s="70">
        <v>1670.4</v>
      </c>
      <c r="F211" s="71">
        <f>(HDFC_Bank11[[#This Row],[CLOSE]]-E210)/E210</f>
        <v>2.4911032028469834E-2</v>
      </c>
      <c r="G211" s="65">
        <v>1829.75</v>
      </c>
      <c r="H211" s="66">
        <f>(Infosys12[[#This Row],[CLOSE]]-G210)/G210</f>
        <v>4.2535675082327109E-3</v>
      </c>
      <c r="I211" s="58">
        <v>1705.5</v>
      </c>
      <c r="J211" s="59">
        <f>(Sun_Pharma14[[#This Row],[CLOSE]]-I210)/I210</f>
        <v>-4.5527044799507463E-2</v>
      </c>
      <c r="K211" s="53">
        <v>1234.4000000000001</v>
      </c>
      <c r="L211" s="54">
        <f>(Reliance15[[#This Row],[CLOSE]]-K210)/K210</f>
        <v>4.1078618782284804E-3</v>
      </c>
      <c r="M211" s="48">
        <v>728.25</v>
      </c>
      <c r="N211" s="49">
        <f>(Tata_Motors16[[#This Row],[CLOSE]]-M210)/M210</f>
        <v>2.1316878199284829E-2</v>
      </c>
      <c r="O211" s="43">
        <v>2388.85</v>
      </c>
      <c r="P211" s="44">
        <f>(Hindustan_Unilever17[[#This Row],[CLOSE]]-O210)/O210</f>
        <v>-1.6716467810351673E-3</v>
      </c>
    </row>
    <row r="212" spans="2:16" x14ac:dyDescent="0.3">
      <c r="B212" s="80">
        <v>45686</v>
      </c>
      <c r="C212" s="76" t="s">
        <v>821</v>
      </c>
      <c r="D212" s="77">
        <f>(Nifty_5010[[#This Row],[CLOSE]]-C211)/C211</f>
        <v>8.9666663036730675E-3</v>
      </c>
      <c r="E212" s="70">
        <v>1677.3</v>
      </c>
      <c r="F212" s="71">
        <f>(HDFC_Bank11[[#This Row],[CLOSE]]-E211)/E211</f>
        <v>4.1307471264366994E-3</v>
      </c>
      <c r="G212" s="65">
        <v>1881.25</v>
      </c>
      <c r="H212" s="66">
        <f>(Infosys12[[#This Row],[CLOSE]]-G211)/G211</f>
        <v>2.8145921573985516E-2</v>
      </c>
      <c r="I212" s="58">
        <v>1735.35</v>
      </c>
      <c r="J212" s="59">
        <f>(Sun_Pharma14[[#This Row],[CLOSE]]-I211)/I211</f>
        <v>1.750219876868948E-2</v>
      </c>
      <c r="K212" s="53">
        <v>1235.5</v>
      </c>
      <c r="L212" s="54">
        <f>(Reliance15[[#This Row],[CLOSE]]-K211)/K211</f>
        <v>8.9112119248210386E-4</v>
      </c>
      <c r="M212" s="48">
        <v>752.5</v>
      </c>
      <c r="N212" s="49">
        <f>(Tata_Motors16[[#This Row],[CLOSE]]-M211)/M211</f>
        <v>3.3299004462753176E-2</v>
      </c>
      <c r="O212" s="43">
        <v>2383.9499999999998</v>
      </c>
      <c r="P212" s="44">
        <f>(Hindustan_Unilever17[[#This Row],[CLOSE]]-O211)/O211</f>
        <v>-2.0511961822634703E-3</v>
      </c>
    </row>
    <row r="213" spans="2:16" x14ac:dyDescent="0.3">
      <c r="B213" s="80">
        <v>45687</v>
      </c>
      <c r="C213" s="76" t="s">
        <v>825</v>
      </c>
      <c r="D213" s="77">
        <f>(Nifty_5010[[#This Row],[CLOSE]]-C212)/C212</f>
        <v>3.7300706727511198E-3</v>
      </c>
      <c r="E213" s="70">
        <v>1691.5</v>
      </c>
      <c r="F213" s="71">
        <f>(HDFC_Bank11[[#This Row],[CLOSE]]-E212)/E212</f>
        <v>8.4659870029213883E-3</v>
      </c>
      <c r="G213" s="65">
        <v>1859.95</v>
      </c>
      <c r="H213" s="66">
        <f>(Infosys12[[#This Row],[CLOSE]]-G212)/G212</f>
        <v>-1.13222591362126E-2</v>
      </c>
      <c r="I213" s="58">
        <v>1739.1</v>
      </c>
      <c r="J213" s="59">
        <f>(Sun_Pharma14[[#This Row],[CLOSE]]-I212)/I212</f>
        <v>2.160947359322327E-3</v>
      </c>
      <c r="K213" s="53">
        <v>1253.05</v>
      </c>
      <c r="L213" s="54">
        <f>(Reliance15[[#This Row],[CLOSE]]-K212)/K212</f>
        <v>1.4204775394577058E-2</v>
      </c>
      <c r="M213" s="48">
        <v>696.85</v>
      </c>
      <c r="N213" s="49">
        <f>(Tata_Motors16[[#This Row],[CLOSE]]-M212)/M212</f>
        <v>-7.3953488372092993E-2</v>
      </c>
      <c r="O213" s="43">
        <v>2408.75</v>
      </c>
      <c r="P213" s="44">
        <f>(Hindustan_Unilever17[[#This Row],[CLOSE]]-O212)/O212</f>
        <v>1.0402902745443563E-2</v>
      </c>
    </row>
    <row r="214" spans="2:16" x14ac:dyDescent="0.3">
      <c r="B214" s="80">
        <v>45688</v>
      </c>
      <c r="C214" s="76" t="s">
        <v>829</v>
      </c>
      <c r="D214" s="77">
        <f>(Nifty_5010[[#This Row],[CLOSE]]-C213)/C213</f>
        <v>1.1135723348889286E-2</v>
      </c>
      <c r="E214" s="70">
        <v>1698.75</v>
      </c>
      <c r="F214" s="71">
        <f>(HDFC_Bank11[[#This Row],[CLOSE]]-E213)/E213</f>
        <v>4.2861365651788354E-3</v>
      </c>
      <c r="G214" s="65">
        <v>1879.8</v>
      </c>
      <c r="H214" s="66">
        <f>(Infosys12[[#This Row],[CLOSE]]-G213)/G213</f>
        <v>1.0672329901341385E-2</v>
      </c>
      <c r="I214" s="58">
        <v>1743.95</v>
      </c>
      <c r="J214" s="59">
        <f>(Sun_Pharma14[[#This Row],[CLOSE]]-I213)/I213</f>
        <v>2.7887988039791483E-3</v>
      </c>
      <c r="K214" s="53">
        <v>1265.0999999999999</v>
      </c>
      <c r="L214" s="54">
        <f>(Reliance15[[#This Row],[CLOSE]]-K213)/K213</f>
        <v>9.6165356530066286E-3</v>
      </c>
      <c r="M214" s="48">
        <v>716.1</v>
      </c>
      <c r="N214" s="49">
        <f>(Tata_Motors16[[#This Row],[CLOSE]]-M213)/M213</f>
        <v>2.7624309392265192E-2</v>
      </c>
      <c r="O214" s="43">
        <v>2468.8000000000002</v>
      </c>
      <c r="P214" s="44">
        <f>(Hindustan_Unilever17[[#This Row],[CLOSE]]-O213)/O213</f>
        <v>2.4929942916450516E-2</v>
      </c>
    </row>
    <row r="215" spans="2:16" x14ac:dyDescent="0.3">
      <c r="B215" s="80">
        <v>45689</v>
      </c>
      <c r="C215" s="76" t="s">
        <v>833</v>
      </c>
      <c r="D215" s="77">
        <f>(Nifty_5010[[#This Row],[CLOSE]]-C214)/C214</f>
        <v>-1.1166221435742116E-3</v>
      </c>
      <c r="E215" s="70">
        <v>1690.95</v>
      </c>
      <c r="F215" s="71">
        <f>(HDFC_Bank11[[#This Row],[CLOSE]]-E214)/E214</f>
        <v>-4.5916114790286707E-3</v>
      </c>
      <c r="G215" s="65">
        <v>1851.35</v>
      </c>
      <c r="H215" s="66">
        <f>(Infosys12[[#This Row],[CLOSE]]-G214)/G214</f>
        <v>-1.5134588786041092E-2</v>
      </c>
      <c r="I215" s="58">
        <v>1742.2</v>
      </c>
      <c r="J215" s="59">
        <f>(Sun_Pharma14[[#This Row],[CLOSE]]-I214)/I214</f>
        <v>-1.0034691361564265E-3</v>
      </c>
      <c r="K215" s="53">
        <v>1264.5999999999999</v>
      </c>
      <c r="L215" s="54">
        <f>(Reliance15[[#This Row],[CLOSE]]-K214)/K214</f>
        <v>-3.9522567385977394E-4</v>
      </c>
      <c r="M215" s="48">
        <v>706.55</v>
      </c>
      <c r="N215" s="49">
        <f>(Tata_Motors16[[#This Row],[CLOSE]]-M214)/M214</f>
        <v>-1.3336126239352141E-2</v>
      </c>
      <c r="O215" s="43">
        <v>2506.0500000000002</v>
      </c>
      <c r="P215" s="44">
        <f>(Hindustan_Unilever17[[#This Row],[CLOSE]]-O214)/O214</f>
        <v>1.5088302009073233E-2</v>
      </c>
    </row>
    <row r="216" spans="2:16" x14ac:dyDescent="0.3">
      <c r="B216" s="80">
        <v>45691</v>
      </c>
      <c r="C216" s="76" t="s">
        <v>837</v>
      </c>
      <c r="D216" s="77">
        <f>(Nifty_5010[[#This Row],[CLOSE]]-C215)/C215</f>
        <v>-5.1571086974575228E-3</v>
      </c>
      <c r="E216" s="70">
        <v>1678</v>
      </c>
      <c r="F216" s="71">
        <f>(HDFC_Bank11[[#This Row],[CLOSE]]-E215)/E215</f>
        <v>-7.658416866258639E-3</v>
      </c>
      <c r="G216" s="65">
        <v>1863.3</v>
      </c>
      <c r="H216" s="66">
        <f>(Infosys12[[#This Row],[CLOSE]]-G215)/G215</f>
        <v>6.4547492370432636E-3</v>
      </c>
      <c r="I216" s="58">
        <v>1740.6</v>
      </c>
      <c r="J216" s="59">
        <f>(Sun_Pharma14[[#This Row],[CLOSE]]-I215)/I215</f>
        <v>-9.183790609574885E-4</v>
      </c>
      <c r="K216" s="53">
        <v>1245.9000000000001</v>
      </c>
      <c r="L216" s="54">
        <f>(Reliance15[[#This Row],[CLOSE]]-K215)/K215</f>
        <v>-1.4787284516843129E-2</v>
      </c>
      <c r="M216" s="48">
        <v>687.45</v>
      </c>
      <c r="N216" s="49">
        <f>(Tata_Motors16[[#This Row],[CLOSE]]-M215)/M215</f>
        <v>-2.7032764843252295E-2</v>
      </c>
      <c r="O216" s="43">
        <v>2441.9499999999998</v>
      </c>
      <c r="P216" s="44">
        <f>(Hindustan_Unilever17[[#This Row],[CLOSE]]-O215)/O215</f>
        <v>-2.5578100995590814E-2</v>
      </c>
    </row>
    <row r="217" spans="2:16" x14ac:dyDescent="0.3">
      <c r="B217" s="80">
        <v>45692</v>
      </c>
      <c r="C217" s="76" t="s">
        <v>841</v>
      </c>
      <c r="D217" s="77">
        <f>(Nifty_5010[[#This Row],[CLOSE]]-C216)/C216</f>
        <v>1.6189340804458736E-2</v>
      </c>
      <c r="E217" s="70">
        <v>1720.9</v>
      </c>
      <c r="F217" s="71">
        <f>(HDFC_Bank11[[#This Row],[CLOSE]]-E216)/E216</f>
        <v>2.556615017878432E-2</v>
      </c>
      <c r="G217" s="65">
        <v>1898.8</v>
      </c>
      <c r="H217" s="66">
        <f>(Infosys12[[#This Row],[CLOSE]]-G216)/G216</f>
        <v>1.9052219181022918E-2</v>
      </c>
      <c r="I217" s="58">
        <v>1765.25</v>
      </c>
      <c r="J217" s="59">
        <f>(Sun_Pharma14[[#This Row],[CLOSE]]-I216)/I216</f>
        <v>1.416178329311737E-2</v>
      </c>
      <c r="K217" s="53">
        <v>1285.2</v>
      </c>
      <c r="L217" s="54">
        <f>(Reliance15[[#This Row],[CLOSE]]-K216)/K216</f>
        <v>3.1543462557187534E-2</v>
      </c>
      <c r="M217" s="48">
        <v>710.55</v>
      </c>
      <c r="N217" s="49">
        <f>(Tata_Motors16[[#This Row],[CLOSE]]-M216)/M216</f>
        <v>3.3602443814095433E-2</v>
      </c>
      <c r="O217" s="43">
        <v>2438.0500000000002</v>
      </c>
      <c r="P217" s="44">
        <f>(Hindustan_Unilever17[[#This Row],[CLOSE]]-O216)/O216</f>
        <v>-1.5970842973851375E-3</v>
      </c>
    </row>
    <row r="218" spans="2:16" x14ac:dyDescent="0.3">
      <c r="B218" s="80">
        <v>45693</v>
      </c>
      <c r="C218" s="76" t="s">
        <v>845</v>
      </c>
      <c r="D218" s="77">
        <f>(Nifty_5010[[#This Row],[CLOSE]]-C217)/C217</f>
        <v>-1.8092399717767296E-3</v>
      </c>
      <c r="E218" s="70">
        <v>1737.8</v>
      </c>
      <c r="F218" s="71">
        <f>(HDFC_Bank11[[#This Row],[CLOSE]]-E217)/E217</f>
        <v>9.820442791562474E-3</v>
      </c>
      <c r="G218" s="65">
        <v>1897.05</v>
      </c>
      <c r="H218" s="66">
        <f>(Infosys12[[#This Row],[CLOSE]]-G217)/G217</f>
        <v>-9.2163471666315575E-4</v>
      </c>
      <c r="I218" s="58">
        <v>1752.75</v>
      </c>
      <c r="J218" s="59">
        <f>(Sun_Pharma14[[#This Row],[CLOSE]]-I217)/I217</f>
        <v>-7.0811499787565499E-3</v>
      </c>
      <c r="K218" s="53">
        <v>1278.2</v>
      </c>
      <c r="L218" s="54">
        <f>(Reliance15[[#This Row],[CLOSE]]-K217)/K217</f>
        <v>-5.4466230936819167E-3</v>
      </c>
      <c r="M218" s="48">
        <v>717.05</v>
      </c>
      <c r="N218" s="49">
        <f>(Tata_Motors16[[#This Row],[CLOSE]]-M217)/M217</f>
        <v>9.1478432200408147E-3</v>
      </c>
      <c r="O218" s="43">
        <v>2391.0500000000002</v>
      </c>
      <c r="P218" s="44">
        <f>(Hindustan_Unilever17[[#This Row],[CLOSE]]-O217)/O217</f>
        <v>-1.927770144172597E-2</v>
      </c>
    </row>
    <row r="219" spans="2:16" x14ac:dyDescent="0.3">
      <c r="B219" s="80">
        <v>45694</v>
      </c>
      <c r="C219" s="76" t="s">
        <v>849</v>
      </c>
      <c r="D219" s="77">
        <f>(Nifty_5010[[#This Row],[CLOSE]]-C218)/C218</f>
        <v>-3.9225533100104544E-3</v>
      </c>
      <c r="E219" s="70">
        <v>1743.85</v>
      </c>
      <c r="F219" s="71">
        <f>(HDFC_Bank11[[#This Row],[CLOSE]]-E218)/E218</f>
        <v>3.4814132811600614E-3</v>
      </c>
      <c r="G219" s="65">
        <v>1915.65</v>
      </c>
      <c r="H219" s="66">
        <f>(Infosys12[[#This Row],[CLOSE]]-G218)/G218</f>
        <v>9.8046967660315419E-3</v>
      </c>
      <c r="I219" s="58">
        <v>1742</v>
      </c>
      <c r="J219" s="59">
        <f>(Sun_Pharma14[[#This Row],[CLOSE]]-I218)/I218</f>
        <v>-6.1332192269291114E-3</v>
      </c>
      <c r="K219" s="53">
        <v>1281.55</v>
      </c>
      <c r="L219" s="54">
        <f>(Reliance15[[#This Row],[CLOSE]]-K218)/K218</f>
        <v>2.6208731028007424E-3</v>
      </c>
      <c r="M219" s="48">
        <v>709.65</v>
      </c>
      <c r="N219" s="49">
        <f>(Tata_Motors16[[#This Row],[CLOSE]]-M218)/M218</f>
        <v>-1.0320061362526989E-2</v>
      </c>
      <c r="O219" s="43">
        <v>2372.6999999999998</v>
      </c>
      <c r="P219" s="44">
        <f>(Hindustan_Unilever17[[#This Row],[CLOSE]]-O218)/O218</f>
        <v>-7.6744526463270787E-3</v>
      </c>
    </row>
    <row r="220" spans="2:16" x14ac:dyDescent="0.3">
      <c r="B220" s="80">
        <v>45695</v>
      </c>
      <c r="C220" s="76" t="s">
        <v>853</v>
      </c>
      <c r="D220" s="77">
        <f>(Nifty_5010[[#This Row],[CLOSE]]-C219)/C219</f>
        <v>-1.8387220458112013E-3</v>
      </c>
      <c r="E220" s="70">
        <v>1732.75</v>
      </c>
      <c r="F220" s="71">
        <f>(HDFC_Bank11[[#This Row],[CLOSE]]-E219)/E219</f>
        <v>-6.3652263669466465E-3</v>
      </c>
      <c r="G220" s="65">
        <v>1903.65</v>
      </c>
      <c r="H220" s="66">
        <f>(Infosys12[[#This Row],[CLOSE]]-G219)/G219</f>
        <v>-6.2641923107039383E-3</v>
      </c>
      <c r="I220" s="58">
        <v>1749.8</v>
      </c>
      <c r="J220" s="59">
        <f>(Sun_Pharma14[[#This Row],[CLOSE]]-I219)/I219</f>
        <v>4.4776119402984817E-3</v>
      </c>
      <c r="K220" s="53">
        <v>1266.7</v>
      </c>
      <c r="L220" s="54">
        <f>(Reliance15[[#This Row],[CLOSE]]-K219)/K219</f>
        <v>-1.1587530724513214E-2</v>
      </c>
      <c r="M220" s="48">
        <v>706.75</v>
      </c>
      <c r="N220" s="49">
        <f>(Tata_Motors16[[#This Row],[CLOSE]]-M219)/M219</f>
        <v>-4.0865215246952405E-3</v>
      </c>
      <c r="O220" s="43">
        <v>2363.85</v>
      </c>
      <c r="P220" s="44">
        <f>(Hindustan_Unilever17[[#This Row],[CLOSE]]-O219)/O219</f>
        <v>-3.7299279302060563E-3</v>
      </c>
    </row>
    <row r="221" spans="2:16" x14ac:dyDescent="0.3">
      <c r="B221" s="80">
        <v>45698</v>
      </c>
      <c r="C221" s="76" t="s">
        <v>835</v>
      </c>
      <c r="D221" s="77">
        <f>(Nifty_5010[[#This Row],[CLOSE]]-C220)/C220</f>
        <v>-7.5700500213286602E-3</v>
      </c>
      <c r="E221" s="70">
        <v>1715.75</v>
      </c>
      <c r="F221" s="71">
        <f>(HDFC_Bank11[[#This Row],[CLOSE]]-E220)/E220</f>
        <v>-9.8109940845476848E-3</v>
      </c>
      <c r="G221" s="65">
        <v>1880.3</v>
      </c>
      <c r="H221" s="66">
        <f>(Infosys12[[#This Row],[CLOSE]]-G220)/G220</f>
        <v>-1.2265910225093969E-2</v>
      </c>
      <c r="I221" s="58">
        <v>1732.1</v>
      </c>
      <c r="J221" s="59">
        <f>(Sun_Pharma14[[#This Row],[CLOSE]]-I220)/I220</f>
        <v>-1.0115441764773143E-2</v>
      </c>
      <c r="K221" s="53">
        <v>1253.6500000000001</v>
      </c>
      <c r="L221" s="54">
        <f>(Reliance15[[#This Row],[CLOSE]]-K220)/K220</f>
        <v>-1.0302360464198274E-2</v>
      </c>
      <c r="M221" s="48">
        <v>696</v>
      </c>
      <c r="N221" s="49">
        <f>(Tata_Motors16[[#This Row],[CLOSE]]-M220)/M220</f>
        <v>-1.5210470463388751E-2</v>
      </c>
      <c r="O221" s="43">
        <v>2361.4499999999998</v>
      </c>
      <c r="P221" s="44">
        <f>(Hindustan_Unilever17[[#This Row],[CLOSE]]-O220)/O220</f>
        <v>-1.0152928485310368E-3</v>
      </c>
    </row>
    <row r="222" spans="2:16" x14ac:dyDescent="0.3">
      <c r="B222" s="80">
        <v>45699</v>
      </c>
      <c r="C222" s="76" t="s">
        <v>860</v>
      </c>
      <c r="D222" s="77">
        <f>(Nifty_5010[[#This Row],[CLOSE]]-C221)/C221</f>
        <v>-1.3249734834228593E-2</v>
      </c>
      <c r="E222" s="70">
        <v>1701.4</v>
      </c>
      <c r="F222" s="71">
        <f>(HDFC_Bank11[[#This Row],[CLOSE]]-E221)/E221</f>
        <v>-8.3636893486812823E-3</v>
      </c>
      <c r="G222" s="65">
        <v>1875.65</v>
      </c>
      <c r="H222" s="66">
        <f>(Infosys12[[#This Row],[CLOSE]]-G221)/G221</f>
        <v>-2.4730096261234183E-3</v>
      </c>
      <c r="I222" s="58">
        <v>1699.75</v>
      </c>
      <c r="J222" s="59">
        <f>(Sun_Pharma14[[#This Row],[CLOSE]]-I221)/I221</f>
        <v>-1.8676750764967328E-2</v>
      </c>
      <c r="K222" s="53">
        <v>1234.8499999999999</v>
      </c>
      <c r="L222" s="54">
        <f>(Reliance15[[#This Row],[CLOSE]]-K221)/K221</f>
        <v>-1.4996211063694158E-2</v>
      </c>
      <c r="M222" s="48">
        <v>677.75</v>
      </c>
      <c r="N222" s="49">
        <f>(Tata_Motors16[[#This Row],[CLOSE]]-M221)/M221</f>
        <v>-2.6221264367816091E-2</v>
      </c>
      <c r="O222" s="43">
        <v>2315.25</v>
      </c>
      <c r="P222" s="44">
        <f>(Hindustan_Unilever17[[#This Row],[CLOSE]]-O221)/O221</f>
        <v>-1.9564250778123536E-2</v>
      </c>
    </row>
    <row r="223" spans="2:16" x14ac:dyDescent="0.3">
      <c r="B223" s="80">
        <v>45700</v>
      </c>
      <c r="C223" s="76" t="s">
        <v>864</v>
      </c>
      <c r="D223" s="77">
        <f>(Nifty_5010[[#This Row],[CLOSE]]-C222)/C222</f>
        <v>-1.1507554677138009E-3</v>
      </c>
      <c r="E223" s="70">
        <v>1706.8</v>
      </c>
      <c r="F223" s="71">
        <f>(HDFC_Bank11[[#This Row],[CLOSE]]-E222)/E222</f>
        <v>3.1738568237920906E-3</v>
      </c>
      <c r="G223" s="65">
        <v>1863.15</v>
      </c>
      <c r="H223" s="66">
        <f>(Infosys12[[#This Row],[CLOSE]]-G222)/G222</f>
        <v>-6.6643563564630923E-3</v>
      </c>
      <c r="I223" s="58">
        <v>1693.85</v>
      </c>
      <c r="J223" s="59">
        <f>(Sun_Pharma14[[#This Row],[CLOSE]]-I222)/I222</f>
        <v>-3.4710986909840219E-3</v>
      </c>
      <c r="K223" s="53">
        <v>1216.55</v>
      </c>
      <c r="L223" s="54">
        <f>(Reliance15[[#This Row],[CLOSE]]-K222)/K222</f>
        <v>-1.481961371826534E-2</v>
      </c>
      <c r="M223" s="48">
        <v>684.35</v>
      </c>
      <c r="N223" s="49">
        <f>(Tata_Motors16[[#This Row],[CLOSE]]-M222)/M222</f>
        <v>9.7381040206566179E-3</v>
      </c>
      <c r="O223" s="43">
        <v>2332.5</v>
      </c>
      <c r="P223" s="44">
        <f>(Hindustan_Unilever17[[#This Row],[CLOSE]]-O222)/O222</f>
        <v>7.4505992873339809E-3</v>
      </c>
    </row>
    <row r="224" spans="2:16" x14ac:dyDescent="0.3">
      <c r="B224" s="80">
        <v>45701</v>
      </c>
      <c r="C224" s="76" t="s">
        <v>868</v>
      </c>
      <c r="D224" s="77">
        <f>(Nifty_5010[[#This Row],[CLOSE]]-C223)/C223</f>
        <v>-6.0099152753814971E-4</v>
      </c>
      <c r="E224" s="70">
        <v>1697.7</v>
      </c>
      <c r="F224" s="71">
        <f>(HDFC_Bank11[[#This Row],[CLOSE]]-E223)/E223</f>
        <v>-5.331614717600134E-3</v>
      </c>
      <c r="G224" s="65">
        <v>1843.25</v>
      </c>
      <c r="H224" s="66">
        <f>(Infosys12[[#This Row],[CLOSE]]-G223)/G223</f>
        <v>-1.0680836218232612E-2</v>
      </c>
      <c r="I224" s="58">
        <v>1746.35</v>
      </c>
      <c r="J224" s="59">
        <f>(Sun_Pharma14[[#This Row],[CLOSE]]-I223)/I223</f>
        <v>3.0994480030699295E-2</v>
      </c>
      <c r="K224" s="53">
        <v>1216.0999999999999</v>
      </c>
      <c r="L224" s="54">
        <f>(Reliance15[[#This Row],[CLOSE]]-K223)/K223</f>
        <v>-3.6989848341625539E-4</v>
      </c>
      <c r="M224" s="48">
        <v>683.85</v>
      </c>
      <c r="N224" s="49">
        <f>(Tata_Motors16[[#This Row],[CLOSE]]-M223)/M223</f>
        <v>-7.3062029663184037E-4</v>
      </c>
      <c r="O224" s="43">
        <v>2321.5</v>
      </c>
      <c r="P224" s="44">
        <f>(Hindustan_Unilever17[[#This Row],[CLOSE]]-O223)/O223</f>
        <v>-4.715969989281886E-3</v>
      </c>
    </row>
    <row r="225" spans="2:16" x14ac:dyDescent="0.3">
      <c r="B225" s="80">
        <v>45702</v>
      </c>
      <c r="C225" s="76" t="s">
        <v>872</v>
      </c>
      <c r="D225" s="77">
        <f>(Nifty_5010[[#This Row],[CLOSE]]-C224)/C224</f>
        <v>-4.4352492683901734E-3</v>
      </c>
      <c r="E225" s="70">
        <v>1694.85</v>
      </c>
      <c r="F225" s="71">
        <f>(HDFC_Bank11[[#This Row],[CLOSE]]-E224)/E224</f>
        <v>-1.6787418271780269E-3</v>
      </c>
      <c r="G225" s="65">
        <v>1856.4</v>
      </c>
      <c r="H225" s="66">
        <f>(Infosys12[[#This Row],[CLOSE]]-G224)/G224</f>
        <v>7.1341380713414301E-3</v>
      </c>
      <c r="I225" s="58">
        <v>1700.5</v>
      </c>
      <c r="J225" s="59">
        <f>(Sun_Pharma14[[#This Row],[CLOSE]]-I224)/I224</f>
        <v>-2.6254759927849463E-2</v>
      </c>
      <c r="K225" s="53">
        <v>1217.25</v>
      </c>
      <c r="L225" s="54">
        <f>(Reliance15[[#This Row],[CLOSE]]-K224)/K224</f>
        <v>9.4564591727661464E-4</v>
      </c>
      <c r="M225" s="48">
        <v>680.65</v>
      </c>
      <c r="N225" s="49">
        <f>(Tata_Motors16[[#This Row],[CLOSE]]-M224)/M224</f>
        <v>-4.6793887548439647E-3</v>
      </c>
      <c r="O225" s="43">
        <v>2318.35</v>
      </c>
      <c r="P225" s="44">
        <f>(Hindustan_Unilever17[[#This Row],[CLOSE]]-O224)/O224</f>
        <v>-1.3568813267284476E-3</v>
      </c>
    </row>
    <row r="226" spans="2:16" x14ac:dyDescent="0.3">
      <c r="B226" s="80">
        <v>45705</v>
      </c>
      <c r="C226" s="76" t="s">
        <v>876</v>
      </c>
      <c r="D226" s="77">
        <f>(Nifty_5010[[#This Row],[CLOSE]]-C225)/C225</f>
        <v>1.3192755977626831E-3</v>
      </c>
      <c r="E226" s="70">
        <v>1717.35</v>
      </c>
      <c r="F226" s="71">
        <f>(HDFC_Bank11[[#This Row],[CLOSE]]-E225)/E225</f>
        <v>1.3275511107177626E-2</v>
      </c>
      <c r="G226" s="65">
        <v>1842.3</v>
      </c>
      <c r="H226" s="66">
        <f>(Infosys12[[#This Row],[CLOSE]]-G225)/G225</f>
        <v>-7.595345830640021E-3</v>
      </c>
      <c r="I226" s="58">
        <v>1714.2</v>
      </c>
      <c r="J226" s="59">
        <f>(Sun_Pharma14[[#This Row],[CLOSE]]-I225)/I225</f>
        <v>8.0564539841223443E-3</v>
      </c>
      <c r="K226" s="53">
        <v>1224.9000000000001</v>
      </c>
      <c r="L226" s="54">
        <f>(Reliance15[[#This Row],[CLOSE]]-K225)/K225</f>
        <v>6.2846580406655094E-3</v>
      </c>
      <c r="M226" s="48">
        <v>686.6</v>
      </c>
      <c r="N226" s="49">
        <f>(Tata_Motors16[[#This Row],[CLOSE]]-M225)/M225</f>
        <v>8.7416440167487636E-3</v>
      </c>
      <c r="O226" s="43">
        <v>2329.4</v>
      </c>
      <c r="P226" s="44">
        <f>(Hindustan_Unilever17[[#This Row],[CLOSE]]-O225)/O225</f>
        <v>4.7663208747601455E-3</v>
      </c>
    </row>
    <row r="227" spans="2:16" x14ac:dyDescent="0.3">
      <c r="B227" s="80">
        <v>45706</v>
      </c>
      <c r="C227" s="76" t="s">
        <v>880</v>
      </c>
      <c r="D227" s="77">
        <f>(Nifty_5010[[#This Row],[CLOSE]]-C226)/C226</f>
        <v>-6.184803676038558E-4</v>
      </c>
      <c r="E227" s="70">
        <v>1723.05</v>
      </c>
      <c r="F227" s="71">
        <f>(HDFC_Bank11[[#This Row],[CLOSE]]-E226)/E226</f>
        <v>3.319067167438231E-3</v>
      </c>
      <c r="G227" s="65">
        <v>1851.95</v>
      </c>
      <c r="H227" s="66">
        <f>(Infosys12[[#This Row],[CLOSE]]-G226)/G226</f>
        <v>5.2380176952722636E-3</v>
      </c>
      <c r="I227" s="58">
        <v>1701.6</v>
      </c>
      <c r="J227" s="59">
        <f>(Sun_Pharma14[[#This Row],[CLOSE]]-I226)/I226</f>
        <v>-7.3503675183759984E-3</v>
      </c>
      <c r="K227" s="53">
        <v>1225.4000000000001</v>
      </c>
      <c r="L227" s="54">
        <f>(Reliance15[[#This Row],[CLOSE]]-K226)/K226</f>
        <v>4.0819658747652868E-4</v>
      </c>
      <c r="M227" s="48">
        <v>682.4</v>
      </c>
      <c r="N227" s="49">
        <f>(Tata_Motors16[[#This Row],[CLOSE]]-M226)/M226</f>
        <v>-6.117098747451275E-3</v>
      </c>
      <c r="O227" s="43">
        <v>2296</v>
      </c>
      <c r="P227" s="44">
        <f>(Hindustan_Unilever17[[#This Row],[CLOSE]]-O226)/O226</f>
        <v>-1.4338456254829608E-2</v>
      </c>
    </row>
    <row r="228" spans="2:16" x14ac:dyDescent="0.3">
      <c r="B228" s="80">
        <v>45707</v>
      </c>
      <c r="C228" s="76" t="s">
        <v>884</v>
      </c>
      <c r="D228" s="77">
        <f>(Nifty_5010[[#This Row],[CLOSE]]-C227)/C227</f>
        <v>-5.4041568425768321E-4</v>
      </c>
      <c r="E228" s="70">
        <v>1727.2</v>
      </c>
      <c r="F228" s="71">
        <f>(HDFC_Bank11[[#This Row],[CLOSE]]-E227)/E227</f>
        <v>2.4085197759786954E-3</v>
      </c>
      <c r="G228" s="65">
        <v>1810.8</v>
      </c>
      <c r="H228" s="66">
        <f>(Infosys12[[#This Row],[CLOSE]]-G227)/G227</f>
        <v>-2.2219822349415528E-2</v>
      </c>
      <c r="I228" s="58">
        <v>1676.6</v>
      </c>
      <c r="J228" s="59">
        <f>(Sun_Pharma14[[#This Row],[CLOSE]]-I227)/I227</f>
        <v>-1.4692054536906442E-2</v>
      </c>
      <c r="K228" s="53">
        <v>1227.45</v>
      </c>
      <c r="L228" s="54">
        <f>(Reliance15[[#This Row],[CLOSE]]-K227)/K227</f>
        <v>1.6729231271421204E-3</v>
      </c>
      <c r="M228" s="48">
        <v>681</v>
      </c>
      <c r="N228" s="49">
        <f>(Tata_Motors16[[#This Row],[CLOSE]]-M227)/M227</f>
        <v>-2.051582649472417E-3</v>
      </c>
      <c r="O228" s="43">
        <v>2250.4</v>
      </c>
      <c r="P228" s="44">
        <f>(Hindustan_Unilever17[[#This Row],[CLOSE]]-O227)/O227</f>
        <v>-1.9860627177700308E-2</v>
      </c>
    </row>
    <row r="229" spans="2:16" x14ac:dyDescent="0.3">
      <c r="B229" s="80">
        <v>45708</v>
      </c>
      <c r="C229" s="76" t="s">
        <v>888</v>
      </c>
      <c r="D229" s="77">
        <f>(Nifty_5010[[#This Row],[CLOSE]]-C228)/C228</f>
        <v>-8.6120813329321623E-4</v>
      </c>
      <c r="E229" s="70">
        <v>1687.1</v>
      </c>
      <c r="F229" s="71">
        <f>(HDFC_Bank11[[#This Row],[CLOSE]]-E228)/E228</f>
        <v>-2.3216767021769415E-2</v>
      </c>
      <c r="G229" s="65">
        <v>1825.15</v>
      </c>
      <c r="H229" s="66">
        <f>(Infosys12[[#This Row],[CLOSE]]-G228)/G228</f>
        <v>7.9246741771593424E-3</v>
      </c>
      <c r="I229" s="58">
        <v>1669.3</v>
      </c>
      <c r="J229" s="59">
        <f>(Sun_Pharma14[[#This Row],[CLOSE]]-I228)/I228</f>
        <v>-4.35404986281758E-3</v>
      </c>
      <c r="K229" s="53">
        <v>1233</v>
      </c>
      <c r="L229" s="54">
        <f>(Reliance15[[#This Row],[CLOSE]]-K228)/K228</f>
        <v>4.5215691066845531E-3</v>
      </c>
      <c r="M229" s="48">
        <v>689.8</v>
      </c>
      <c r="N229" s="49">
        <f>(Tata_Motors16[[#This Row],[CLOSE]]-M228)/M228</f>
        <v>1.2922173274596115E-2</v>
      </c>
      <c r="O229" s="43">
        <v>2248.0500000000002</v>
      </c>
      <c r="P229" s="44">
        <f>(Hindustan_Unilever17[[#This Row],[CLOSE]]-O228)/O228</f>
        <v>-1.0442587984357931E-3</v>
      </c>
    </row>
    <row r="230" spans="2:16" x14ac:dyDescent="0.3">
      <c r="B230" s="80">
        <v>45709</v>
      </c>
      <c r="C230" s="76" t="s">
        <v>892</v>
      </c>
      <c r="D230" s="77">
        <f>(Nifty_5010[[#This Row],[CLOSE]]-C229)/C229</f>
        <v>-5.1171488861199788E-3</v>
      </c>
      <c r="E230" s="70">
        <v>1692.5</v>
      </c>
      <c r="F230" s="71">
        <f>(HDFC_Bank11[[#This Row],[CLOSE]]-E229)/E229</f>
        <v>3.2007586983581835E-3</v>
      </c>
      <c r="G230" s="65">
        <v>1815</v>
      </c>
      <c r="H230" s="66">
        <f>(Infosys12[[#This Row],[CLOSE]]-G229)/G229</f>
        <v>-5.5611867517738767E-3</v>
      </c>
      <c r="I230" s="58">
        <v>1643.75</v>
      </c>
      <c r="J230" s="59">
        <f>(Sun_Pharma14[[#This Row],[CLOSE]]-I229)/I229</f>
        <v>-1.5305816809441056E-2</v>
      </c>
      <c r="K230" s="53">
        <v>1228.1500000000001</v>
      </c>
      <c r="L230" s="54">
        <f>(Reliance15[[#This Row],[CLOSE]]-K229)/K229</f>
        <v>-3.9334955393348818E-3</v>
      </c>
      <c r="M230" s="48">
        <v>673.2</v>
      </c>
      <c r="N230" s="49">
        <f>(Tata_Motors16[[#This Row],[CLOSE]]-M229)/M229</f>
        <v>-2.4064946361264005E-2</v>
      </c>
      <c r="O230" s="43">
        <v>2241.65</v>
      </c>
      <c r="P230" s="44">
        <f>(Hindustan_Unilever17[[#This Row],[CLOSE]]-O229)/O229</f>
        <v>-2.846911767976731E-3</v>
      </c>
    </row>
    <row r="231" spans="2:16" x14ac:dyDescent="0.3">
      <c r="B231" s="80">
        <v>45712</v>
      </c>
      <c r="C231" s="76" t="s">
        <v>896</v>
      </c>
      <c r="D231" s="77">
        <f>(Nifty_5010[[#This Row],[CLOSE]]-C230)/C230</f>
        <v>-1.0640071240881163E-2</v>
      </c>
      <c r="E231" s="70">
        <v>1677.1</v>
      </c>
      <c r="F231" s="71">
        <f>(HDFC_Bank11[[#This Row],[CLOSE]]-E230)/E230</f>
        <v>-9.0989660265879419E-3</v>
      </c>
      <c r="G231" s="65">
        <v>1764.1</v>
      </c>
      <c r="H231" s="66">
        <f>(Infosys12[[#This Row],[CLOSE]]-G230)/G230</f>
        <v>-2.8044077134986276E-2</v>
      </c>
      <c r="I231" s="58">
        <v>1639.5</v>
      </c>
      <c r="J231" s="59">
        <f>(Sun_Pharma14[[#This Row],[CLOSE]]-I230)/I230</f>
        <v>-2.5855513307984791E-3</v>
      </c>
      <c r="K231" s="53">
        <v>1214.55</v>
      </c>
      <c r="L231" s="54">
        <f>(Reliance15[[#This Row],[CLOSE]]-K230)/K230</f>
        <v>-1.1073565932500211E-2</v>
      </c>
      <c r="M231" s="48">
        <v>668.25</v>
      </c>
      <c r="N231" s="49">
        <f>(Tata_Motors16[[#This Row],[CLOSE]]-M230)/M230</f>
        <v>-7.3529411764706549E-3</v>
      </c>
      <c r="O231" s="43">
        <v>2241.4499999999998</v>
      </c>
      <c r="P231" s="44">
        <f>(Hindustan_Unilever17[[#This Row],[CLOSE]]-O230)/O230</f>
        <v>-8.9219994200822093E-5</v>
      </c>
    </row>
    <row r="232" spans="2:16" x14ac:dyDescent="0.3">
      <c r="B232" s="80">
        <v>45713</v>
      </c>
      <c r="C232" s="76" t="s">
        <v>900</v>
      </c>
      <c r="D232" s="77">
        <f>(Nifty_5010[[#This Row],[CLOSE]]-C231)/C231</f>
        <v>-2.571680038663557E-4</v>
      </c>
      <c r="E232" s="70">
        <v>1682.35</v>
      </c>
      <c r="F232" s="71">
        <f>(HDFC_Bank11[[#This Row],[CLOSE]]-E231)/E231</f>
        <v>3.1304036730069765E-3</v>
      </c>
      <c r="G232" s="65">
        <v>1767.7</v>
      </c>
      <c r="H232" s="66">
        <f>(Infosys12[[#This Row],[CLOSE]]-G231)/G231</f>
        <v>2.0407006405533342E-3</v>
      </c>
      <c r="I232" s="58">
        <v>1613.6</v>
      </c>
      <c r="J232" s="59">
        <f>(Sun_Pharma14[[#This Row],[CLOSE]]-I231)/I231</f>
        <v>-1.5797499237572486E-2</v>
      </c>
      <c r="K232" s="53">
        <v>1204</v>
      </c>
      <c r="L232" s="54">
        <f>(Reliance15[[#This Row],[CLOSE]]-K231)/K231</f>
        <v>-8.6863447367337334E-3</v>
      </c>
      <c r="M232" s="48">
        <v>661.6</v>
      </c>
      <c r="N232" s="49">
        <f>(Tata_Motors16[[#This Row],[CLOSE]]-M231)/M231</f>
        <v>-9.9513655069210279E-3</v>
      </c>
      <c r="O232" s="43">
        <v>2259.3000000000002</v>
      </c>
      <c r="P232" s="44">
        <f>(Hindustan_Unilever17[[#This Row],[CLOSE]]-O231)/O231</f>
        <v>7.9635949943118803E-3</v>
      </c>
    </row>
    <row r="233" spans="2:16" x14ac:dyDescent="0.3">
      <c r="B233" s="80">
        <v>45715</v>
      </c>
      <c r="C233" s="76" t="s">
        <v>904</v>
      </c>
      <c r="D233" s="77">
        <f>(Nifty_5010[[#This Row],[CLOSE]]-C232)/C232</f>
        <v>-1.1087679149175853E-4</v>
      </c>
      <c r="E233" s="70">
        <v>1700.7</v>
      </c>
      <c r="F233" s="71">
        <f>(HDFC_Bank11[[#This Row],[CLOSE]]-E232)/E232</f>
        <v>1.0907361726156946E-2</v>
      </c>
      <c r="G233" s="65">
        <v>1764.3</v>
      </c>
      <c r="H233" s="66">
        <f>(Infosys12[[#This Row],[CLOSE]]-G232)/G232</f>
        <v>-1.9234032924139225E-3</v>
      </c>
      <c r="I233" s="58">
        <v>1647.5</v>
      </c>
      <c r="J233" s="59">
        <f>(Sun_Pharma14[[#This Row],[CLOSE]]-I232)/I232</f>
        <v>2.1008924144769518E-2</v>
      </c>
      <c r="K233" s="53">
        <v>1207.0999999999999</v>
      </c>
      <c r="L233" s="54">
        <f>(Reliance15[[#This Row],[CLOSE]]-K232)/K232</f>
        <v>2.5747508305647084E-3</v>
      </c>
      <c r="M233" s="48">
        <v>648.54999999999995</v>
      </c>
      <c r="N233" s="49">
        <f>(Tata_Motors16[[#This Row],[CLOSE]]-M232)/M232</f>
        <v>-1.9724909310761891E-2</v>
      </c>
      <c r="O233" s="43">
        <v>2244.9499999999998</v>
      </c>
      <c r="P233" s="44">
        <f>(Hindustan_Unilever17[[#This Row],[CLOSE]]-O232)/O232</f>
        <v>-6.3515248085691863E-3</v>
      </c>
    </row>
    <row r="234" spans="2:16" x14ac:dyDescent="0.3">
      <c r="B234" s="80">
        <v>45716</v>
      </c>
      <c r="C234" s="76" t="s">
        <v>908</v>
      </c>
      <c r="D234" s="77">
        <f>(Nifty_5010[[#This Row],[CLOSE]]-C233)/C233</f>
        <v>-1.8644891007116797E-2</v>
      </c>
      <c r="E234" s="70">
        <v>1732.4</v>
      </c>
      <c r="F234" s="71">
        <f>(HDFC_Bank11[[#This Row],[CLOSE]]-E233)/E233</f>
        <v>1.8639383783148143E-2</v>
      </c>
      <c r="G234" s="65">
        <v>1687.7</v>
      </c>
      <c r="H234" s="66">
        <f>(Infosys12[[#This Row],[CLOSE]]-G233)/G233</f>
        <v>-4.3416652496740864E-2</v>
      </c>
      <c r="I234" s="58">
        <v>1593.25</v>
      </c>
      <c r="J234" s="59">
        <f>(Sun_Pharma14[[#This Row],[CLOSE]]-I233)/I233</f>
        <v>-3.2928679817905919E-2</v>
      </c>
      <c r="K234" s="53">
        <v>1200.0999999999999</v>
      </c>
      <c r="L234" s="54">
        <f>(Reliance15[[#This Row],[CLOSE]]-K233)/K233</f>
        <v>-5.7990224505012015E-3</v>
      </c>
      <c r="M234" s="48">
        <v>620.65</v>
      </c>
      <c r="N234" s="49">
        <f>(Tata_Motors16[[#This Row],[CLOSE]]-M233)/M233</f>
        <v>-4.3019042479377038E-2</v>
      </c>
      <c r="O234" s="43">
        <v>2190.25</v>
      </c>
      <c r="P234" s="44">
        <f>(Hindustan_Unilever17[[#This Row],[CLOSE]]-O233)/O233</f>
        <v>-2.4365798792846088E-2</v>
      </c>
    </row>
    <row r="235" spans="2:16" x14ac:dyDescent="0.3">
      <c r="B235" s="80">
        <v>45719</v>
      </c>
      <c r="C235" s="76" t="s">
        <v>912</v>
      </c>
      <c r="D235" s="77">
        <f>(Nifty_5010[[#This Row],[CLOSE]]-C234)/C234</f>
        <v>-2.4407110604896133E-4</v>
      </c>
      <c r="E235" s="70">
        <v>1701.55</v>
      </c>
      <c r="F235" s="71">
        <f>(HDFC_Bank11[[#This Row],[CLOSE]]-E234)/E234</f>
        <v>-1.7807665666127993E-2</v>
      </c>
      <c r="G235" s="65">
        <v>1708.6</v>
      </c>
      <c r="H235" s="66">
        <f>(Infosys12[[#This Row],[CLOSE]]-G234)/G234</f>
        <v>1.238371748533499E-2</v>
      </c>
      <c r="I235" s="58">
        <v>1585.1</v>
      </c>
      <c r="J235" s="59">
        <f>(Sun_Pharma14[[#This Row],[CLOSE]]-I234)/I234</f>
        <v>-5.1153302997019243E-3</v>
      </c>
      <c r="K235" s="53">
        <v>1171.25</v>
      </c>
      <c r="L235" s="54">
        <f>(Reliance15[[#This Row],[CLOSE]]-K234)/K234</f>
        <v>-2.4039663361386476E-2</v>
      </c>
      <c r="M235" s="48">
        <v>621.15</v>
      </c>
      <c r="N235" s="49">
        <f>(Tata_Motors16[[#This Row],[CLOSE]]-M234)/M234</f>
        <v>8.0560702489325712E-4</v>
      </c>
      <c r="O235" s="43">
        <v>2176.85</v>
      </c>
      <c r="P235" s="44">
        <f>(Hindustan_Unilever17[[#This Row],[CLOSE]]-O234)/O234</f>
        <v>-6.1180230567287252E-3</v>
      </c>
    </row>
    <row r="236" spans="2:16" x14ac:dyDescent="0.3">
      <c r="B236" s="80">
        <v>45720</v>
      </c>
      <c r="C236" s="76" t="s">
        <v>916</v>
      </c>
      <c r="D236" s="77">
        <f>(Nifty_5010[[#This Row],[CLOSE]]-C235)/C235</f>
        <v>-1.656924043708337E-3</v>
      </c>
      <c r="E236" s="70">
        <v>1710</v>
      </c>
      <c r="F236" s="71">
        <f>(HDFC_Bank11[[#This Row],[CLOSE]]-E235)/E235</f>
        <v>4.9660603567335936E-3</v>
      </c>
      <c r="G236" s="65">
        <v>1688.3</v>
      </c>
      <c r="H236" s="66">
        <f>(Infosys12[[#This Row],[CLOSE]]-G235)/G235</f>
        <v>-1.1881072222872501E-2</v>
      </c>
      <c r="I236" s="58">
        <v>1566.5</v>
      </c>
      <c r="J236" s="59">
        <f>(Sun_Pharma14[[#This Row],[CLOSE]]-I235)/I235</f>
        <v>-1.1734275440035273E-2</v>
      </c>
      <c r="K236" s="53">
        <v>1161.9000000000001</v>
      </c>
      <c r="L236" s="54">
        <f>(Reliance15[[#This Row],[CLOSE]]-K235)/K235</f>
        <v>-7.9829242262539242E-3</v>
      </c>
      <c r="M236" s="48">
        <v>619.20000000000005</v>
      </c>
      <c r="N236" s="49">
        <f>(Tata_Motors16[[#This Row],[CLOSE]]-M235)/M235</f>
        <v>-3.1393383240762005E-3</v>
      </c>
      <c r="O236" s="43">
        <v>2157.35</v>
      </c>
      <c r="P236" s="44">
        <f>(Hindustan_Unilever17[[#This Row],[CLOSE]]-O235)/O235</f>
        <v>-8.9578978799641686E-3</v>
      </c>
    </row>
    <row r="237" spans="2:16" x14ac:dyDescent="0.3">
      <c r="B237" s="80">
        <v>45721</v>
      </c>
      <c r="C237" s="76" t="s">
        <v>920</v>
      </c>
      <c r="D237" s="77">
        <f>(Nifty_5010[[#This Row],[CLOSE]]-C236)/C236</f>
        <v>1.1531677583985519E-2</v>
      </c>
      <c r="E237" s="70">
        <v>1690</v>
      </c>
      <c r="F237" s="71">
        <f>(HDFC_Bank11[[#This Row],[CLOSE]]-E236)/E236</f>
        <v>-1.1695906432748537E-2</v>
      </c>
      <c r="G237" s="65">
        <v>1711.5</v>
      </c>
      <c r="H237" s="66">
        <f>(Infosys12[[#This Row],[CLOSE]]-G236)/G236</f>
        <v>1.3741633595924922E-2</v>
      </c>
      <c r="I237" s="58">
        <v>1582.45</v>
      </c>
      <c r="J237" s="59">
        <f>(Sun_Pharma14[[#This Row],[CLOSE]]-I236)/I236</f>
        <v>1.018193424832432E-2</v>
      </c>
      <c r="K237" s="53">
        <v>1175.5999999999999</v>
      </c>
      <c r="L237" s="54">
        <f>(Reliance15[[#This Row],[CLOSE]]-K236)/K236</f>
        <v>1.1791031930458573E-2</v>
      </c>
      <c r="M237" s="48">
        <v>640.79999999999995</v>
      </c>
      <c r="N237" s="49">
        <f>(Tata_Motors16[[#This Row],[CLOSE]]-M236)/M236</f>
        <v>3.4883720930232412E-2</v>
      </c>
      <c r="O237" s="43">
        <v>2170.4499999999998</v>
      </c>
      <c r="P237" s="44">
        <f>(Hindustan_Unilever17[[#This Row],[CLOSE]]-O236)/O236</f>
        <v>6.0722645838644212E-3</v>
      </c>
    </row>
    <row r="239" spans="2:16" ht="15.5" x14ac:dyDescent="0.35">
      <c r="B239" s="29" t="s">
        <v>951</v>
      </c>
      <c r="D239" s="5">
        <f>AVERAGE($D$5:$D$237)</f>
        <v>1.6273039844507795E-5</v>
      </c>
      <c r="F239" s="5">
        <f>AVERAGE($F$5:$F$237)</f>
        <v>6.8463914035906304E-4</v>
      </c>
      <c r="H239" s="5">
        <f>AVERAGE($H$5:$H$237)</f>
        <v>6.8807246302684502E-4</v>
      </c>
      <c r="J239" s="5">
        <f>AVERAGE($J$5:$J$237)</f>
        <v>-4.9268542414978069E-5</v>
      </c>
      <c r="L239" s="4">
        <f>AVERAGE($L$5:$L$237)</f>
        <v>-3.0779432483558572E-3</v>
      </c>
      <c r="N239" s="4">
        <f>AVERAGE($N$5:$N$237)</f>
        <v>-1.6956327901176524E-3</v>
      </c>
      <c r="P239" s="4">
        <f>AVERAGE($P$5:$P$237)</f>
        <v>-1.3859864775708167E-4</v>
      </c>
    </row>
    <row r="241" spans="2:20" ht="15.5" x14ac:dyDescent="0.35">
      <c r="B241" s="25" t="s">
        <v>952</v>
      </c>
      <c r="D241" s="3">
        <f>STDEV($D$5:$D$237)</f>
        <v>8.9679903669401349E-3</v>
      </c>
      <c r="F241" s="3">
        <f>STDEV($F$5:$F$237)</f>
        <v>1.3032155423720604E-2</v>
      </c>
      <c r="H241" s="3">
        <f>STDEV($H$5:$H$237)</f>
        <v>1.4587691073973705E-2</v>
      </c>
      <c r="J241" s="3">
        <f>STDEV($J$5:$J$237)</f>
        <v>1.2367604087663081E-2</v>
      </c>
      <c r="L241" s="3">
        <f>STDEV($L$5:$L$237)</f>
        <v>3.5357462443939718E-2</v>
      </c>
      <c r="N241" s="3">
        <f>STDEV($N$5:$N$237)</f>
        <v>1.9293716788013122E-2</v>
      </c>
      <c r="P241" s="3">
        <f>STDEV($P$5:$P$237)</f>
        <v>1.3066491021962987E-2</v>
      </c>
    </row>
    <row r="243" spans="2:20" ht="15.5" x14ac:dyDescent="0.35">
      <c r="B243" s="25" t="s">
        <v>953</v>
      </c>
      <c r="F243" s="3">
        <f>SLOPE($F$5:$F$237,$D$5:$D$237)</f>
        <v>0.89347431506712616</v>
      </c>
      <c r="H243" s="3">
        <f>SLOPE($H$5:$H$237,$D$5:$D$237)</f>
        <v>0.76210865251742932</v>
      </c>
      <c r="J243" s="3">
        <f>SLOPE($J$5:$J$237,$D$5:$D$237)</f>
        <v>0.55286387484692823</v>
      </c>
      <c r="L243" s="3">
        <f>SLOPE($L$5:$L$237,$D$5:$D$237)</f>
        <v>0.98267999626368763</v>
      </c>
      <c r="N243" s="3">
        <f>SLOPE($N$5:$N$237,$D$5:$D$237)</f>
        <v>1.1910308396712439</v>
      </c>
      <c r="P243" s="3">
        <f>SLOPE($P$5:$P$237,$D$5:$D$237)</f>
        <v>0.23132804298956713</v>
      </c>
    </row>
    <row r="244" spans="2:20" ht="15.5" x14ac:dyDescent="0.35">
      <c r="B244" s="26" t="s">
        <v>954</v>
      </c>
      <c r="S244" s="3"/>
    </row>
    <row r="245" spans="2:20" ht="15.5" x14ac:dyDescent="0.35">
      <c r="B245" s="27" t="s">
        <v>955</v>
      </c>
    </row>
    <row r="246" spans="2:20" x14ac:dyDescent="0.3">
      <c r="G246" s="21" t="s">
        <v>956</v>
      </c>
      <c r="H246" s="21"/>
      <c r="I246" s="21" t="s">
        <v>941</v>
      </c>
      <c r="J246" s="21"/>
      <c r="K246" s="21" t="s">
        <v>948</v>
      </c>
      <c r="L246" s="21" t="s">
        <v>957</v>
      </c>
      <c r="R246" s="3"/>
    </row>
    <row r="247" spans="2:20" x14ac:dyDescent="0.3">
      <c r="G247" s="21"/>
      <c r="H247" s="21"/>
      <c r="I247" s="21" t="s">
        <v>958</v>
      </c>
      <c r="J247" s="21"/>
      <c r="K247" s="22" t="s">
        <v>960</v>
      </c>
      <c r="L247" s="21" t="s">
        <v>959</v>
      </c>
    </row>
    <row r="248" spans="2:20" x14ac:dyDescent="0.3">
      <c r="G248" s="21"/>
      <c r="H248" s="21"/>
      <c r="I248" s="21"/>
      <c r="J248" s="21"/>
      <c r="K248" s="21"/>
      <c r="L248" s="21"/>
    </row>
    <row r="249" spans="2:20" x14ac:dyDescent="0.3">
      <c r="G249" s="21"/>
      <c r="H249" s="21"/>
      <c r="I249" s="21" t="s">
        <v>961</v>
      </c>
      <c r="J249" s="21"/>
      <c r="K249" s="21" t="s">
        <v>962</v>
      </c>
      <c r="L249" s="21" t="s">
        <v>963</v>
      </c>
    </row>
    <row r="252" spans="2:20" ht="15.5" x14ac:dyDescent="0.35">
      <c r="B252" s="29" t="s">
        <v>966</v>
      </c>
      <c r="D252" s="28" t="s">
        <v>964</v>
      </c>
    </row>
    <row r="253" spans="2:20" ht="15.5" x14ac:dyDescent="0.35">
      <c r="D253" s="25" t="s">
        <v>965</v>
      </c>
    </row>
    <row r="254" spans="2:20" x14ac:dyDescent="0.3">
      <c r="R254" s="4"/>
    </row>
    <row r="255" spans="2:20" x14ac:dyDescent="0.3">
      <c r="C255" t="s">
        <v>967</v>
      </c>
      <c r="D255" s="5">
        <v>7.3649999999999993E-2</v>
      </c>
      <c r="T255" s="3"/>
    </row>
    <row r="256" spans="2:20" ht="14" x14ac:dyDescent="0.3">
      <c r="B256" s="30" t="s">
        <v>969</v>
      </c>
      <c r="D256">
        <f>COUNTA(B5:B237)</f>
        <v>233</v>
      </c>
      <c r="F256" s="21" t="s">
        <v>971</v>
      </c>
      <c r="G256" s="32">
        <v>45383</v>
      </c>
      <c r="H256" s="33" t="s">
        <v>972</v>
      </c>
      <c r="I256" s="32">
        <v>45721</v>
      </c>
    </row>
    <row r="258" spans="2:17" ht="15.5" x14ac:dyDescent="0.35">
      <c r="B258" s="27" t="s">
        <v>968</v>
      </c>
      <c r="F258" s="3">
        <f>$F$239*$D$256</f>
        <v>0.1595209197036617</v>
      </c>
      <c r="H258" s="3">
        <f>$H$239*$D$256</f>
        <v>0.16032088388525489</v>
      </c>
      <c r="J258" s="3">
        <f>$J$239*$D$256</f>
        <v>-1.147957038268989E-2</v>
      </c>
      <c r="L258" s="3">
        <f>$L$239*$D$256</f>
        <v>-0.71716077686691471</v>
      </c>
      <c r="N258" s="3">
        <f>$N$239*$D$256</f>
        <v>-0.395082440097413</v>
      </c>
      <c r="P258" s="3">
        <f>$P$239*$D$256</f>
        <v>-3.2293484927400029E-2</v>
      </c>
    </row>
    <row r="261" spans="2:17" ht="14" x14ac:dyDescent="0.3">
      <c r="B261" s="31" t="s">
        <v>970</v>
      </c>
      <c r="D261" s="3">
        <f>$D$239*$D$256</f>
        <v>3.7916182837703163E-3</v>
      </c>
    </row>
    <row r="263" spans="2:17" x14ac:dyDescent="0.3">
      <c r="I263" s="34"/>
    </row>
    <row r="264" spans="2:17" x14ac:dyDescent="0.3">
      <c r="B264" s="35" t="s">
        <v>973</v>
      </c>
      <c r="F264" s="4">
        <f>$D$255+$F$243*($D$261-$D$255)</f>
        <v>1.1233330244393824E-2</v>
      </c>
      <c r="H264" s="4">
        <f>$D$255+$H$243*($D$261-$D$255)</f>
        <v>2.0410322843195966E-2</v>
      </c>
      <c r="J264" s="4">
        <f>$D$255+$J$243*($D$261-$D$255)</f>
        <v>3.5027824393829447E-2</v>
      </c>
      <c r="L264" s="4">
        <f>$D$255+$L$243*($D$261-$D$255)</f>
        <v>5.0015657161081445E-3</v>
      </c>
      <c r="N264" s="4">
        <f>$D$255+$N$243*($D$261-$D$255)</f>
        <v>-9.5534870335553246E-3</v>
      </c>
      <c r="P264" s="4">
        <f>$D$255+$P$243*($D$261-$D$255)</f>
        <v>5.7489797271166418E-2</v>
      </c>
    </row>
    <row r="265" spans="2:17" ht="12.5" customHeight="1" x14ac:dyDescent="0.3">
      <c r="C265" t="s">
        <v>974</v>
      </c>
    </row>
    <row r="266" spans="2:17" ht="12.5" customHeight="1" x14ac:dyDescent="0.3"/>
    <row r="267" spans="2:17" ht="12.5" customHeight="1" x14ac:dyDescent="0.3"/>
    <row r="268" spans="2:17" ht="12.5" customHeight="1" x14ac:dyDescent="0.3"/>
    <row r="269" spans="2:17" x14ac:dyDescent="0.3">
      <c r="B269" s="78"/>
      <c r="C269" s="72" t="s">
        <v>941</v>
      </c>
      <c r="D269" s="73"/>
      <c r="E269" s="67" t="s">
        <v>948</v>
      </c>
      <c r="F269" s="67"/>
      <c r="G269" s="62" t="s">
        <v>943</v>
      </c>
      <c r="H269" s="62"/>
      <c r="I269" s="55" t="s">
        <v>944</v>
      </c>
      <c r="J269" s="55"/>
      <c r="K269" s="50" t="s">
        <v>949</v>
      </c>
      <c r="L269" s="50"/>
      <c r="M269" s="60" t="s">
        <v>946</v>
      </c>
      <c r="N269" s="60"/>
      <c r="O269" s="40" t="s">
        <v>950</v>
      </c>
      <c r="P269" s="40"/>
      <c r="Q269" s="23"/>
    </row>
    <row r="270" spans="2:17" x14ac:dyDescent="0.3">
      <c r="B270" s="83" t="s">
        <v>951</v>
      </c>
      <c r="C270" s="81"/>
      <c r="D270" s="89">
        <f>AVERAGE($D$5:$D$237)</f>
        <v>1.6273039844507795E-5</v>
      </c>
      <c r="E270" s="70"/>
      <c r="F270" s="90">
        <f>AVERAGE($F$5:$F$237)</f>
        <v>6.8463914035906304E-4</v>
      </c>
      <c r="G270" s="91"/>
      <c r="H270" s="92">
        <f>AVERAGE($H$5:$H$237)</f>
        <v>6.8807246302684502E-4</v>
      </c>
      <c r="I270" s="93"/>
      <c r="J270" s="94">
        <f>AVERAGE($J$5:$J$237)</f>
        <v>-4.9268542414978069E-5</v>
      </c>
      <c r="K270" s="95"/>
      <c r="L270" s="96">
        <f>AVERAGE($L$5:$L$237)</f>
        <v>-3.0779432483558572E-3</v>
      </c>
      <c r="M270" s="97"/>
      <c r="N270" s="98">
        <f>AVERAGE($N$5:$N$237)</f>
        <v>-1.6956327901176524E-3</v>
      </c>
      <c r="O270" s="99"/>
      <c r="P270" s="100">
        <f>AVERAGE($P$5:$P$237)</f>
        <v>-1.3859864775708167E-4</v>
      </c>
    </row>
    <row r="271" spans="2:17" x14ac:dyDescent="0.3">
      <c r="B271" s="84" t="s">
        <v>952</v>
      </c>
      <c r="C271" s="81"/>
      <c r="D271" s="77">
        <f>STDEV($D$5:$D$237)</f>
        <v>8.9679903669401349E-3</v>
      </c>
      <c r="E271" s="70"/>
      <c r="F271" s="71">
        <f>STDEV($F$5:$F$237)</f>
        <v>1.3032155423720604E-2</v>
      </c>
      <c r="G271" s="91"/>
      <c r="H271" s="66">
        <f>STDEV($H$5:$H$237)</f>
        <v>1.4587691073973705E-2</v>
      </c>
      <c r="I271" s="93"/>
      <c r="J271" s="59">
        <f>STDEV($J$5:$J$237)</f>
        <v>1.2367604087663081E-2</v>
      </c>
      <c r="K271" s="95"/>
      <c r="L271" s="54">
        <f>STDEV($L$5:$L$237)</f>
        <v>3.5357462443939718E-2</v>
      </c>
      <c r="M271" s="97"/>
      <c r="N271" s="61">
        <f>STDEV($N$5:$N$237)</f>
        <v>1.9293716788013122E-2</v>
      </c>
      <c r="O271" s="99"/>
      <c r="P271" s="101">
        <f>STDEV($P$5:$P$237)</f>
        <v>1.3066491021962987E-2</v>
      </c>
    </row>
    <row r="272" spans="2:17" x14ac:dyDescent="0.3">
      <c r="B272" s="84" t="s">
        <v>953</v>
      </c>
      <c r="C272" s="81"/>
      <c r="D272" s="102"/>
      <c r="E272" s="70"/>
      <c r="F272" s="71">
        <f>SLOPE($F$5:$F$237,$D$5:$D$237)</f>
        <v>0.89347431506712616</v>
      </c>
      <c r="G272" s="91"/>
      <c r="H272" s="66">
        <f>SLOPE($H$5:$H$237,$D$5:$D$237)</f>
        <v>0.76210865251742932</v>
      </c>
      <c r="I272" s="93"/>
      <c r="J272" s="59">
        <f>SLOPE($J$5:$J$237,$D$5:$D$237)</f>
        <v>0.55286387484692823</v>
      </c>
      <c r="K272" s="95"/>
      <c r="L272" s="54">
        <f>SLOPE($L$5:$L$237,$D$5:$D$237)</f>
        <v>0.98267999626368763</v>
      </c>
      <c r="M272" s="97"/>
      <c r="N272" s="61">
        <f>SLOPE($N$5:$N$237,$D$5:$D$237)</f>
        <v>1.1910308396712439</v>
      </c>
      <c r="O272" s="99"/>
      <c r="P272" s="101">
        <f>SLOPE($P$5:$P$237,$D$5:$D$237)</f>
        <v>0.23132804298956713</v>
      </c>
    </row>
    <row r="273" spans="2:16" x14ac:dyDescent="0.3">
      <c r="B273" s="83" t="s">
        <v>981</v>
      </c>
      <c r="C273" s="82">
        <v>7.3649999999999993E-2</v>
      </c>
      <c r="D273" s="102"/>
      <c r="E273" s="70"/>
      <c r="F273" s="70"/>
      <c r="G273" s="91"/>
      <c r="H273" s="91"/>
      <c r="I273" s="93"/>
      <c r="J273" s="93"/>
      <c r="K273" s="95"/>
      <c r="L273" s="95"/>
      <c r="M273" s="97"/>
      <c r="N273" s="97"/>
      <c r="O273" s="99"/>
      <c r="P273" s="99"/>
    </row>
    <row r="274" spans="2:16" x14ac:dyDescent="0.3">
      <c r="B274" s="85" t="s">
        <v>968</v>
      </c>
      <c r="C274" s="81"/>
      <c r="D274" s="102"/>
      <c r="E274" s="70"/>
      <c r="F274" s="71">
        <f>$F$239*$D$256</f>
        <v>0.1595209197036617</v>
      </c>
      <c r="G274" s="91"/>
      <c r="H274" s="66">
        <f>$H$239*$D$256</f>
        <v>0.16032088388525489</v>
      </c>
      <c r="I274" s="93"/>
      <c r="J274" s="59">
        <f>$J$239*$D$256</f>
        <v>-1.147957038268989E-2</v>
      </c>
      <c r="K274" s="95"/>
      <c r="L274" s="54">
        <f>$L$239*$D$256</f>
        <v>-0.71716077686691471</v>
      </c>
      <c r="M274" s="97"/>
      <c r="N274" s="61">
        <f>$N$239*$D$256</f>
        <v>-0.395082440097413</v>
      </c>
      <c r="O274" s="99"/>
      <c r="P274" s="101">
        <f>$P$239*$D$256</f>
        <v>-3.2293484927400029E-2</v>
      </c>
    </row>
    <row r="275" spans="2:16" x14ac:dyDescent="0.3">
      <c r="B275" s="86" t="s">
        <v>970</v>
      </c>
      <c r="C275" s="81"/>
      <c r="D275" s="77">
        <f>$D$239*$D$256</f>
        <v>3.7916182837703163E-3</v>
      </c>
      <c r="E275" s="70"/>
      <c r="F275" s="71"/>
      <c r="G275" s="91"/>
      <c r="H275" s="66"/>
      <c r="I275" s="93"/>
      <c r="J275" s="59"/>
      <c r="K275" s="95"/>
      <c r="L275" s="54"/>
      <c r="M275" s="97"/>
      <c r="N275" s="61"/>
      <c r="O275" s="99"/>
      <c r="P275" s="101"/>
    </row>
    <row r="276" spans="2:16" x14ac:dyDescent="0.3">
      <c r="B276" s="87" t="s">
        <v>982</v>
      </c>
      <c r="C276" s="81"/>
      <c r="D276" s="102"/>
      <c r="E276" s="70"/>
      <c r="F276" s="103">
        <f>$D$255+$F$243*($D$261-$D$255)</f>
        <v>1.1233330244393824E-2</v>
      </c>
      <c r="G276" s="91"/>
      <c r="H276" s="104">
        <f>$D$255+$H$243*($D$261-$D$255)</f>
        <v>2.0410322843195966E-2</v>
      </c>
      <c r="I276" s="93"/>
      <c r="J276" s="105">
        <f>$D$255+$J$243*($D$261-$D$255)</f>
        <v>3.5027824393829447E-2</v>
      </c>
      <c r="K276" s="95"/>
      <c r="L276" s="96">
        <f>$D$255+$L$243*($D$261-$D$255)</f>
        <v>5.0015657161081445E-3</v>
      </c>
      <c r="M276" s="97"/>
      <c r="N276" s="98">
        <f>$D$255+$N$243*($D$261-$D$255)</f>
        <v>-9.5534870335553246E-3</v>
      </c>
      <c r="O276" s="99"/>
      <c r="P276" s="100">
        <f>$D$255+$P$243*($D$261-$D$255)</f>
        <v>5.7489797271166418E-2</v>
      </c>
    </row>
    <row r="280" spans="2:16" x14ac:dyDescent="0.3">
      <c r="D280" s="36"/>
      <c r="E280" s="37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</row>
    <row r="281" spans="2:16" x14ac:dyDescent="0.3">
      <c r="D281" s="39" t="s">
        <v>948</v>
      </c>
      <c r="E281" s="39" t="s">
        <v>943</v>
      </c>
      <c r="F281" s="39" t="s">
        <v>975</v>
      </c>
      <c r="G281" s="39" t="s">
        <v>949</v>
      </c>
      <c r="H281" s="39" t="s">
        <v>976</v>
      </c>
      <c r="I281" s="39" t="s">
        <v>950</v>
      </c>
    </row>
    <row r="282" spans="2:16" x14ac:dyDescent="0.3">
      <c r="B282" s="13" t="s">
        <v>979</v>
      </c>
      <c r="D282" s="14">
        <f>$D$255+$F$243*($D$261-$D$255)</f>
        <v>1.1233330244393824E-2</v>
      </c>
      <c r="E282" s="14">
        <f>$D$255+$H$243*($D$261-$D$255)</f>
        <v>2.0410322843195966E-2</v>
      </c>
      <c r="F282" s="14">
        <f>$D$255+$J$243*($D$261-$D$255)</f>
        <v>3.5027824393829447E-2</v>
      </c>
      <c r="G282" s="14">
        <f>$D$255+$L$243*($D$261-$D$255)</f>
        <v>5.0015657161081445E-3</v>
      </c>
      <c r="H282" s="14">
        <f>$D$255+$N$243*($D$261-$D$255)</f>
        <v>-9.5534870335553246E-3</v>
      </c>
      <c r="I282" s="14">
        <f>$D$255+$P$243*($D$261-$D$255)</f>
        <v>5.7489797271166418E-2</v>
      </c>
    </row>
    <row r="283" spans="2:16" x14ac:dyDescent="0.3">
      <c r="B283" t="s">
        <v>978</v>
      </c>
      <c r="D283" s="10">
        <f>$F$239*$D$256</f>
        <v>0.1595209197036617</v>
      </c>
      <c r="E283" s="10">
        <f>$H$239*$D$256</f>
        <v>0.16032088388525489</v>
      </c>
      <c r="F283" s="10">
        <f>$J$239*$D$256</f>
        <v>-1.147957038268989E-2</v>
      </c>
      <c r="G283" s="10">
        <f>$L$239*$D$256</f>
        <v>-0.71716077686691471</v>
      </c>
      <c r="H283" s="10">
        <f>$N$239*$D$256</f>
        <v>-0.395082440097413</v>
      </c>
      <c r="I283" s="10">
        <f>$P$239*$D$256</f>
        <v>-3.2293484927400029E-2</v>
      </c>
    </row>
    <row r="284" spans="2:16" x14ac:dyDescent="0.3">
      <c r="B284" t="s">
        <v>980</v>
      </c>
      <c r="D284" s="10">
        <f>STDEV($F$5:$F$237)</f>
        <v>1.3032155423720604E-2</v>
      </c>
      <c r="E284" s="10">
        <f>STDEV($H$5:$H$237)</f>
        <v>1.4587691073973705E-2</v>
      </c>
      <c r="F284" s="10">
        <f>STDEV($J$5:$J$237)</f>
        <v>1.2367604087663081E-2</v>
      </c>
      <c r="G284" s="10">
        <f>STDEV($L$5:$L$237)</f>
        <v>3.5357462443939718E-2</v>
      </c>
      <c r="H284" s="10">
        <f>STDEV($N$5:$N$237)</f>
        <v>1.9293716788013122E-2</v>
      </c>
      <c r="I284" s="10">
        <f>STDEV($P$5:$P$237)</f>
        <v>1.3066491021962987E-2</v>
      </c>
    </row>
    <row r="286" spans="2:16" x14ac:dyDescent="0.3">
      <c r="J286" t="s">
        <v>987</v>
      </c>
    </row>
    <row r="287" spans="2:16" x14ac:dyDescent="0.3">
      <c r="D287" s="108" t="s">
        <v>983</v>
      </c>
      <c r="E287" s="108" t="s">
        <v>977</v>
      </c>
      <c r="F287" s="107" t="s">
        <v>978</v>
      </c>
      <c r="G287" s="107" t="s">
        <v>980</v>
      </c>
      <c r="H287" s="107" t="s">
        <v>984</v>
      </c>
      <c r="I287" s="107" t="s">
        <v>986</v>
      </c>
      <c r="J287" s="107" t="s">
        <v>985</v>
      </c>
      <c r="K287" s="112" t="s">
        <v>988</v>
      </c>
      <c r="L287" s="112" t="s">
        <v>989</v>
      </c>
      <c r="M287" s="112" t="s">
        <v>980</v>
      </c>
    </row>
    <row r="288" spans="2:16" x14ac:dyDescent="0.3">
      <c r="D288" s="106" t="s">
        <v>943</v>
      </c>
      <c r="E288" s="24">
        <f>$D$255+$H$243*($D$261-$D$255)</f>
        <v>2.0410322843195966E-2</v>
      </c>
      <c r="F288" s="20">
        <f>$H$239*$D$256</f>
        <v>0.16032088388525489</v>
      </c>
      <c r="G288" s="20">
        <f>STDEV($H$5:$H$237)</f>
        <v>1.4587691073973705E-2</v>
      </c>
      <c r="H288" s="109">
        <v>1</v>
      </c>
      <c r="I288" s="109">
        <v>6</v>
      </c>
      <c r="J288" s="111">
        <f>I288/$Y$15</f>
        <v>0.2857142857142857</v>
      </c>
      <c r="K288" s="113">
        <f>1000000*J288</f>
        <v>285714.28571428568</v>
      </c>
      <c r="L288" s="21">
        <f>K288*F288</f>
        <v>45805.966824358533</v>
      </c>
      <c r="M288" s="113">
        <f>K288*G288</f>
        <v>4167.9117354210584</v>
      </c>
    </row>
    <row r="289" spans="4:13" x14ac:dyDescent="0.3">
      <c r="D289" s="106" t="s">
        <v>948</v>
      </c>
      <c r="E289" s="24">
        <f>$D$255+$F$243*($D$261-$D$255)</f>
        <v>1.1233330244393824E-2</v>
      </c>
      <c r="F289" s="20">
        <f>$F$239*$D$256</f>
        <v>0.1595209197036617</v>
      </c>
      <c r="G289" s="20">
        <f>STDEV($F$5:$F$237)</f>
        <v>1.3032155423720604E-2</v>
      </c>
      <c r="H289" s="109">
        <v>2</v>
      </c>
      <c r="I289" s="109">
        <v>5</v>
      </c>
      <c r="J289" s="111">
        <f t="shared" ref="J289:J293" si="1">I289/$Y$15</f>
        <v>0.23809523809523808</v>
      </c>
      <c r="K289" s="113">
        <f t="shared" ref="K289:K293" si="2">1000000*J289</f>
        <v>238095.23809523808</v>
      </c>
      <c r="L289" s="21">
        <f t="shared" ref="L289:L293" si="3">K289*F289</f>
        <v>37981.17135801469</v>
      </c>
      <c r="M289" s="113">
        <f t="shared" ref="M289:M293" si="4">K289*G289</f>
        <v>3102.8941485049054</v>
      </c>
    </row>
    <row r="290" spans="4:13" x14ac:dyDescent="0.3">
      <c r="D290" s="106" t="s">
        <v>975</v>
      </c>
      <c r="E290" s="24">
        <f>$D$255+$J$243*($D$261-$D$255)</f>
        <v>3.5027824393829447E-2</v>
      </c>
      <c r="F290" s="20">
        <f>$J$239*$D$256</f>
        <v>-1.147957038268989E-2</v>
      </c>
      <c r="G290" s="20">
        <f>STDEV($J$5:$J$237)</f>
        <v>1.2367604087663081E-2</v>
      </c>
      <c r="H290" s="109">
        <v>3</v>
      </c>
      <c r="I290" s="109">
        <v>4</v>
      </c>
      <c r="J290" s="111">
        <f t="shared" si="1"/>
        <v>0.19047619047619047</v>
      </c>
      <c r="K290" s="113">
        <f t="shared" si="2"/>
        <v>190476.19047619047</v>
      </c>
      <c r="L290" s="21">
        <f t="shared" si="3"/>
        <v>-2186.5848347980741</v>
      </c>
      <c r="M290" s="113">
        <f t="shared" si="4"/>
        <v>2355.7341119358248</v>
      </c>
    </row>
    <row r="291" spans="4:13" x14ac:dyDescent="0.3">
      <c r="D291" s="106" t="s">
        <v>950</v>
      </c>
      <c r="E291" s="24">
        <f>$D$255+$P$243*($D$261-$D$255)</f>
        <v>5.7489797271166418E-2</v>
      </c>
      <c r="F291" s="20">
        <f>$P$239*$D$256</f>
        <v>-3.2293484927400029E-2</v>
      </c>
      <c r="G291" s="20">
        <f>STDEV($P$5:$P$237)</f>
        <v>1.3066491021962987E-2</v>
      </c>
      <c r="H291" s="109">
        <v>4</v>
      </c>
      <c r="I291" s="109">
        <v>3</v>
      </c>
      <c r="J291" s="111">
        <f t="shared" si="1"/>
        <v>0.14285714285714285</v>
      </c>
      <c r="K291" s="113">
        <f t="shared" si="2"/>
        <v>142857.14285714284</v>
      </c>
      <c r="L291" s="21">
        <f t="shared" si="3"/>
        <v>-4613.3549896285749</v>
      </c>
      <c r="M291" s="113">
        <f t="shared" si="4"/>
        <v>1866.6415745661407</v>
      </c>
    </row>
    <row r="292" spans="4:13" x14ac:dyDescent="0.3">
      <c r="D292" s="106" t="s">
        <v>976</v>
      </c>
      <c r="E292" s="24">
        <f>$D$255+$N$243*($D$261-$D$255)</f>
        <v>-9.5534870335553246E-3</v>
      </c>
      <c r="F292" s="20">
        <f>$N$239*$D$256</f>
        <v>-0.395082440097413</v>
      </c>
      <c r="G292" s="20">
        <f>STDEV($N$5:$N$237)</f>
        <v>1.9293716788013122E-2</v>
      </c>
      <c r="H292" s="109">
        <v>5</v>
      </c>
      <c r="I292" s="109">
        <v>2</v>
      </c>
      <c r="J292" s="111">
        <f t="shared" si="1"/>
        <v>9.5238095238095233E-2</v>
      </c>
      <c r="K292" s="113">
        <f t="shared" si="2"/>
        <v>95238.095238095237</v>
      </c>
      <c r="L292" s="21">
        <f t="shared" si="3"/>
        <v>-37626.899056896473</v>
      </c>
      <c r="M292" s="113">
        <f t="shared" si="4"/>
        <v>1837.4968369536307</v>
      </c>
    </row>
    <row r="293" spans="4:13" x14ac:dyDescent="0.3">
      <c r="D293" s="106" t="s">
        <v>949</v>
      </c>
      <c r="E293" s="24">
        <f>$D$255+$L$243*($D$261-$D$255)</f>
        <v>5.0015657161081445E-3</v>
      </c>
      <c r="F293" s="20">
        <f>$L$239*$D$256</f>
        <v>-0.71716077686691471</v>
      </c>
      <c r="G293" s="20">
        <f>STDEV($L$5:$L$237)</f>
        <v>3.5357462443939718E-2</v>
      </c>
      <c r="H293" s="109">
        <v>6</v>
      </c>
      <c r="I293" s="109">
        <v>1</v>
      </c>
      <c r="J293" s="111">
        <f t="shared" si="1"/>
        <v>4.7619047619047616E-2</v>
      </c>
      <c r="K293" s="113">
        <f t="shared" si="2"/>
        <v>47619.047619047618</v>
      </c>
      <c r="L293" s="21">
        <f t="shared" si="3"/>
        <v>-34150.513184138792</v>
      </c>
      <c r="M293" s="113">
        <f t="shared" si="4"/>
        <v>1683.6886878066532</v>
      </c>
    </row>
    <row r="294" spans="4:13" x14ac:dyDescent="0.3">
      <c r="I294" s="110">
        <f>SUM(I288:I293)</f>
        <v>21</v>
      </c>
    </row>
  </sheetData>
  <sortState ref="T9:W14">
    <sortCondition descending="1" ref="V9:V14"/>
    <sortCondition ref="W9:W14"/>
  </sortState>
  <mergeCells count="14">
    <mergeCell ref="O269:P269"/>
    <mergeCell ref="C269:D269"/>
    <mergeCell ref="E269:F269"/>
    <mergeCell ref="G269:H269"/>
    <mergeCell ref="I269:J269"/>
    <mergeCell ref="K269:L269"/>
    <mergeCell ref="M269:N269"/>
    <mergeCell ref="K3:L3"/>
    <mergeCell ref="M3:N3"/>
    <mergeCell ref="O3:P3"/>
    <mergeCell ref="C3:D3"/>
    <mergeCell ref="E3:F3"/>
    <mergeCell ref="G3:H3"/>
    <mergeCell ref="I3:J3"/>
  </mergeCells>
  <conditionalFormatting sqref="T8:W14">
    <cfRule type="colorScale" priority="8">
      <colorScale>
        <cfvo type="min"/>
        <cfvo type="max"/>
        <color rgb="FFFF0000"/>
        <color theme="9"/>
      </colorScale>
    </cfRule>
  </conditionalFormatting>
  <conditionalFormatting sqref="U9:W14">
    <cfRule type="colorScale" priority="5">
      <colorScale>
        <cfvo type="min"/>
        <cfvo type="max"/>
        <color theme="5" tint="0.59999389629810485"/>
        <color theme="9" tint="0.59999389629810485"/>
      </colorScale>
    </cfRule>
    <cfRule type="colorScale" priority="6">
      <colorScale>
        <cfvo type="min"/>
        <cfvo type="max"/>
        <color rgb="FFFF6600"/>
        <color rgb="FFFFEF9C"/>
      </colorScale>
    </cfRule>
    <cfRule type="colorScale" priority="7">
      <colorScale>
        <cfvo type="min"/>
        <cfvo type="max"/>
        <color rgb="FFE64265"/>
        <color theme="9" tint="0.39997558519241921"/>
      </colorScale>
    </cfRule>
  </conditionalFormatting>
  <conditionalFormatting sqref="D287:G293">
    <cfRule type="colorScale" priority="4">
      <colorScale>
        <cfvo type="min"/>
        <cfvo type="max"/>
        <color rgb="FFFF0000"/>
        <color theme="9"/>
      </colorScale>
    </cfRule>
  </conditionalFormatting>
  <conditionalFormatting sqref="E288:G293">
    <cfRule type="colorScale" priority="1">
      <colorScale>
        <cfvo type="min"/>
        <cfvo type="max"/>
        <color theme="5" tint="0.59999389629810485"/>
        <color theme="9" tint="0.59999389629810485"/>
      </colorScale>
    </cfRule>
    <cfRule type="colorScale" priority="2">
      <colorScale>
        <cfvo type="min"/>
        <cfvo type="max"/>
        <color rgb="FFFF6600"/>
        <color rgb="FFFFEF9C"/>
      </colorScale>
    </cfRule>
    <cfRule type="colorScale" priority="3">
      <colorScale>
        <cfvo type="min"/>
        <cfvo type="max"/>
        <color rgb="FFE64265"/>
        <color theme="9" tint="0.39997558519241921"/>
      </colorScale>
    </cfRule>
  </conditionalFormatting>
  <pageMargins left="0.7" right="0.7" top="0.75" bottom="0.75" header="0.3" footer="0.3"/>
  <pageSetup orientation="portrait" r:id="rId1"/>
  <ignoredErrors>
    <ignoredError sqref="D6 D7:D237" calculatedColumn="1"/>
  </ignoredErrors>
  <tableParts count="7">
    <tablePart r:id="rId2"/>
    <tablePart r:id="rId3"/>
    <tablePart r:id="rId4"/>
    <tablePart r:id="rId5"/>
    <tablePart r:id="rId6"/>
    <tablePart r:id="rId7"/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d 4 6 9 c 3 6 - 3 0 9 e - 4 4 b a - 8 b 0 1 - d 0 3 0 7 1 4 0 1 8 f 3 "   x m l n s = " h t t p : / / s c h e m a s . m i c r o s o f t . c o m / D a t a M a s h u p " > A A A A A F M H A A B Q S w M E F A A C A A g A I 2 t m W i W r A q e m A A A A 9 w A A A B I A H A B D b 2 5 m a W c v U G F j a 2 F n Z S 5 4 b W w g o h g A K K A U A A A A A A A A A A A A A A A A A A A A A A A A A A A A h Y 8 x D o I w G I W v Q r r T F i R E y E 8 Z n E z E m J g Y 1 6 Z W a I R i a L H c z c E j e Q U x i r o 5 v u 9 9 w 3 v 3 6 w 3 y o a m 9 i + y M a n W G A k y R J 7 V o D 0 q X G e r t 0 Z + j n M G G i x M v p T f K 2 q S D O W S o s v a c E u K c w 2 6 G 2 6 4 k I a U B 2 R e r r a h k w 9 F H V v 9 l X 2 l j u R Y S M d i 9 x r A Q J z E O k j i K M A U y U S i U / h r h O P j Z / k B Y 9 L X t O 8 m k 9 p d r I F M E 8 j 7 B H l B L A w Q U A A I A C A A j a 2 Z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2 t m W l g y K L Z L B A A A P F M A A B M A H A B G b 3 J t d W x h c y 9 T Z W N 0 a W 9 u M S 5 t I K I Y A C i g F A A A A A A A A A A A A A A A A A A A A A A A A A A A A O 2 c 0 W 7 a S B S G 7 y P l H U b O D Z E M g i y 0 q 1 1 x 4 Y J Z U M F Q D F R V i K o p D I m 3 9 k x 2 Z s w W I W 7 6 V v s 6 + y Q 7 h o A d 4 r Q k K 7 V j c r g B n 7 H H v 8 / Y / 2 c z R x Z k I j 1 G k b v 5 L v 1 + e n J 6 I m 4 w J 1 N 0 Z v Q Y l z P m e w x 1 M M X X J C B U I o t i f y E 8 Y a A q 8 o k 8 P U H q 4 7 K Q T 4 i K N J g / J b z Q 8 H w i c k b t t / F Q E C 7 G b d v p j r q o X f 6 1 O O 5 S U u f e n I z r R H y W 7 H Z s C e F d 0 6 j z c Y + z P 5 W U s f 1 l Q v y P 2 6 V v 6 z g / P f F o U s b 9 g 3 C 8 m V y g S l E f v e Z G w 9 k P 2 d 3 4 o 9 N q D D 6 o B O S L p X y x n L 8 o X p T z k u W L l X z x l 2 i p g i Z i H m V n k 5 T l 5 Z m x y Q r q Y X l j V H + M T M N 0 c E C q x n f V F i K 1 V 6 v L G q N S 9 X C 1 y 2 Y r u F V 7 U G N e c 0 f R 4 d T E v F B n k z D a T 0 6 v Z J u X d e J 7 g S c J r x q m Y a I a 8 8 O A i u p r E 9 l 0 w q Y e v a 6 + q h S L J R O 9 C 5 k k r l z 4 p B r / L D i M k q v 4 T F L q A h Y d e 5 N g N X L r i 3 O A P 6 k V 7 1 r u 4 r m 9 N J n o 8 m 4 F y / f d C f Y x F 1 X J w 2 T f f R K w e b T + R m P c 9 a b h L p x L E W E u D T e 6 D A U a c B W Z I m O V O P l v M L 1 W s c H i l s R 9 q h W p m D E e b L q N G q O u 9 z W Y y 6 U x C D l V Q Y 5 y / 3 7 9 B 9 X 4 e Z T H k H N C J 4 t C t O H K R E u j j i V B q k W q A J q q h d U q Y R h 7 M u 4 7 R 7 P e q K E 3 m H 5 + s d a x P u H y 9 l + h J x f 5 K B 1 v L O d t 3 n 6 X D S t 5 s n q 9 r e V 5 g / G o 1 Z T K G n r N k 0 w h x W / S r v f I B d T o e M q G t n F J v s h 1 v N u z n V 2 U h s E n w t f x Z u u P Z l q 8 3 X 2 f F u 7 1 7 V E B 1 d p d 1 0 5 r 9 u V t W n j i M 0 H S G u Z / 4 9 Q N K h f v U a q s q K G d 1 j D q t o e d t a Y W l a / K s S 2 O r P Y w V a v D E J s h G f m 1 2 N t u 9 Q w m 3 B t Q 8 2 H 3 s f T d U e 9 n c 5 u + x C D G m d g e y C N g K T 2 L L E 9 h R m k f G h 6 d h k J i i o Z U k U H x C e i x N q y W U x 8 6 r f a o n 1 F + H K Q / S w Q 5 f E C A I c C Q b D A k 5 s J 3 a a I X O F p 0 x s R C A C q U M 7 W c x o d v e l L u 4 l x f U B y i P k O Y O H g w A B I A C Y 0 g k X h Y 2 D r + P g l 2 i I i p E Z P k A W R 2 v E g a + r 6 8 p K X 3 1 e W A 6 d r B w d P 7 d r t l O T U 7 m z f / h 6 j P k K c f P B j g 6 e D p e n r 6 Y 3 f 1 z / R 0 L Z 4 B z g w 3 p K i n F g I M f x p F R u U O n V 7 T 6 n e s b G L j I P k Z 4 s b h w w H g A H A c E T h 2 u v e E a g O O A Z Y Y d Z h k X K O 6 n J 9 J j o E 1 s D r d Q b f v Z h M d h + n P E D u e M C A A D 4 C H n v B I m a y O c f H g 6 S I b M w 9 x h W T 0 V + 6 L p Q d U S U K V J F R J / p 8 q y R d t H 1 A p q Z G 9 Q K U k 3 H Z m / r b z 6 C s l t y U v g A 2 o e 9 E P G 1 D 3 A t j I I j Z + f t 1 L c h o T z B 2 m M r W 0 d 5 j K B H / P u r 8 f 5 1 T m r m w S 0 A G 1 k / q B A 2 o n g R s v k R v a 1 0 4 m S m A A H V A G o y k + o A w G A J J 5 g B x n G c z D N z c A R + D t D Z p y B N 7 e A B z J J k e O 5 u 0 N / w F Q S w E C L Q A U A A I A C A A j a 2 Z a J a s C p 6 Y A A A D 3 A A A A E g A A A A A A A A A A A A A A A A A A A A A A Q 2 9 u Z m l n L 1 B h Y 2 t h Z 2 U u e G 1 s U E s B A i 0 A F A A C A A g A I 2 t m W g / K 6 a u k A A A A 6 Q A A A B M A A A A A A A A A A A A A A A A A 8 g A A A F t D b 2 5 0 Z W 5 0 X 1 R 5 c G V z X S 5 4 b W x Q S w E C L Q A U A A I A C A A j a 2 Z a W D I o t k s E A A A 8 U w A A E w A A A A A A A A A A A A A A A A D j A Q A A R m 9 y b X V s Y X M v U 2 V j d G l v b j E u b V B L B Q Y A A A A A A w A D A M I A A A B 7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v w A A A A A A A K q /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b 3 J 0 Z m 9 s a W 8 l M j B N Y W 5 h Z 2 V t Z W 5 0 J T I w Q W 5 h b H l z a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G 9 y d G Z v b G l v X 0 1 h b m F n Z W 1 l b n R f Q W 5 h b H l z a X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R m 9 s Z G V y I F B h d G g m c X V v d D s s J n F 1 b 3 Q 7 T m F t Z S Z x d W 9 0 O 1 0 s J n F 1 b 3 Q 7 c X V l c n l S Z W x h d G l v b n N o a X B z J n F 1 b 3 Q 7 O l t d L C Z x d W 9 0 O 2 N v b H V t b k l k Z W 5 0 a X R p Z X M m c X V v d D s 6 W y Z x d W 9 0 O 1 N l Y 3 R p b 2 4 x L 1 B v c n R m b 2 x p b y B N Y W 5 h Z 2 V t Z W 5 0 I E F u Y W x 5 c 2 l z L 1 N v d X J j Z S 5 7 Q 2 9 u d G V u d C w w f S Z x d W 9 0 O y w m c X V v d D t T Z W N 0 a W 9 u M S 9 Q b 3 J 0 Z m 9 s a W 8 g T W F u Y W d l b W V u d C B B b m F s e X N p c y 9 T b 3 V y Y 2 U u e 0 5 h b W U s M X 0 m c X V v d D s s J n F 1 b 3 Q 7 U 2 V j d G l v b j E v U G 9 y d G Z v b G l v I E 1 h b m F n Z W 1 l b n Q g Q W 5 h b H l z a X M v U 2 9 1 c m N l L n t F e H R l b n N p b 2 4 s M n 0 m c X V v d D s s J n F 1 b 3 Q 7 U 2 V j d G l v b j E v U G 9 y d G Z v b G l v I E 1 h b m F n Z W 1 l b n Q g Q W 5 h b H l z a X M v U 2 9 1 c m N l L n t E Y X R l I G F j Y 2 V z c 2 V k L D N 9 J n F 1 b 3 Q 7 L C Z x d W 9 0 O 1 N l Y 3 R p b 2 4 x L 1 B v c n R m b 2 x p b y B N Y W 5 h Z 2 V t Z W 5 0 I E F u Y W x 5 c 2 l z L 1 N v d X J j Z S 5 7 R G F 0 Z S B t b 2 R p Z m l l Z C w 0 f S Z x d W 9 0 O y w m c X V v d D t T Z W N 0 a W 9 u M S 9 Q b 3 J 0 Z m 9 s a W 8 g T W F u Y W d l b W V u d C B B b m F s e X N p c y 9 T b 3 V y Y 2 U u e 0 R h d G U g Y 3 J l Y X R l Z C w 1 f S Z x d W 9 0 O y w m c X V v d D t T Z W N 0 a W 9 u M S 9 Q b 3 J 0 Z m 9 s a W 8 g T W F u Y W d l b W V u d C B B b m F s e X N p c y 9 T b 3 V y Y 2 U u e 0 Z v b G R l c i B Q Y X R o L D d 9 J n F 1 b 3 Q 7 X S w m c X V v d D t D b 2 x 1 b W 5 D b 3 V u d C Z x d W 9 0 O z o 3 L C Z x d W 9 0 O 0 t l e U N v b H V t b k 5 h b W V z J n F 1 b 3 Q 7 O l s m c X V v d D t G b 2 x k Z X I g U G F 0 a C Z x d W 9 0 O y w m c X V v d D t O Y W 1 l J n F 1 b 3 Q 7 X S w m c X V v d D t D b 2 x 1 b W 5 J Z G V u d G l 0 a W V z J n F 1 b 3 Q 7 O l s m c X V v d D t T Z W N 0 a W 9 u M S 9 Q b 3 J 0 Z m 9 s a W 8 g T W F u Y W d l b W V u d C B B b m F s e X N p c y 9 T b 3 V y Y 2 U u e 0 N v b n R l b n Q s M H 0 m c X V v d D s s J n F 1 b 3 Q 7 U 2 V j d G l v b j E v U G 9 y d G Z v b G l v I E 1 h b m F n Z W 1 l b n Q g Q W 5 h b H l z a X M v U 2 9 1 c m N l L n t O Y W 1 l L D F 9 J n F 1 b 3 Q 7 L C Z x d W 9 0 O 1 N l Y 3 R p b 2 4 x L 1 B v c n R m b 2 x p b y B N Y W 5 h Z 2 V t Z W 5 0 I E F u Y W x 5 c 2 l z L 1 N v d X J j Z S 5 7 R X h 0 Z W 5 z a W 9 u L D J 9 J n F 1 b 3 Q 7 L C Z x d W 9 0 O 1 N l Y 3 R p b 2 4 x L 1 B v c n R m b 2 x p b y B N Y W 5 h Z 2 V t Z W 5 0 I E F u Y W x 5 c 2 l z L 1 N v d X J j Z S 5 7 R G F 0 Z S B h Y 2 N l c 3 N l Z C w z f S Z x d W 9 0 O y w m c X V v d D t T Z W N 0 a W 9 u M S 9 Q b 3 J 0 Z m 9 s a W 8 g T W F u Y W d l b W V u d C B B b m F s e X N p c y 9 T b 3 V y Y 2 U u e 0 R h d G U g b W 9 k a W Z p Z W Q s N H 0 m c X V v d D s s J n F 1 b 3 Q 7 U 2 V j d G l v b j E v U G 9 y d G Z v b G l v I E 1 h b m F n Z W 1 l b n Q g Q W 5 h b H l z a X M v U 2 9 1 c m N l L n t E Y X R l I G N y Z W F 0 Z W Q s N X 0 m c X V v d D s s J n F 1 b 3 Q 7 U 2 V j d G l v b j E v U G 9 y d G Z v b G l v I E 1 h b m F n Z W 1 l b n Q g Q W 5 h b H l z a X M v U 2 9 1 c m N l L n t G b 2 x k Z X I g U G F 0 a C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u d G V u d C Z x d W 9 0 O y w m c X V v d D t O Y W 1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E N v b H V t b l R 5 c G V z I i B W Y W x 1 Z T 0 i c 0 V B W U d C d 2 N I Q m c 9 P S I g L z 4 8 R W 5 0 c n k g V H l w Z T 0 i R m l s b E x h c 3 R V c G R h d G V k I i B W Y W x 1 Z T 0 i Z D I w M j U t M D M t M D Z U M D Y 6 N D A 6 M z E u O T A 0 N D k y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i I C 8 + P E V u d H J 5 I F R 5 c G U 9 I k F k Z G V k V G 9 E Y X R h T W 9 k Z W w i I F Z h b H V l P S J s M C I g L z 4 8 R W 5 0 c n k g V H l w Z T 0 i U X V l c n l J R C I g V m F s d W U 9 I n M 0 N T E x M D c 2 O S 1 k Y j E 4 L T Q 2 Y T c t Y j Y x Y y 0 0 N W V l M T F k Y j V m Z W Q i I C 8 + P C 9 T d G F i b G V F b n R y a W V z P j w v S X R l b T 4 8 S X R l b T 4 8 S X R l b U x v Y 2 F 0 a W 9 u P j x J d G V t V H l w Z T 5 G b 3 J t d W x h P C 9 J d G V t V H l w Z T 4 8 S X R l b V B h d G g + U 2 V j d G l v b j E v U G 9 y d G Z v b G l v J T I w T W F u Y W d l b W V u d C U y M E F u Y W x 5 c 2 l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Z n R 5 J T I w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m l m d H l f N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2 V D A 2 O j M 1 O j M 4 L j c w N T c 5 M D R a I i A v P j x F b n R y e S B U e X B l P S J G a W x s Q 2 9 s d W 1 u V H l w Z X M i I F Z h b H V l P S J z Q 1 F Z R 0 J n W V I i I C 8 + P E V u d H J 5 I F R 5 c G U 9 I k Z p b G x D b 2 x 1 b W 5 O Y W 1 l c y I g V m F s d W U 9 I n N b J n F 1 b 3 Q 7 R G F 0 Z S A m c X V v d D s s J n F 1 b 3 Q 7 T 3 B l b i A m c X V v d D s s J n F 1 b 3 Q 7 S G l n a C A m c X V v d D s s J n F 1 b 3 Q 7 T G 9 3 I C Z x d W 9 0 O y w m c X V v d D t D b G 9 z Z S A m c X V v d D s s J n F 1 b 3 Q 7 V H V y b m 9 2 Z X I g K O K C u S B D c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a W Z 0 e S A 1 M C 9 D a G F u Z 2 V k I F R 5 c G U u e 0 R h d G U g L D B 9 J n F 1 b 3 Q 7 L C Z x d W 9 0 O 1 N l Y 3 R p b 2 4 x L 0 5 p Z n R 5 I D U w L 1 B y b 2 1 v d G V k I E h l Y W R l c n M u e 0 9 w Z W 4 g L D F 9 J n F 1 b 3 Q 7 L C Z x d W 9 0 O 1 N l Y 3 R p b 2 4 x L 0 5 p Z n R 5 I D U w L 1 B y b 2 1 v d G V k I E h l Y W R l c n M u e 0 h p Z 2 g g L D J 9 J n F 1 b 3 Q 7 L C Z x d W 9 0 O 1 N l Y 3 R p b 2 4 x L 0 5 p Z n R 5 I D U w L 1 B y b 2 1 v d G V k I E h l Y W R l c n M u e 0 x v d y A s M 3 0 m c X V v d D s s J n F 1 b 3 Q 7 U 2 V j d G l v b j E v T m l m d H k g N T A v U H J v b W 9 0 Z W Q g S G V h Z G V y c y 5 7 Q 2 x v c 2 U g L D R 9 J n F 1 b 3 Q 7 L C Z x d W 9 0 O 1 N l Y 3 R p b 2 4 x L 0 5 p Z n R 5 I D U w L 0 N o Y W 5 n Z W Q g V H l w Z S 5 7 V H V y b m 9 2 Z X I g K O K C u S B D c i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m l m d H k g N T A v Q 2 h h b m d l Z C B U e X B l L n t E Y X R l I C w w f S Z x d W 9 0 O y w m c X V v d D t T Z W N 0 a W 9 u M S 9 O a W Z 0 e S A 1 M C 9 Q c m 9 t b 3 R l Z C B I Z W F k Z X J z L n t P c G V u I C w x f S Z x d W 9 0 O y w m c X V v d D t T Z W N 0 a W 9 u M S 9 O a W Z 0 e S A 1 M C 9 Q c m 9 t b 3 R l Z C B I Z W F k Z X J z L n t I a W d o I C w y f S Z x d W 9 0 O y w m c X V v d D t T Z W N 0 a W 9 u M S 9 O a W Z 0 e S A 1 M C 9 Q c m 9 t b 3 R l Z C B I Z W F k Z X J z L n t M b 3 c g L D N 9 J n F 1 b 3 Q 7 L C Z x d W 9 0 O 1 N l Y 3 R p b 2 4 x L 0 5 p Z n R 5 I D U w L 1 B y b 2 1 v d G V k I E h l Y W R l c n M u e 0 N s b 3 N l I C w 0 f S Z x d W 9 0 O y w m c X V v d D t T Z W N 0 a W 9 u M S 9 O a W Z 0 e S A 1 M C 9 D a G F u Z 2 V k I F R 5 c G U u e 1 R 1 c m 5 v d m V y I C j i g r k g Q 3 I p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a W Z 0 e S U y M D U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Z n R 5 J T I w N T A v Q y U z Q S U 1 Q 1 V z Z X J z J T V D T E V O T 1 Z P J T I w T D Q 4 M C U 1 Q 0 9 u Z U R y a X Z l J T V D R G V z a 3 R v c C U 1 Q 0 F z c 2 l n b m 1 l b n Q l N U N Q c m 9 q Z W N 0 J T V D R X h j Z W x f U H J v a m V j d C U 1 Q 1 B v c n R m b 2 x p b y U y M E 1 h b m F n Z W 1 l b n Q l M j B B b m F s e X N p c y U 1 Q 1 9 O S U Z U W S U y M D U w L T A x L T A 0 L T I w M j Q t d G 8 t M D U t M D M t M j A y N S U y M G N z d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Z n R 5 J T I w N T A v S W 1 w b 3 J 0 Z W Q l M j B D U 1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Z 0 e S U y M D U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Z n R 5 J T I w N T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Z 0 e S U y M D U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R G Q y U y M E J h b m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S E R G Q 1 9 C Y W 5 r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E R k M g Q m F u a y 9 D a G F u Z 2 V k I F R 5 c G U x L n t E Y X R l I C w w f S Z x d W 9 0 O y w m c X V v d D t T Z W N 0 a W 9 u M S 9 I R E Z D I E J h b m s v Q 2 h h b m d l Z C B U e X B l L n t P U E V O I C w y f S Z x d W 9 0 O y w m c X V v d D t T Z W N 0 a W 9 u M S 9 I R E Z D I E J h b m s v Q 2 h h b m d l Z C B U e X B l L n t I S U d I I C w z f S Z x d W 9 0 O y w m c X V v d D t T Z W N 0 a W 9 u M S 9 I R E Z D I E J h b m s v Q 2 h h b m d l Z C B U e X B l L n t M T 1 c g L D R 9 J n F 1 b 3 Q 7 L C Z x d W 9 0 O 1 N l Y 3 R p b 2 4 x L 0 h E R k M g Q m F u a y 9 D a G F u Z 2 V k I F R 5 c G U u e 2 N s b 3 N l I C w 3 f S Z x d W 9 0 O y w m c X V v d D t T Z W N 0 a W 9 u M S 9 I R E Z D I E J h b m s v Q 2 h h b m d l Z C B U e X B l L n t W T 0 x V T U U g L D E x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I R E Z D I E J h b m s v Q 2 h h b m d l Z C B U e X B l M S 5 7 R G F 0 Z S A s M H 0 m c X V v d D s s J n F 1 b 3 Q 7 U 2 V j d G l v b j E v S E R G Q y B C Y W 5 r L 0 N o Y W 5 n Z W Q g V H l w Z S 5 7 T 1 B F T i A s M n 0 m c X V v d D s s J n F 1 b 3 Q 7 U 2 V j d G l v b j E v S E R G Q y B C Y W 5 r L 0 N o Y W 5 n Z W Q g V H l w Z S 5 7 S E l H S C A s M 3 0 m c X V v d D s s J n F 1 b 3 Q 7 U 2 V j d G l v b j E v S E R G Q y B C Y W 5 r L 0 N o Y W 5 n Z W Q g V H l w Z S 5 7 T E 9 X I C w 0 f S Z x d W 9 0 O y w m c X V v d D t T Z W N 0 a W 9 u M S 9 I R E Z D I E J h b m s v Q 2 h h b m d l Z C B U e X B l L n t j b G 9 z Z S A s N 3 0 m c X V v d D s s J n F 1 b 3 Q 7 U 2 V j d G l v b j E v S E R G Q y B C Y W 5 r L 0 N o Y W 5 n Z W Q g V H l w Z S 5 7 V k 9 M V U 1 F I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h d G U g J n F 1 b 3 Q 7 L C Z x d W 9 0 O 0 9 Q R U 4 g J n F 1 b 3 Q 7 L C Z x d W 9 0 O 0 h J R 0 g g J n F 1 b 3 Q 7 L C Z x d W 9 0 O 0 x P V y A m c X V v d D s s J n F 1 b 3 Q 7 Y 2 x v c 2 U g J n F 1 b 3 Q 7 L C Z x d W 9 0 O 1 Z P T F V N R S A m c X V v d D t d I i A v P j x F b n R y e S B U e X B l P S J G a W x s Q 2 9 s d W 1 u V H l w Z X M i I F Z h b H V l P S J z Q 1 F V R k J R V U Q i I C 8 + P E V u d H J 5 I F R 5 c G U 9 I k Z p b G x M Y X N 0 V X B k Y X R l Z C I g V m F s d W U 9 I m Q y M D I 1 L T A z L T A 2 V D A 2 O j Q w O j M x L j g 1 M D Q z N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z M i I C 8 + P E V u d H J 5 I F R 5 c G U 9 I k F k Z G V k V G 9 E Y X R h T W 9 k Z W w i I F Z h b H V l P S J s M C I g L z 4 8 R W 5 0 c n k g V H l w Z T 0 i U X V l c n l J R C I g V m F s d W U 9 I n M x M G I 0 M m V l Z S 1 k O W Y z L T R i N z I t O G M 2 N C 1 l Z j J k M j E 4 Z G M 3 N T c i I C 8 + P C 9 T d G F i b G V F b n R y a W V z P j w v S X R l b T 4 8 S X R l b T 4 8 S X R l b U x v Y 2 F 0 a W 9 u P j x J d G V t V H l w Z T 5 G b 3 J t d W x h P C 9 J d G V t V H l w Z T 4 8 S X R l b V B h d G g + U 2 V j d G l v b j E v S E R G Q y U y M E J h b m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R G Q y U y M E J h b m s v Q y U z Q S U 1 Q 1 V z Z X J z J T V D T E V O T 1 Z P J T I w T D Q 4 M C U 1 Q 0 9 u Z U R y a X Z l J T V D R G V z a 3 R v c C U 1 Q 0 F z c 2 l n b m 1 l b n Q l N U N Q c m 9 q Z W N 0 J T V D R X h j Z W x f U H J v a m V j d C U 1 Q 1 B v c n R m b 2 x p b y U y M E 1 h b m F n Z W 1 l b n Q l M j B B b m F s e X N p c y U 1 Q 1 9 R d W 9 0 Z S 1 F c X V p d H k t S E R G Q 0 J B T k s t R V E t M D E t M D Q t M j A y N C 1 0 b y 0 w N S 0 w M y 0 y M D I 1 J T I w Y 3 N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R G Q y U y M E J h b m s v S W 1 w b 3 J 0 Z W Q l M j B D U 1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R E Z D J T I w Q m F u a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R E Z D J T I w Q m F u a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E R k M l M j B C Y W 5 r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u Z H V z d G F u J T I w V W 5 p b G V 2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S G l u Z H V z d G F u X 1 V u a W x l d m V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p b m R 1 c 3 R h b i B V b m l s Z X Z l c i 9 D a G F u Z 2 V k I F R 5 c G U x L n t E Y X R l I C w w f S Z x d W 9 0 O y w m c X V v d D t T Z W N 0 a W 9 u M S 9 I a W 5 k d X N 0 Y W 4 g V W 5 p b G V 2 Z X I v Q 2 h h b m d l Z C B U e X B l L n t z Z X J p Z X M g L D F 9 J n F 1 b 3 Q 7 L C Z x d W 9 0 O 1 N l Y 3 R p b 2 4 x L 0 h p b m R 1 c 3 R h b i B V b m l s Z X Z l c i 9 D a G F u Z 2 V k I F R 5 c G U u e 0 9 Q R U 4 g L D J 9 J n F 1 b 3 Q 7 L C Z x d W 9 0 O 1 N l Y 3 R p b 2 4 x L 0 h p b m R 1 c 3 R h b i B V b m l s Z X Z l c i 9 D a G F u Z 2 V k I F R 5 c G U u e 0 h J R 0 g g L D N 9 J n F 1 b 3 Q 7 L C Z x d W 9 0 O 1 N l Y 3 R p b 2 4 x L 0 h p b m R 1 c 3 R h b i B V b m l s Z X Z l c i 9 D a G F u Z 2 V k I F R 5 c G U u e 0 x P V y A s N H 0 m c X V v d D s s J n F 1 b 3 Q 7 U 2 V j d G l v b j E v S G l u Z H V z d G F u I F V u a W x l d m V y L 0 N o Y W 5 n Z W Q g V H l w Z S 5 7 Y 2 x v c 2 U g L D d 9 J n F 1 b 3 Q 7 L C Z x d W 9 0 O 1 N l Y 3 R p b 2 4 x L 0 h p b m R 1 c 3 R h b i B V b m l s Z X Z l c i 9 D a G F u Z 2 V k I F R 5 c G U u e 1 Z P T F V N R S A s M T F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h p b m R 1 c 3 R h b i B V b m l s Z X Z l c i 9 D a G F u Z 2 V k I F R 5 c G U x L n t E Y X R l I C w w f S Z x d W 9 0 O y w m c X V v d D t T Z W N 0 a W 9 u M S 9 I a W 5 k d X N 0 Y W 4 g V W 5 p b G V 2 Z X I v Q 2 h h b m d l Z C B U e X B l L n t z Z X J p Z X M g L D F 9 J n F 1 b 3 Q 7 L C Z x d W 9 0 O 1 N l Y 3 R p b 2 4 x L 0 h p b m R 1 c 3 R h b i B V b m l s Z X Z l c i 9 D a G F u Z 2 V k I F R 5 c G U u e 0 9 Q R U 4 g L D J 9 J n F 1 b 3 Q 7 L C Z x d W 9 0 O 1 N l Y 3 R p b 2 4 x L 0 h p b m R 1 c 3 R h b i B V b m l s Z X Z l c i 9 D a G F u Z 2 V k I F R 5 c G U u e 0 h J R 0 g g L D N 9 J n F 1 b 3 Q 7 L C Z x d W 9 0 O 1 N l Y 3 R p b 2 4 x L 0 h p b m R 1 c 3 R h b i B V b m l s Z X Z l c i 9 D a G F u Z 2 V k I F R 5 c G U u e 0 x P V y A s N H 0 m c X V v d D s s J n F 1 b 3 Q 7 U 2 V j d G l v b j E v S G l u Z H V z d G F u I F V u a W x l d m V y L 0 N o Y W 5 n Z W Q g V H l w Z S 5 7 Y 2 x v c 2 U g L D d 9 J n F 1 b 3 Q 7 L C Z x d W 9 0 O 1 N l Y 3 R p b 2 4 x L 0 h p b m R 1 c 3 R h b i B V b m l s Z X Z l c i 9 D a G F u Z 2 V k I F R 5 c G U u e 1 Z P T F V N R S A s M T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Y X R l I C Z x d W 9 0 O y w m c X V v d D t z Z X J p Z X M g J n F 1 b 3 Q 7 L C Z x d W 9 0 O 0 9 Q R U 4 g J n F 1 b 3 Q 7 L C Z x d W 9 0 O 0 h J R 0 g g J n F 1 b 3 Q 7 L C Z x d W 9 0 O 0 x P V y A m c X V v d D s s J n F 1 b 3 Q 7 Y 2 x v c 2 U g J n F 1 b 3 Q 7 L C Z x d W 9 0 O 1 Z P T F V N R S A m c X V v d D t d I i A v P j x F b n R y e S B U e X B l P S J G a W x s Q 2 9 s d W 1 u V H l w Z X M i I F Z h b H V l P S J z Q 1 F Z R k J R V U Z B d z 0 9 I i A v P j x F b n R y e S B U e X B l P S J G a W x s T G F z d F V w Z G F 0 Z W Q i I F Z h b H V l P S J k M j A y N S 0 w M y 0 w N l Q w N j o 0 M D o z M S 4 4 M T g 4 M j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z I i A v P j x F b n R y e S B U e X B l P S J B Z G R l Z F R v R G F 0 Y U 1 v Z G V s I i B W Y W x 1 Z T 0 i b D A i I C 8 + P E V u d H J 5 I F R 5 c G U 9 I l F 1 Z X J 5 S U Q i I F Z h b H V l P S J z Z D E z Z j k w N j M t N W F m O C 0 0 M j Z l L T l i M G Y t O W I 1 N j B m Z W Q 0 Y m R i I i A v P j w v U 3 R h Y m x l R W 5 0 c m l l c z 4 8 L 0 l 0 Z W 0 + P E l 0 Z W 0 + P E l 0 Z W 1 M b 2 N h d G l v b j 4 8 S X R l b V R 5 c G U + R m 9 y b X V s Y T w v S X R l b V R 5 c G U + P E l 0 Z W 1 Q Y X R o P l N l Y 3 R p b 2 4 x L 0 h p b m R 1 c 3 R h b i U y M F V u a W x l d m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b m R 1 c 3 R h b i U y M F V u a W x l d m V y L 0 M l M 0 E l N U N V c 2 V y c y U 1 Q 0 x F T k 9 W T y U y M E w 0 O D A l N U N P b m V E c m l 2 Z S U 1 Q 0 R l c 2 t 0 b 3 A l N U N B c 3 N p Z 2 5 t Z W 5 0 J T V D U H J v a m V j d C U 1 Q 0 V 4 Y 2 V s X 1 B y b 2 p l Y 3 Q l N U N Q b 3 J 0 Z m 9 s a W 8 l M j B N Y W 5 h Z 2 V t Z W 5 0 J T I w Q W 5 h b H l z a X M l N U N f U X V v d G U t R X F 1 a X R 5 L U h J T k R V T k l M V l I t R V E t M D E t M D Q t M j A y N C 1 0 b y 0 w N S 0 w M y 0 y M D I 1 J T I w Y 3 N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u Z H V z d G F u J T I w V W 5 p b G V 2 Z X I v S W 1 w b 3 J 0 Z W Q l M j B D U 1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k d X N 0 Y W 4 l M j B V b m l s Z X Z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k d X N 0 Y W 4 l M j B V b m l s Z X Z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b m R 1 c 3 R h b i U y M F V u a W x l d m V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m b 3 N 5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b m Z v c 3 l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N l Q w N j o z N T o 0 M S 4 2 M T Y 3 M T U w W i I g L z 4 8 R W 5 0 c n k g V H l w Z T 0 i R m l s b E N v b H V t b l R 5 c G V z I i B W Y W x 1 Z T 0 i c 0 N R V U Z C U V V E I i A v P j x F b n R y e S B U e X B l P S J G a W x s Q 2 9 s d W 1 u T m F t Z X M i I F Z h b H V l P S J z W y Z x d W 9 0 O 0 R h d G U g J n F 1 b 3 Q 7 L C Z x d W 9 0 O 0 9 Q R U 4 g J n F 1 b 3 Q 7 L C Z x d W 9 0 O 0 h J R 0 g g J n F 1 b 3 Q 7 L C Z x d W 9 0 O 0 x P V y A m c X V v d D s s J n F 1 b 3 Q 7 Y 2 x v c 2 U g J n F 1 b 3 Q 7 L C Z x d W 9 0 O 1 Z P T F V N R S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m Z v c 3 l z L 0 N o Y W 5 n Z W Q g V H l w Z S 5 7 R G F 0 Z S A s M H 0 m c X V v d D s s J n F 1 b 3 Q 7 U 2 V j d G l v b j E v S W 5 m b 3 N 5 c y 9 D a G F u Z 2 V k I F R 5 c G U u e 0 9 Q R U 4 g L D J 9 J n F 1 b 3 Q 7 L C Z x d W 9 0 O 1 N l Y 3 R p b 2 4 x L 0 l u Z m 9 z e X M v Q 2 h h b m d l Z C B U e X B l L n t I S U d I I C w z f S Z x d W 9 0 O y w m c X V v d D t T Z W N 0 a W 9 u M S 9 J b m Z v c 3 l z L 0 N o Y W 5 n Z W Q g V H l w Z S 5 7 T E 9 X I C w 0 f S Z x d W 9 0 O y w m c X V v d D t T Z W N 0 a W 9 u M S 9 J b m Z v c 3 l z L 0 N o Y W 5 n Z W Q g V H l w Z S 5 7 Y 2 x v c 2 U g L D d 9 J n F 1 b 3 Q 7 L C Z x d W 9 0 O 1 N l Y 3 R p b 2 4 x L 0 l u Z m 9 z e X M v Q 2 h h b m d l Z C B U e X B l L n t W T 0 x V T U U g L D E x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b m Z v c 3 l z L 0 N o Y W 5 n Z W Q g V H l w Z S 5 7 R G F 0 Z S A s M H 0 m c X V v d D s s J n F 1 b 3 Q 7 U 2 V j d G l v b j E v S W 5 m b 3 N 5 c y 9 D a G F u Z 2 V k I F R 5 c G U u e 0 9 Q R U 4 g L D J 9 J n F 1 b 3 Q 7 L C Z x d W 9 0 O 1 N l Y 3 R p b 2 4 x L 0 l u Z m 9 z e X M v Q 2 h h b m d l Z C B U e X B l L n t I S U d I I C w z f S Z x d W 9 0 O y w m c X V v d D t T Z W N 0 a W 9 u M S 9 J b m Z v c 3 l z L 0 N o Y W 5 n Z W Q g V H l w Z S 5 7 T E 9 X I C w 0 f S Z x d W 9 0 O y w m c X V v d D t T Z W N 0 a W 9 u M S 9 J b m Z v c 3 l z L 0 N o Y W 5 n Z W Q g V H l w Z S 5 7 Y 2 x v c 2 U g L D d 9 J n F 1 b 3 Q 7 L C Z x d W 9 0 O 1 N l Y 3 R p b 2 4 x L 0 l u Z m 9 z e X M v Q 2 h h b m d l Z C B U e X B l L n t W T 0 x V T U U g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m b 3 N 5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Z v c 3 l z L 0 M l M 0 E l N U N V c 2 V y c y U 1 Q 0 x F T k 9 W T y U y M E w 0 O D A l N U N P b m V E c m l 2 Z S U 1 Q 0 R l c 2 t 0 b 3 A l N U N B c 3 N p Z 2 5 t Z W 5 0 J T V D U H J v a m V j d C U 1 Q 0 V 4 Y 2 V s X 1 B y b 2 p l Y 3 Q l N U N Q b 3 J 0 Z m 9 s a W 8 l M j B N Y W 5 h Z 2 V t Z W 5 0 J T I w Q W 5 h b H l z a X M l N U N f U X V v d G U t R X F 1 a X R 5 L U l O R l k t R V E t M D E t M D Q t M j A y N C 1 0 b y 0 w N S 0 w M y 0 y M D I 1 J T I w K D I p J T I w Y 3 N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m b 3 N 5 c y 9 J b X B v c n R l Z C U y M E N T V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m 9 z e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m b 3 N 5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m 9 z e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x p Y W 5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Z W x p Y W 5 j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x p Y W 5 j Z S 9 D a G F u Z 2 V k I F R 5 c G U x L n t E Y X R l I C w w f S Z x d W 9 0 O y w m c X V v d D t T Z W N 0 a W 9 u M S 9 S Z W x p Y W 5 j Z S 9 D a G F u Z 2 V k I F R 5 c G U u e 0 9 Q R U 4 g L D J 9 J n F 1 b 3 Q 7 L C Z x d W 9 0 O 1 N l Y 3 R p b 2 4 x L 1 J l b G l h b m N l L 0 N o Y W 5 n Z W Q g V H l w Z S 5 7 S E l H S C A s M 3 0 m c X V v d D s s J n F 1 b 3 Q 7 U 2 V j d G l v b j E v U m V s a W F u Y 2 U v Q 2 h h b m d l Z C B U e X B l L n t M T 1 c g L D R 9 J n F 1 b 3 Q 7 L C Z x d W 9 0 O 1 N l Y 3 R p b 2 4 x L 1 J l b G l h b m N l L 0 N o Y W 5 n Z W Q g V H l w Z S 5 7 Y 2 x v c 2 U g L D d 9 J n F 1 b 3 Q 7 L C Z x d W 9 0 O 1 N l Y 3 R p b 2 4 x L 1 J l b G l h b m N l L 0 N o Y W 5 n Z W Q g V H l w Z S 5 7 V k 9 M V U 1 F I C w x M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m V s a W F u Y 2 U v Q 2 h h b m d l Z C B U e X B l M S 5 7 R G F 0 Z S A s M H 0 m c X V v d D s s J n F 1 b 3 Q 7 U 2 V j d G l v b j E v U m V s a W F u Y 2 U v Q 2 h h b m d l Z C B U e X B l L n t P U E V O I C w y f S Z x d W 9 0 O y w m c X V v d D t T Z W N 0 a W 9 u M S 9 S Z W x p Y W 5 j Z S 9 D a G F u Z 2 V k I F R 5 c G U u e 0 h J R 0 g g L D N 9 J n F 1 b 3 Q 7 L C Z x d W 9 0 O 1 N l Y 3 R p b 2 4 x L 1 J l b G l h b m N l L 0 N o Y W 5 n Z W Q g V H l w Z S 5 7 T E 9 X I C w 0 f S Z x d W 9 0 O y w m c X V v d D t T Z W N 0 a W 9 u M S 9 S Z W x p Y W 5 j Z S 9 D a G F u Z 2 V k I F R 5 c G U u e 2 N s b 3 N l I C w 3 f S Z x d W 9 0 O y w m c X V v d D t T Z W N 0 a W 9 u M S 9 S Z W x p Y W 5 j Z S 9 D a G F u Z 2 V k I F R 5 c G U u e 1 Z P T F V N R S A s M T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Y X R l I C Z x d W 9 0 O y w m c X V v d D t P U E V O I C Z x d W 9 0 O y w m c X V v d D t I S U d I I C Z x d W 9 0 O y w m c X V v d D t M T 1 c g J n F 1 b 3 Q 7 L C Z x d W 9 0 O 2 N s b 3 N l I C Z x d W 9 0 O y w m c X V v d D t W T 0 x V T U U g J n F 1 b 3 Q 7 X S I g L z 4 8 R W 5 0 c n k g V H l w Z T 0 i R m l s b E N v b H V t b l R 5 c G V z I i B W Y W x 1 Z T 0 i c 0 N R V U Z C U V V E I i A v P j x F b n R y e S B U e X B l P S J G a W x s T G F z d F V w Z G F 0 Z W Q i I F Z h b H V l P S J k M j A y N S 0 w M y 0 w N l Q w N j o 0 M D o z M S 4 3 O D Y 3 M j g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z I i A v P j x F b n R y e S B U e X B l P S J B Z G R l Z F R v R G F 0 Y U 1 v Z G V s I i B W Y W x 1 Z T 0 i b D A i I C 8 + P E V u d H J 5 I F R 5 c G U 9 I l F 1 Z X J 5 S U Q i I F Z h b H V l P S J z N z I y Z m Y 2 Y m Q t Z W U 0 N C 0 0 N G J h L W I 5 O D Q t Z W N k M G E 5 N G Y 0 Z G Q z I i A v P j w v U 3 R h Y m x l R W 5 0 c m l l c z 4 8 L 0 l 0 Z W 0 + P E l 0 Z W 0 + P E l 0 Z W 1 M b 2 N h d G l v b j 4 8 S X R l b V R 5 c G U + R m 9 y b X V s Y T w v S X R l b V R 5 c G U + P E l 0 Z W 1 Q Y X R o P l N l Y 3 R p b 2 4 x L 1 J l b G l h b m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G l h b m N l L 0 M l M 0 E l N U N V c 2 V y c y U 1 Q 0 x F T k 9 W T y U y M E w 0 O D A l N U N P b m V E c m l 2 Z S U 1 Q 0 R l c 2 t 0 b 3 A l N U N B c 3 N p Z 2 5 t Z W 5 0 J T V D U H J v a m V j d C U 1 Q 0 V 4 Y 2 V s X 1 B y b 2 p l Y 3 Q l N U N Q b 3 J 0 Z m 9 s a W 8 l M j B N Y W 5 h Z 2 V t Z W 5 0 J T I w Q W 5 h b H l z a X M l N U N f U X V v d G U t R X F 1 a X R 5 L V J F T E l B T k N F L U V R L T A x L T A 0 L T I w M j Q t d G 8 t M D U t M D M t M j A y N S U y M G N z d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G l h b m N l L 0 l t c G 9 y d G V k J T I w Q 1 N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s a W F u Y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s a W F u Y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x p Y W 5 j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i U y M F B o Y X J t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d W 5 f U G h h c m 1 h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1 b i B Q a G F y b W E v Q 2 h h b m d l Z C B U e X B l M S 5 7 R G F 0 Z S A s M H 0 m c X V v d D s s J n F 1 b 3 Q 7 U 2 V j d G l v b j E v U 3 V u I F B o Y X J t Y S 9 D a G F u Z 2 V k I F R 5 c G U u e 0 9 Q R U 4 g L D J 9 J n F 1 b 3 Q 7 L C Z x d W 9 0 O 1 N l Y 3 R p b 2 4 x L 1 N 1 b i B Q a G F y b W E v Q 2 h h b m d l Z C B U e X B l L n t I S U d I I C w z f S Z x d W 9 0 O y w m c X V v d D t T Z W N 0 a W 9 u M S 9 T d W 4 g U G h h c m 1 h L 0 N o Y W 5 n Z W Q g V H l w Z S 5 7 T E 9 X I C w 0 f S Z x d W 9 0 O y w m c X V v d D t T Z W N 0 a W 9 u M S 9 T d W 4 g U G h h c m 1 h L 0 N o Y W 5 n Z W Q g V H l w Z S 5 7 Y 2 x v c 2 U g L D d 9 J n F 1 b 3 Q 7 L C Z x d W 9 0 O 1 N l Y 3 R p b 2 4 x L 1 N 1 b i B Q a G F y b W E v Q 2 h h b m d l Z C B U e X B l L n t W T 0 x V T U U g L D E x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d W 4 g U G h h c m 1 h L 0 N o Y W 5 n Z W Q g V H l w Z T E u e 0 R h d G U g L D B 9 J n F 1 b 3 Q 7 L C Z x d W 9 0 O 1 N l Y 3 R p b 2 4 x L 1 N 1 b i B Q a G F y b W E v Q 2 h h b m d l Z C B U e X B l L n t P U E V O I C w y f S Z x d W 9 0 O y w m c X V v d D t T Z W N 0 a W 9 u M S 9 T d W 4 g U G h h c m 1 h L 0 N o Y W 5 n Z W Q g V H l w Z S 5 7 S E l H S C A s M 3 0 m c X V v d D s s J n F 1 b 3 Q 7 U 2 V j d G l v b j E v U 3 V u I F B o Y X J t Y S 9 D a G F u Z 2 V k I F R 5 c G U u e 0 x P V y A s N H 0 m c X V v d D s s J n F 1 b 3 Q 7 U 2 V j d G l v b j E v U 3 V u I F B o Y X J t Y S 9 D a G F u Z 2 V k I F R 5 c G U u e 2 N s b 3 N l I C w 3 f S Z x d W 9 0 O y w m c X V v d D t T Z W N 0 a W 9 u M S 9 T d W 4 g U G h h c m 1 h L 0 N o Y W 5 n Z W Q g V H l w Z S 5 7 V k 9 M V U 1 F I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h d G U g J n F 1 b 3 Q 7 L C Z x d W 9 0 O 0 9 Q R U 4 g J n F 1 b 3 Q 7 L C Z x d W 9 0 O 0 h J R 0 g g J n F 1 b 3 Q 7 L C Z x d W 9 0 O 0 x P V y A m c X V v d D s s J n F 1 b 3 Q 7 Y 2 x v c 2 U g J n F 1 b 3 Q 7 L C Z x d W 9 0 O 1 Z P T F V N R S A m c X V v d D t d I i A v P j x F b n R y e S B U e X B l P S J G a W x s Q 2 9 s d W 1 u V H l w Z X M i I F Z h b H V l P S J z Q 1 F V R k J R V U Q i I C 8 + P E V u d H J 5 I F R 5 c G U 9 I k Z p b G x M Y X N 0 V X B k Y X R l Z C I g V m F s d W U 9 I m Q y M D I 1 L T A z L T A 2 V D A 2 O j Q w O j M y L j k 5 N z Q y N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z M i I C 8 + P E V u d H J 5 I F R 5 c G U 9 I k F k Z G V k V G 9 E Y X R h T W 9 k Z W w i I F Z h b H V l P S J s M C I g L z 4 8 R W 5 0 c n k g V H l w Z T 0 i U X V l c n l J R C I g V m F s d W U 9 I n M 1 M j A 0 N 2 U 5 M C 0 1 M W F l L T R k Y 2 Y t O T R i Z S 0 y O G E z Z m M 0 O G I w Z j A i I C 8 + P C 9 T d G F i b G V F b n R y a W V z P j w v S X R l b T 4 8 S X R l b T 4 8 S X R l b U x v Y 2 F 0 a W 9 u P j x J d G V t V H l w Z T 5 G b 3 J t d W x h P C 9 J d G V t V H l w Z T 4 8 S X R l b V B h d G g + U 2 V j d G l v b j E v U 3 V u J T I w U G h h c m 1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i U y M F B o Y X J t Y S 9 D J T N B J T V D V X N l c n M l N U N M R U 5 P V k 8 l M j B M N D g w J T V D T 2 5 l R H J p d m U l N U N E Z X N r d G 9 w J T V D Q X N z a W d u b W V u d C U 1 Q 1 B y b 2 p l Y 3 Q l N U N F e G N l b F 9 Q c m 9 q Z W N 0 J T V D U G 9 y d G Z v b G l v J T I w T W F u Y W d l b W V u d C U y M E F u Y W x 5 c 2 l z J T V D X 1 F 1 b 3 R l L U V x d W l 0 e S 1 T V U 5 Q S E F S T U E t R V E t M D E t M D Q t M j A y N C 1 0 b y 0 w N S 0 w M y 0 y M D I 1 J T I w Y 3 N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u J T I w U G h h c m 1 h L 0 l t c G 9 y d G V k J T I w Q 1 N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u J T I w U G h h c m 1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i U y M F B o Y X J t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i U y M F B o Y X J t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d G E l M j B N b 3 R v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0 Y V 9 N b 3 R v c n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0 Y S B N b 3 R v c n M v Q 2 h h b m d l Z C B U e X B l M S 5 7 R G F 0 Z S A s M H 0 m c X V v d D s s J n F 1 b 3 Q 7 U 2 V j d G l v b j E v V G F 0 Y S B N b 3 R v c n M v Q 2 h h b m d l Z C B U e X B l L n t P U E V O I C w y f S Z x d W 9 0 O y w m c X V v d D t T Z W N 0 a W 9 u M S 9 U Y X R h I E 1 v d G 9 y c y 9 D a G F u Z 2 V k I F R 5 c G U u e 0 h J R 0 g g L D N 9 J n F 1 b 3 Q 7 L C Z x d W 9 0 O 1 N l Y 3 R p b 2 4 x L 1 R h d G E g T W 9 0 b 3 J z L 0 N o Y W 5 n Z W Q g V H l w Z S 5 7 T E 9 X I C w 0 f S Z x d W 9 0 O y w m c X V v d D t T Z W N 0 a W 9 u M S 9 U Y X R h I E 1 v d G 9 y c y 9 D a G F u Z 2 V k I F R 5 c G U u e 2 N s b 3 N l I C w 3 f S Z x d W 9 0 O y w m c X V v d D t T Z W N 0 a W 9 u M S 9 U Y X R h I E 1 v d G 9 y c y 9 D a G F u Z 2 V k I F R 5 c G U u e 1 Z P T F V N R S A s M T F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d G E g T W 9 0 b 3 J z L 0 N o Y W 5 n Z W Q g V H l w Z T E u e 0 R h d G U g L D B 9 J n F 1 b 3 Q 7 L C Z x d W 9 0 O 1 N l Y 3 R p b 2 4 x L 1 R h d G E g T W 9 0 b 3 J z L 0 N o Y W 5 n Z W Q g V H l w Z S 5 7 T 1 B F T i A s M n 0 m c X V v d D s s J n F 1 b 3 Q 7 U 2 V j d G l v b j E v V G F 0 Y S B N b 3 R v c n M v Q 2 h h b m d l Z C B U e X B l L n t I S U d I I C w z f S Z x d W 9 0 O y w m c X V v d D t T Z W N 0 a W 9 u M S 9 U Y X R h I E 1 v d G 9 y c y 9 D a G F u Z 2 V k I F R 5 c G U u e 0 x P V y A s N H 0 m c X V v d D s s J n F 1 b 3 Q 7 U 2 V j d G l v b j E v V G F 0 Y S B N b 3 R v c n M v Q 2 h h b m d l Z C B U e X B l L n t j b G 9 z Z S A s N 3 0 m c X V v d D s s J n F 1 b 3 Q 7 U 2 V j d G l v b j E v V G F 0 Y S B N b 3 R v c n M v Q 2 h h b m d l Z C B U e X B l L n t W T 0 x V T U U g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F 0 Z S A m c X V v d D s s J n F 1 b 3 Q 7 T 1 B F T i A m c X V v d D s s J n F 1 b 3 Q 7 S E l H S C A m c X V v d D s s J n F 1 b 3 Q 7 T E 9 X I C Z x d W 9 0 O y w m c X V v d D t j b G 9 z Z S A m c X V v d D s s J n F 1 b 3 Q 7 V k 9 M V U 1 F I C Z x d W 9 0 O 1 0 i I C 8 + P E V u d H J 5 I F R 5 c G U 9 I k Z p b G x D b 2 x 1 b W 5 U e X B l c y I g V m F s d W U 9 I n N D U V V G Q l F V R C I g L z 4 8 R W 5 0 c n k g V H l w Z T 0 i R m l s b E x h c 3 R V c G R h d G V k I i B W Y W x 1 Z T 0 i Z D I w M j U t M D M t M D Z U M D Y 6 N D A 6 M z I u O T c z M T g 1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z M y I g L z 4 8 R W 5 0 c n k g V H l w Z T 0 i Q W R k Z W R U b 0 R h d G F N b 2 R l b C I g V m F s d W U 9 I m w w I i A v P j x F b n R y e S B U e X B l P S J R d W V y e U l E I i B W Y W x 1 Z T 0 i c 2 Y 4 N T A 3 N D h h L W Y z Y j E t N D B l Y i 1 i N m I y L W V i N j Y x N T I 1 Z T V h Z C I g L z 4 8 L 1 N 0 Y W J s Z U V u d H J p Z X M + P C 9 J d G V t P j x J d G V t P j x J d G V t T G 9 j Y X R p b 2 4 + P E l 0 Z W 1 U e X B l P k Z v c m 1 1 b G E 8 L 0 l 0 Z W 1 U e X B l P j x J d G V t U G F 0 a D 5 T Z W N 0 a W 9 u M S 9 U Y X R h J T I w T W 9 0 b 3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d G E l M j B N b 3 R v c n M v Q y U z Q S U 1 Q 1 V z Z X J z J T V D T E V O T 1 Z P J T I w T D Q 4 M C U 1 Q 0 9 u Z U R y a X Z l J T V D R G V z a 3 R v c C U 1 Q 0 F z c 2 l n b m 1 l b n Q l N U N Q c m 9 q Z W N 0 J T V D R X h j Z W x f U H J v a m V j d C U 1 Q 1 B v c n R m b 2 x p b y U y M E 1 h b m F n Z W 1 l b n Q l M j B B b m F s e X N p c y U 1 Q 1 9 R d W 9 0 Z S 1 F c X V p d H k t V E F U Q U 1 P V E 9 S U y 1 F U S 0 w M S 0 w N C 0 y M D I 0 L X R v L T A 1 L T A z L T I w M j U l M j B j c 3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R h J T I w T W 9 0 b 3 J z L 0 l t c G 9 y d G V k J T I w Q 1 N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0 Y S U y M E 1 v d G 9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R h J T I w T W 9 0 b 3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0 Y S U y M E 1 v d G 9 y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d G E l M j B N b 3 R v c n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u J T I w U G h h c m 1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G l h b m N l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b m R 1 c 3 R h b i U y M F V u a W x l d m V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E R k M l M j B C Y W 5 r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Z n R 5 J T I w N T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m l m d H l f N T A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D Z U M D Y 6 M z U 6 M z g u N z A 1 N z k w N F o i I C 8 + P E V u d H J 5 I F R 5 c G U 9 I k Z p b G x D b 2 x 1 b W 5 U e X B l c y I g V m F s d W U 9 I n N D U V l H Q m d Z U i I g L z 4 8 R W 5 0 c n k g V H l w Z T 0 i R m l s b E N v b H V t b k 5 h b W V z I i B W Y W x 1 Z T 0 i c 1 s m c X V v d D t E Y X R l I C Z x d W 9 0 O y w m c X V v d D t P c G V u I C Z x d W 9 0 O y w m c X V v d D t I a W d o I C Z x d W 9 0 O y w m c X V v d D t M b 3 c g J n F 1 b 3 Q 7 L C Z x d W 9 0 O 0 N s b 3 N l I C Z x d W 9 0 O y w m c X V v d D t U d X J u b 3 Z l c i A o 4 o K 5 I E N y K S Z x d W 9 0 O 1 0 i I C 8 + P E V u d H J 5 I F R 5 c G U 9 I k Z p b G x T d G F 0 d X M i I F Z h b H V l P S J z Q 2 9 t c G x l d G U i I C 8 + P E V u d H J 5 I F R 5 c G U 9 I k Z p b G x D b 3 V u d C I g V m F s d W U 9 I m w y M z M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p Z n R 5 I D U w L 0 N o Y W 5 n Z W Q g V H l w Z S 5 7 R G F 0 Z S A s M H 0 m c X V v d D s s J n F 1 b 3 Q 7 U 2 V j d G l v b j E v T m l m d H k g N T A v U H J v b W 9 0 Z W Q g S G V h Z G V y c y 5 7 T 3 B l b i A s M X 0 m c X V v d D s s J n F 1 b 3 Q 7 U 2 V j d G l v b j E v T m l m d H k g N T A v U H J v b W 9 0 Z W Q g S G V h Z G V y c y 5 7 S G l n a C A s M n 0 m c X V v d D s s J n F 1 b 3 Q 7 U 2 V j d G l v b j E v T m l m d H k g N T A v U H J v b W 9 0 Z W Q g S G V h Z G V y c y 5 7 T G 9 3 I C w z f S Z x d W 9 0 O y w m c X V v d D t T Z W N 0 a W 9 u M S 9 O a W Z 0 e S A 1 M C 9 Q c m 9 t b 3 R l Z C B I Z W F k Z X J z L n t D b G 9 z Z S A s N H 0 m c X V v d D s s J n F 1 b 3 Q 7 U 2 V j d G l v b j E v T m l m d H k g N T A v Q 2 h h b m d l Z C B U e X B l L n t U d X J u b 3 Z l c i A o 4 o K 5 I E N y K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O a W Z 0 e S A 1 M C 9 D a G F u Z 2 V k I F R 5 c G U u e 0 R h d G U g L D B 9 J n F 1 b 3 Q 7 L C Z x d W 9 0 O 1 N l Y 3 R p b 2 4 x L 0 5 p Z n R 5 I D U w L 1 B y b 2 1 v d G V k I E h l Y W R l c n M u e 0 9 w Z W 4 g L D F 9 J n F 1 b 3 Q 7 L C Z x d W 9 0 O 1 N l Y 3 R p b 2 4 x L 0 5 p Z n R 5 I D U w L 1 B y b 2 1 v d G V k I E h l Y W R l c n M u e 0 h p Z 2 g g L D J 9 J n F 1 b 3 Q 7 L C Z x d W 9 0 O 1 N l Y 3 R p b 2 4 x L 0 5 p Z n R 5 I D U w L 1 B y b 2 1 v d G V k I E h l Y W R l c n M u e 0 x v d y A s M 3 0 m c X V v d D s s J n F 1 b 3 Q 7 U 2 V j d G l v b j E v T m l m d H k g N T A v U H J v b W 9 0 Z W Q g S G V h Z G V y c y 5 7 Q 2 x v c 2 U g L D R 9 J n F 1 b 3 Q 7 L C Z x d W 9 0 O 1 N l Y 3 R p b 2 4 x L 0 5 p Z n R 5 I D U w L 0 N o Y W 5 n Z W Q g V H l w Z S 5 7 V H V y b m 9 2 Z X I g K O K C u S B D c i k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a W Z 0 e S U y M D U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Z n R 5 J T I w N T A l M j A o M i k v Q y U z Q S U 1 Q 1 V z Z X J z J T V D T E V O T 1 Z P J T I w T D Q 4 M C U 1 Q 0 9 u Z U R y a X Z l J T V D R G V z a 3 R v c C U 1 Q 0 F z c 2 l n b m 1 l b n Q l N U N Q c m 9 q Z W N 0 J T V D R X h j Z W x f U H J v a m V j d C U 1 Q 1 B v c n R m b 2 x p b y U y M E 1 h b m F n Z W 1 l b n Q l M j B B b m F s e X N p c y U 1 Q 1 9 O S U Z U W S U y M D U w L T A x L T A 0 L T I w M j Q t d G 8 t M D U t M D M t M j A y N S U y M G N z d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Z n R 5 J T I w N T A l M j A o M i k v S W 1 w b 3 J 0 Z W Q l M j B D U 1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Z 0 e S U y M D U w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Z n R 5 J T I w N T A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Z 0 e S U y M D U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R G Q y U y M E J h b m s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S E R G Q 1 9 C Y W 5 r M T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E R G Q y B C Y W 5 r L 0 N o Y W 5 n Z W Q g V H l w Z T E u e 0 R h d G U g L D B 9 J n F 1 b 3 Q 7 L C Z x d W 9 0 O 1 N l Y 3 R p b 2 4 x L 0 h E R k M g Q m F u a y 9 D a G F u Z 2 V k I F R 5 c G U u e 0 9 Q R U 4 g L D J 9 J n F 1 b 3 Q 7 L C Z x d W 9 0 O 1 N l Y 3 R p b 2 4 x L 0 h E R k M g Q m F u a y 9 D a G F u Z 2 V k I F R 5 c G U u e 0 h J R 0 g g L D N 9 J n F 1 b 3 Q 7 L C Z x d W 9 0 O 1 N l Y 3 R p b 2 4 x L 0 h E R k M g Q m F u a y 9 D a G F u Z 2 V k I F R 5 c G U u e 0 x P V y A s N H 0 m c X V v d D s s J n F 1 b 3 Q 7 U 2 V j d G l v b j E v S E R G Q y B C Y W 5 r L 0 N o Y W 5 n Z W Q g V H l w Z S 5 7 Y 2 x v c 2 U g L D d 9 J n F 1 b 3 Q 7 L C Z x d W 9 0 O 1 N l Y 3 R p b 2 4 x L 0 h E R k M g Q m F u a y 9 D a G F u Z 2 V k I F R 5 c G U u e 1 Z P T F V N R S A s M T F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h E R k M g Q m F u a y 9 D a G F u Z 2 V k I F R 5 c G U x L n t E Y X R l I C w w f S Z x d W 9 0 O y w m c X V v d D t T Z W N 0 a W 9 u M S 9 I R E Z D I E J h b m s v Q 2 h h b m d l Z C B U e X B l L n t P U E V O I C w y f S Z x d W 9 0 O y w m c X V v d D t T Z W N 0 a W 9 u M S 9 I R E Z D I E J h b m s v Q 2 h h b m d l Z C B U e X B l L n t I S U d I I C w z f S Z x d W 9 0 O y w m c X V v d D t T Z W N 0 a W 9 u M S 9 I R E Z D I E J h b m s v Q 2 h h b m d l Z C B U e X B l L n t M T 1 c g L D R 9 J n F 1 b 3 Q 7 L C Z x d W 9 0 O 1 N l Y 3 R p b 2 4 x L 0 h E R k M g Q m F u a y 9 D a G F u Z 2 V k I F R 5 c G U u e 2 N s b 3 N l I C w 3 f S Z x d W 9 0 O y w m c X V v d D t T Z W N 0 a W 9 u M S 9 I R E Z D I E J h b m s v Q 2 h h b m d l Z C B U e X B l L n t W T 0 x V T U U g L D E x f S Z x d W 9 0 O 1 0 s J n F 1 b 3 Q 7 U m V s Y X R p b 2 5 z a G l w S W 5 m b y Z x d W 9 0 O z p b X X 0 i I C 8 + P E V u d H J 5 I F R 5 c G U 9 I k Z p b G x D b 3 V u d C I g V m F s d W U 9 I m w y M z M i I C 8 + P E V u d H J 5 I F R 5 c G U 9 I k Z p b G x T d G F 0 d X M i I F Z h b H V l P S J z Q 2 9 t c G x l d G U i I C 8 + P E V u d H J 5 I F R 5 c G U 9 I k Z p b G x D b 2 x 1 b W 5 O Y W 1 l c y I g V m F s d W U 9 I n N b J n F 1 b 3 Q 7 R G F 0 Z S A m c X V v d D s s J n F 1 b 3 Q 7 T 1 B F T i A m c X V v d D s s J n F 1 b 3 Q 7 S E l H S C A m c X V v d D s s J n F 1 b 3 Q 7 T E 9 X I C Z x d W 9 0 O y w m c X V v d D t j b G 9 z Z S A m c X V v d D s s J n F 1 b 3 Q 7 V k 9 M V U 1 F I C Z x d W 9 0 O 1 0 i I C 8 + P E V u d H J 5 I F R 5 c G U 9 I k Z p b G x D b 2 x 1 b W 5 U e X B l c y I g V m F s d W U 9 I n N D U V V G Q l F V R C I g L z 4 8 R W 5 0 c n k g V H l w Z T 0 i R m l s b E x h c 3 R V c G R h d G V k I i B W Y W x 1 Z T 0 i Z D I w M j U t M D M t M D Z U M D Y 6 N D A 6 M z E u O D U w N D M 1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R E Z D J T I w Q m F u a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R E Z D J T I w Q m F u a y U y M C g y K S 9 D J T N B J T V D V X N l c n M l N U N M R U 5 P V k 8 l M j B M N D g w J T V D T 2 5 l R H J p d m U l N U N E Z X N r d G 9 w J T V D Q X N z a W d u b W V u d C U 1 Q 1 B y b 2 p l Y 3 Q l N U N F e G N l b F 9 Q c m 9 q Z W N 0 J T V D U G 9 y d G Z v b G l v J T I w T W F u Y W d l b W V u d C U y M E F u Y W x 5 c 2 l z J T V D X 1 F 1 b 3 R l L U V x d W l 0 e S 1 I R E Z D Q k F O S y 1 F U S 0 w M S 0 w N C 0 y M D I 0 L X R v L T A 1 L T A z L T I w M j U l M j B j c 3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R E Z D J T I w Q m F u a y U y M C g y K S 9 J b X B v c n R l Z C U y M E N T V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E R k M l M j B C Y W 5 r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E R k M l M j B C Y W 5 r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R G Q y U y M E J h b m s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R E Z D J T I w Q m F u a y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Z v c 3 l z J T I w K D I p P C 9 J d G V t U G F 0 a D 4 8 L 0 l 0 Z W 1 M b 2 N h d G l v b j 4 8 U 3 R h Y m x l R W 5 0 c m l l c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Z m 9 z e X M v Q 2 h h b m d l Z C B U e X B l L n t E Y X R l I C w w f S Z x d W 9 0 O y w m c X V v d D t T Z W N 0 a W 9 u M S 9 J b m Z v c 3 l z L 0 N o Y W 5 n Z W Q g V H l w Z S 5 7 T 1 B F T i A s M n 0 m c X V v d D s s J n F 1 b 3 Q 7 U 2 V j d G l v b j E v S W 5 m b 3 N 5 c y 9 D a G F u Z 2 V k I F R 5 c G U u e 0 h J R 0 g g L D N 9 J n F 1 b 3 Q 7 L C Z x d W 9 0 O 1 N l Y 3 R p b 2 4 x L 0 l u Z m 9 z e X M v Q 2 h h b m d l Z C B U e X B l L n t M T 1 c g L D R 9 J n F 1 b 3 Q 7 L C Z x d W 9 0 O 1 N l Y 3 R p b 2 4 x L 0 l u Z m 9 z e X M v Q 2 h h b m d l Z C B U e X B l L n t j b G 9 z Z S A s N 3 0 m c X V v d D s s J n F 1 b 3 Q 7 U 2 V j d G l v b j E v S W 5 m b 3 N 5 c y 9 D a G F u Z 2 V k I F R 5 c G U u e 1 Z P T F V N R S A s M T F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l u Z m 9 z e X M v Q 2 h h b m d l Z C B U e X B l L n t E Y X R l I C w w f S Z x d W 9 0 O y w m c X V v d D t T Z W N 0 a W 9 u M S 9 J b m Z v c 3 l z L 0 N o Y W 5 n Z W Q g V H l w Z S 5 7 T 1 B F T i A s M n 0 m c X V v d D s s J n F 1 b 3 Q 7 U 2 V j d G l v b j E v S W 5 m b 3 N 5 c y 9 D a G F u Z 2 V k I F R 5 c G U u e 0 h J R 0 g g L D N 9 J n F 1 b 3 Q 7 L C Z x d W 9 0 O 1 N l Y 3 R p b 2 4 x L 0 l u Z m 9 z e X M v Q 2 h h b m d l Z C B U e X B l L n t M T 1 c g L D R 9 J n F 1 b 3 Q 7 L C Z x d W 9 0 O 1 N l Y 3 R p b 2 4 x L 0 l u Z m 9 z e X M v Q 2 h h b m d l Z C B U e X B l L n t j b G 9 z Z S A s N 3 0 m c X V v d D s s J n F 1 b 3 Q 7 U 2 V j d G l v b j E v S W 5 m b 3 N 5 c y 9 D a G F u Z 2 V k I F R 5 c G U u e 1 Z P T F V N R S A s M T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Y X R l I C Z x d W 9 0 O y w m c X V v d D t P U E V O I C Z x d W 9 0 O y w m c X V v d D t I S U d I I C Z x d W 9 0 O y w m c X V v d D t M T 1 c g J n F 1 b 3 Q 7 L C Z x d W 9 0 O 2 N s b 3 N l I C Z x d W 9 0 O y w m c X V v d D t W T 0 x V T U U g J n F 1 b 3 Q 7 X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D b 2 x 1 b W 5 U e X B l c y I g V m F s d W U 9 I n N D U V V G Q l F V R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U Y X J n Z X Q i I F Z h b H V l P S J z S W 5 m b 3 N 5 c z E y I i A v P j x F b n R y e S B U e X B l P S J G a W x s Q 2 9 1 b n Q i I F Z h b H V l P S J s M j M z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X J y b 3 J D b 2 R l I i B W Y W x 1 Z T 0 i c 1 V u a 2 5 v d 2 4 i I C 8 + P E V u d H J 5 I F R 5 c G U 9 I k Z p b G x F b m F i b G V k I i B W Y W x 1 Z T 0 i b D E i I C 8 + P E V u d H J 5 I F R 5 c G U 9 I k Z p b G x M Y X N 0 V X B k Y X R l Z C I g V m F s d W U 9 I m Q y M D I 1 L T A z L T A 2 V D A 2 O j M 1 O j Q x L j Y x N j c x N T B a I i A v P j x F b n R y e S B U e X B l P S J G a W x s R X J y b 3 J D b 3 V u d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m Z v c 3 l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m 9 z e X M l M j A o M i k v Q y U z Q S U 1 Q 1 V z Z X J z J T V D T E V O T 1 Z P J T I w T D Q 4 M C U 1 Q 0 9 u Z U R y a X Z l J T V D R G V z a 3 R v c C U 1 Q 0 F z c 2 l n b m 1 l b n Q l N U N Q c m 9 q Z W N 0 J T V D R X h j Z W x f U H J v a m V j d C U 1 Q 1 B v c n R m b 2 x p b y U y M E 1 h b m F n Z W 1 l b n Q l M j B B b m F s e X N p c y U 1 Q 1 9 R d W 9 0 Z S 1 F c X V p d H k t S U 5 G W S 1 F U S 0 w M S 0 w N C 0 y M D I 0 L X R v L T A 1 L T A z L T I w M j U l M j A o M i k l M j B j c 3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Z v c 3 l z J T I w K D I p L 0 l t c G 9 y d G V k J T I w Q 1 N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m b 3 N 5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Z v c 3 l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m b 3 N 5 c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i U y M F B o Y X J t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d W 5 f U G h h c m 1 h M T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V u I F B o Y X J t Y S 9 D a G F u Z 2 V k I F R 5 c G U x L n t E Y X R l I C w w f S Z x d W 9 0 O y w m c X V v d D t T Z W N 0 a W 9 u M S 9 T d W 4 g U G h h c m 1 h L 0 N o Y W 5 n Z W Q g V H l w Z S 5 7 T 1 B F T i A s M n 0 m c X V v d D s s J n F 1 b 3 Q 7 U 2 V j d G l v b j E v U 3 V u I F B o Y X J t Y S 9 D a G F u Z 2 V k I F R 5 c G U u e 0 h J R 0 g g L D N 9 J n F 1 b 3 Q 7 L C Z x d W 9 0 O 1 N l Y 3 R p b 2 4 x L 1 N 1 b i B Q a G F y b W E v Q 2 h h b m d l Z C B U e X B l L n t M T 1 c g L D R 9 J n F 1 b 3 Q 7 L C Z x d W 9 0 O 1 N l Y 3 R p b 2 4 x L 1 N 1 b i B Q a G F y b W E v Q 2 h h b m d l Z C B U e X B l L n t j b G 9 z Z S A s N 3 0 m c X V v d D s s J n F 1 b 3 Q 7 U 2 V j d G l v b j E v U 3 V u I F B o Y X J t Y S 9 D a G F u Z 2 V k I F R 5 c G U u e 1 Z P T F V N R S A s M T F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N 1 b i B Q a G F y b W E v Q 2 h h b m d l Z C B U e X B l M S 5 7 R G F 0 Z S A s M H 0 m c X V v d D s s J n F 1 b 3 Q 7 U 2 V j d G l v b j E v U 3 V u I F B o Y X J t Y S 9 D a G F u Z 2 V k I F R 5 c G U u e 0 9 Q R U 4 g L D J 9 J n F 1 b 3 Q 7 L C Z x d W 9 0 O 1 N l Y 3 R p b 2 4 x L 1 N 1 b i B Q a G F y b W E v Q 2 h h b m d l Z C B U e X B l L n t I S U d I I C w z f S Z x d W 9 0 O y w m c X V v d D t T Z W N 0 a W 9 u M S 9 T d W 4 g U G h h c m 1 h L 0 N o Y W 5 n Z W Q g V H l w Z S 5 7 T E 9 X I C w 0 f S Z x d W 9 0 O y w m c X V v d D t T Z W N 0 a W 9 u M S 9 T d W 4 g U G h h c m 1 h L 0 N o Y W 5 n Z W Q g V H l w Z S 5 7 Y 2 x v c 2 U g L D d 9 J n F 1 b 3 Q 7 L C Z x d W 9 0 O 1 N l Y 3 R p b 2 4 x L 1 N 1 b i B Q a G F y b W E v Q 2 h h b m d l Z C B U e X B l L n t W T 0 x V T U U g L D E x f S Z x d W 9 0 O 1 0 s J n F 1 b 3 Q 7 U m V s Y X R p b 2 5 z a G l w S W 5 m b y Z x d W 9 0 O z p b X X 0 i I C 8 + P E V u d H J 5 I F R 5 c G U 9 I k Z p b G x D b 3 V u d C I g V m F s d W U 9 I m w y M z M i I C 8 + P E V u d H J 5 I F R 5 c G U 9 I k Z p b G x T d G F 0 d X M i I F Z h b H V l P S J z Q 2 9 t c G x l d G U i I C 8 + P E V u d H J 5 I F R 5 c G U 9 I k Z p b G x D b 2 x 1 b W 5 O Y W 1 l c y I g V m F s d W U 9 I n N b J n F 1 b 3 Q 7 R G F 0 Z S A m c X V v d D s s J n F 1 b 3 Q 7 T 1 B F T i A m c X V v d D s s J n F 1 b 3 Q 7 S E l H S C A m c X V v d D s s J n F 1 b 3 Q 7 T E 9 X I C Z x d W 9 0 O y w m c X V v d D t j b G 9 z Z S A m c X V v d D s s J n F 1 b 3 Q 7 V k 9 M V U 1 F I C Z x d W 9 0 O 1 0 i I C 8 + P E V u d H J 5 I F R 5 c G U 9 I k Z p b G x D b 2 x 1 b W 5 U e X B l c y I g V m F s d W U 9 I n N D U V V G Q l F V R C I g L z 4 8 R W 5 0 c n k g V H l w Z T 0 i R m l s b E x h c 3 R V c G R h d G V k I i B W Y W x 1 Z T 0 i Z D I w M j U t M D M t M D Z U M D Y 6 N D A 6 M z I u O T k 3 N D I 3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d W 4 l M j B Q a G F y b W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u J T I w U G h h c m 1 h J T I w K D I p L 0 M l M 0 E l N U N V c 2 V y c y U 1 Q 0 x F T k 9 W T y U y M E w 0 O D A l N U N P b m V E c m l 2 Z S U 1 Q 0 R l c 2 t 0 b 3 A l N U N B c 3 N p Z 2 5 t Z W 5 0 J T V D U H J v a m V j d C U 1 Q 0 V 4 Y 2 V s X 1 B y b 2 p l Y 3 Q l N U N Q b 3 J 0 Z m 9 s a W 8 l M j B N Y W 5 h Z 2 V t Z W 5 0 J T I w Q W 5 h b H l z a X M l N U N f U X V v d G U t R X F 1 a X R 5 L V N V T l B I Q V J N Q S 1 F U S 0 w M S 0 w N C 0 y M D I 0 L X R v L T A 1 L T A z L T I w M j U l M j B j c 3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4 l M j B Q a G F y b W E l M j A o M i k v S W 1 w b 3 J 0 Z W Q l M j B D U 1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4 l M j B Q a G F y b W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u J T I w U G h h c m 1 h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u J T I w U G h h c m 1 h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u J T I w U G h h c m 1 h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G l h b m N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J l b G l h b m N l M T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s a W F u Y 2 U v Q 2 h h b m d l Z C B U e X B l M S 5 7 R G F 0 Z S A s M H 0 m c X V v d D s s J n F 1 b 3 Q 7 U 2 V j d G l v b j E v U m V s a W F u Y 2 U v Q 2 h h b m d l Z C B U e X B l L n t P U E V O I C w y f S Z x d W 9 0 O y w m c X V v d D t T Z W N 0 a W 9 u M S 9 S Z W x p Y W 5 j Z S 9 D a G F u Z 2 V k I F R 5 c G U u e 0 h J R 0 g g L D N 9 J n F 1 b 3 Q 7 L C Z x d W 9 0 O 1 N l Y 3 R p b 2 4 x L 1 J l b G l h b m N l L 0 N o Y W 5 n Z W Q g V H l w Z S 5 7 T E 9 X I C w 0 f S Z x d W 9 0 O y w m c X V v d D t T Z W N 0 a W 9 u M S 9 S Z W x p Y W 5 j Z S 9 D a G F u Z 2 V k I F R 5 c G U u e 2 N s b 3 N l I C w 3 f S Z x d W 9 0 O y w m c X V v d D t T Z W N 0 a W 9 u M S 9 S Z W x p Y W 5 j Z S 9 D a G F u Z 2 V k I F R 5 c G U u e 1 Z P T F V N R S A s M T F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J l b G l h b m N l L 0 N o Y W 5 n Z W Q g V H l w Z T E u e 0 R h d G U g L D B 9 J n F 1 b 3 Q 7 L C Z x d W 9 0 O 1 N l Y 3 R p b 2 4 x L 1 J l b G l h b m N l L 0 N o Y W 5 n Z W Q g V H l w Z S 5 7 T 1 B F T i A s M n 0 m c X V v d D s s J n F 1 b 3 Q 7 U 2 V j d G l v b j E v U m V s a W F u Y 2 U v Q 2 h h b m d l Z C B U e X B l L n t I S U d I I C w z f S Z x d W 9 0 O y w m c X V v d D t T Z W N 0 a W 9 u M S 9 S Z W x p Y W 5 j Z S 9 D a G F u Z 2 V k I F R 5 c G U u e 0 x P V y A s N H 0 m c X V v d D s s J n F 1 b 3 Q 7 U 2 V j d G l v b j E v U m V s a W F u Y 2 U v Q 2 h h b m d l Z C B U e X B l L n t j b G 9 z Z S A s N 3 0 m c X V v d D s s J n F 1 b 3 Q 7 U 2 V j d G l v b j E v U m V s a W F u Y 2 U v Q 2 h h b m d l Z C B U e X B l L n t W T 0 x V T U U g L D E x f S Z x d W 9 0 O 1 0 s J n F 1 b 3 Q 7 U m V s Y X R p b 2 5 z a G l w S W 5 m b y Z x d W 9 0 O z p b X X 0 i I C 8 + P E V u d H J 5 I F R 5 c G U 9 I k Z p b G x D b 3 V u d C I g V m F s d W U 9 I m w y M z M i I C 8 + P E V u d H J 5 I F R 5 c G U 9 I k Z p b G x T d G F 0 d X M i I F Z h b H V l P S J z Q 2 9 t c G x l d G U i I C 8 + P E V u d H J 5 I F R 5 c G U 9 I k Z p b G x D b 2 x 1 b W 5 O Y W 1 l c y I g V m F s d W U 9 I n N b J n F 1 b 3 Q 7 R G F 0 Z S A m c X V v d D s s J n F 1 b 3 Q 7 T 1 B F T i A m c X V v d D s s J n F 1 b 3 Q 7 S E l H S C A m c X V v d D s s J n F 1 b 3 Q 7 T E 9 X I C Z x d W 9 0 O y w m c X V v d D t j b G 9 z Z S A m c X V v d D s s J n F 1 b 3 Q 7 V k 9 M V U 1 F I C Z x d W 9 0 O 1 0 i I C 8 + P E V u d H J 5 I F R 5 c G U 9 I k Z p b G x D b 2 x 1 b W 5 U e X B l c y I g V m F s d W U 9 I n N D U V V G Q l F V R C I g L z 4 8 R W 5 0 c n k g V H l w Z T 0 i R m l s b E x h c 3 R V c G R h d G V k I i B W Y W x 1 Z T 0 i Z D I w M j U t M D M t M D Z U M D Y 6 N D A 6 M z E u N z g 2 N z I 4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W x p Y W 5 j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x p Y W 5 j Z S U y M C g y K S 9 D J T N B J T V D V X N l c n M l N U N M R U 5 P V k 8 l M j B M N D g w J T V D T 2 5 l R H J p d m U l N U N E Z X N r d G 9 w J T V D Q X N z a W d u b W V u d C U 1 Q 1 B y b 2 p l Y 3 Q l N U N F e G N l b F 9 Q c m 9 q Z W N 0 J T V D U G 9 y d G Z v b G l v J T I w T W F u Y W d l b W V u d C U y M E F u Y W x 5 c 2 l z J T V D X 1 F 1 b 3 R l L U V x d W l 0 e S 1 S R U x J Q U 5 D R S 1 F U S 0 w M S 0 w N C 0 y M D I 0 L X R v L T A 1 L T A z L T I w M j U l M j B j c 3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x p Y W 5 j Z S U y M C g y K S 9 J b X B v c n R l Z C U y M E N T V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G l h b m N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G l h b m N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s a W F u Y 2 U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x p Y W 5 j Z S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R h J T I w T W 9 0 b 3 J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d G F f T W 9 0 b 3 J z M T Y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0 Y S B N b 3 R v c n M v Q 2 h h b m d l Z C B U e X B l M S 5 7 R G F 0 Z S A s M H 0 m c X V v d D s s J n F 1 b 3 Q 7 U 2 V j d G l v b j E v V G F 0 Y S B N b 3 R v c n M v Q 2 h h b m d l Z C B U e X B l L n t P U E V O I C w y f S Z x d W 9 0 O y w m c X V v d D t T Z W N 0 a W 9 u M S 9 U Y X R h I E 1 v d G 9 y c y 9 D a G F u Z 2 V k I F R 5 c G U u e 0 h J R 0 g g L D N 9 J n F 1 b 3 Q 7 L C Z x d W 9 0 O 1 N l Y 3 R p b 2 4 x L 1 R h d G E g T W 9 0 b 3 J z L 0 N o Y W 5 n Z W Q g V H l w Z S 5 7 T E 9 X I C w 0 f S Z x d W 9 0 O y w m c X V v d D t T Z W N 0 a W 9 u M S 9 U Y X R h I E 1 v d G 9 y c y 9 D a G F u Z 2 V k I F R 5 c G U u e 2 N s b 3 N l I C w 3 f S Z x d W 9 0 O y w m c X V v d D t T Z W N 0 a W 9 u M S 9 U Y X R h I E 1 v d G 9 y c y 9 D a G F u Z 2 V k I F R 5 c G U u e 1 Z P T F V N R S A s M T F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d G E g T W 9 0 b 3 J z L 0 N o Y W 5 n Z W Q g V H l w Z T E u e 0 R h d G U g L D B 9 J n F 1 b 3 Q 7 L C Z x d W 9 0 O 1 N l Y 3 R p b 2 4 x L 1 R h d G E g T W 9 0 b 3 J z L 0 N o Y W 5 n Z W Q g V H l w Z S 5 7 T 1 B F T i A s M n 0 m c X V v d D s s J n F 1 b 3 Q 7 U 2 V j d G l v b j E v V G F 0 Y S B N b 3 R v c n M v Q 2 h h b m d l Z C B U e X B l L n t I S U d I I C w z f S Z x d W 9 0 O y w m c X V v d D t T Z W N 0 a W 9 u M S 9 U Y X R h I E 1 v d G 9 y c y 9 D a G F u Z 2 V k I F R 5 c G U u e 0 x P V y A s N H 0 m c X V v d D s s J n F 1 b 3 Q 7 U 2 V j d G l v b j E v V G F 0 Y S B N b 3 R v c n M v Q 2 h h b m d l Z C B U e X B l L n t j b G 9 z Z S A s N 3 0 m c X V v d D s s J n F 1 b 3 Q 7 U 2 V j d G l v b j E v V G F 0 Y S B N b 3 R v c n M v Q 2 h h b m d l Z C B U e X B l L n t W T 0 x V T U U g L D E x f S Z x d W 9 0 O 1 0 s J n F 1 b 3 Q 7 U m V s Y X R p b 2 5 z a G l w S W 5 m b y Z x d W 9 0 O z p b X X 0 i I C 8 + P E V u d H J 5 I F R 5 c G U 9 I k Z p b G x D b 3 V u d C I g V m F s d W U 9 I m w y M z M i I C 8 + P E V u d H J 5 I F R 5 c G U 9 I k Z p b G x T d G F 0 d X M i I F Z h b H V l P S J z Q 2 9 t c G x l d G U i I C 8 + P E V u d H J 5 I F R 5 c G U 9 I k Z p b G x D b 2 x 1 b W 5 O Y W 1 l c y I g V m F s d W U 9 I n N b J n F 1 b 3 Q 7 R G F 0 Z S A m c X V v d D s s J n F 1 b 3 Q 7 T 1 B F T i A m c X V v d D s s J n F 1 b 3 Q 7 S E l H S C A m c X V v d D s s J n F 1 b 3 Q 7 T E 9 X I C Z x d W 9 0 O y w m c X V v d D t j b G 9 z Z S A m c X V v d D s s J n F 1 b 3 Q 7 V k 9 M V U 1 F I C Z x d W 9 0 O 1 0 i I C 8 + P E V u d H J 5 I F R 5 c G U 9 I k Z p b G x D b 2 x 1 b W 5 U e X B l c y I g V m F s d W U 9 I n N D U V V G Q l F V R C I g L z 4 8 R W 5 0 c n k g V H l w Z T 0 i R m l s b E x h c 3 R V c G R h d G V k I i B W Y W x 1 Z T 0 i Z D I w M j U t M D M t M D Z U M D Y 6 N D A 6 M z I u O T c z M T g 1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X R h J T I w T W 9 0 b 3 J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d G E l M j B N b 3 R v c n M l M j A o M i k v Q y U z Q S U 1 Q 1 V z Z X J z J T V D T E V O T 1 Z P J T I w T D Q 4 M C U 1 Q 0 9 u Z U R y a X Z l J T V D R G V z a 3 R v c C U 1 Q 0 F z c 2 l n b m 1 l b n Q l N U N Q c m 9 q Z W N 0 J T V D R X h j Z W x f U H J v a m V j d C U 1 Q 1 B v c n R m b 2 x p b y U y M E 1 h b m F n Z W 1 l b n Q l M j B B b m F s e X N p c y U 1 Q 1 9 R d W 9 0 Z S 1 F c X V p d H k t V E F U Q U 1 P V E 9 S U y 1 F U S 0 w M S 0 w N C 0 y M D I 0 L X R v L T A 1 L T A z L T I w M j U l M j B j c 3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R h J T I w T W 9 0 b 3 J z J T I w K D I p L 0 l t c G 9 y d G V k J T I w Q 1 N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0 Y S U y M E 1 v d G 9 y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R h J T I w T W 9 0 b 3 J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0 Y S U y M E 1 v d G 9 y c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d G E l M j B N b 3 R v c n M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u Z H V z d G F u J T I w V W 5 p b G V 2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S G l u Z H V z d G F u X 1 V u a W x l d m V y M T c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l u Z H V z d G F u I F V u a W x l d m V y L 0 N o Y W 5 n Z W Q g V H l w Z T E u e 0 R h d G U g L D B 9 J n F 1 b 3 Q 7 L C Z x d W 9 0 O 1 N l Y 3 R p b 2 4 x L 0 h p b m R 1 c 3 R h b i B V b m l s Z X Z l c i 9 D a G F u Z 2 V k I F R 5 c G U u e 3 N l c m l l c y A s M X 0 m c X V v d D s s J n F 1 b 3 Q 7 U 2 V j d G l v b j E v S G l u Z H V z d G F u I F V u a W x l d m V y L 0 N o Y W 5 n Z W Q g V H l w Z S 5 7 T 1 B F T i A s M n 0 m c X V v d D s s J n F 1 b 3 Q 7 U 2 V j d G l v b j E v S G l u Z H V z d G F u I F V u a W x l d m V y L 0 N o Y W 5 n Z W Q g V H l w Z S 5 7 S E l H S C A s M 3 0 m c X V v d D s s J n F 1 b 3 Q 7 U 2 V j d G l v b j E v S G l u Z H V z d G F u I F V u a W x l d m V y L 0 N o Y W 5 n Z W Q g V H l w Z S 5 7 T E 9 X I C w 0 f S Z x d W 9 0 O y w m c X V v d D t T Z W N 0 a W 9 u M S 9 I a W 5 k d X N 0 Y W 4 g V W 5 p b G V 2 Z X I v Q 2 h h b m d l Z C B U e X B l L n t j b G 9 z Z S A s N 3 0 m c X V v d D s s J n F 1 b 3 Q 7 U 2 V j d G l v b j E v S G l u Z H V z d G F u I F V u a W x l d m V y L 0 N o Y W 5 n Z W Q g V H l w Z S 5 7 V k 9 M V U 1 F I C w x M X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S G l u Z H V z d G F u I F V u a W x l d m V y L 0 N o Y W 5 n Z W Q g V H l w Z T E u e 0 R h d G U g L D B 9 J n F 1 b 3 Q 7 L C Z x d W 9 0 O 1 N l Y 3 R p b 2 4 x L 0 h p b m R 1 c 3 R h b i B V b m l s Z X Z l c i 9 D a G F u Z 2 V k I F R 5 c G U u e 3 N l c m l l c y A s M X 0 m c X V v d D s s J n F 1 b 3 Q 7 U 2 V j d G l v b j E v S G l u Z H V z d G F u I F V u a W x l d m V y L 0 N o Y W 5 n Z W Q g V H l w Z S 5 7 T 1 B F T i A s M n 0 m c X V v d D s s J n F 1 b 3 Q 7 U 2 V j d G l v b j E v S G l u Z H V z d G F u I F V u a W x l d m V y L 0 N o Y W 5 n Z W Q g V H l w Z S 5 7 S E l H S C A s M 3 0 m c X V v d D s s J n F 1 b 3 Q 7 U 2 V j d G l v b j E v S G l u Z H V z d G F u I F V u a W x l d m V y L 0 N o Y W 5 n Z W Q g V H l w Z S 5 7 T E 9 X I C w 0 f S Z x d W 9 0 O y w m c X V v d D t T Z W N 0 a W 9 u M S 9 I a W 5 k d X N 0 Y W 4 g V W 5 p b G V 2 Z X I v Q 2 h h b m d l Z C B U e X B l L n t j b G 9 z Z S A s N 3 0 m c X V v d D s s J n F 1 b 3 Q 7 U 2 V j d G l v b j E v S G l u Z H V z d G F u I F V u a W x l d m V y L 0 N o Y W 5 n Z W Q g V H l w Z S 5 7 V k 9 M V U 1 F I C w x M X 0 m c X V v d D t d L C Z x d W 9 0 O 1 J l b G F 0 a W 9 u c 2 h p c E l u Z m 8 m c X V v d D s 6 W 1 1 9 I i A v P j x F b n R y e S B U e X B l P S J G a W x s Q 2 9 1 b n Q i I F Z h b H V l P S J s M j M z I i A v P j x F b n R y e S B U e X B l P S J G a W x s U 3 R h d H V z I i B W Y W x 1 Z T 0 i c 0 N v b X B s Z X R l I i A v P j x F b n R y e S B U e X B l P S J G a W x s Q 2 9 s d W 1 u T m F t Z X M i I F Z h b H V l P S J z W y Z x d W 9 0 O 0 R h d G U g J n F 1 b 3 Q 7 L C Z x d W 9 0 O 3 N l c m l l c y A m c X V v d D s s J n F 1 b 3 Q 7 T 1 B F T i A m c X V v d D s s J n F 1 b 3 Q 7 S E l H S C A m c X V v d D s s J n F 1 b 3 Q 7 T E 9 X I C Z x d W 9 0 O y w m c X V v d D t j b G 9 z Z S A m c X V v d D s s J n F 1 b 3 Q 7 V k 9 M V U 1 F I C Z x d W 9 0 O 1 0 i I C 8 + P E V u d H J 5 I F R 5 c G U 9 I k Z p b G x D b 2 x 1 b W 5 U e X B l c y I g V m F s d W U 9 I n N D U V l G Q l F V R k F 3 P T 0 i I C 8 + P E V u d H J 5 I F R 5 c G U 9 I k Z p b G x M Y X N 0 V X B k Y X R l Z C I g V m F s d W U 9 I m Q y M D I 1 L T A z L T A 2 V D A 2 O j Q w O j M x L j g x O D g y N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G l u Z H V z d G F u J T I w V W 5 p b G V 2 Z X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u Z H V z d G F u J T I w V W 5 p b G V 2 Z X I l M j A o M i k v Q y U z Q S U 1 Q 1 V z Z X J z J T V D T E V O T 1 Z P J T I w T D Q 4 M C U 1 Q 0 9 u Z U R y a X Z l J T V D R G V z a 3 R v c C U 1 Q 0 F z c 2 l n b m 1 l b n Q l N U N Q c m 9 q Z W N 0 J T V D R X h j Z W x f U H J v a m V j d C U 1 Q 1 B v c n R m b 2 x p b y U y M E 1 h b m F n Z W 1 l b n Q l M j B B b m F s e X N p c y U 1 Q 1 9 R d W 9 0 Z S 1 F c X V p d H k t S E l O R F V O S U x W U i 1 F U S 0 w M S 0 w N C 0 y M D I 0 L X R v L T A 1 L T A z L T I w M j U l M j B j c 3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k d X N 0 Y W 4 l M j B V b m l s Z X Z l c i U y M C g y K S 9 J b X B v c n R l Z C U y M E N T V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b m R 1 c 3 R h b i U y M F V u a W x l d m V y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b m R 1 c 3 R h b i U y M F V u a W x l d m V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u Z H V z d G F u J T I w V W 5 p b G V 2 Z X I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k d X N 0 Y W 4 l M j B V b m l s Z X Z l c i U y M C g y K S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3 Y N l E u E c k C O Y 1 c H 0 w s N j w A A A A A C A A A A A A A Q Z g A A A A E A A C A A A A B J 0 u 8 g W S 1 2 0 E S q m L h F 1 z G b U J d d y k T L E Q p U n S I h L j N y H w A A A A A O g A A A A A I A A C A A A A C n m x B g D a P U C y N Y 9 0 P F b a E S s + o M G / Z f d 0 v r O + 7 m T p 7 6 z F A A A A C x H 1 i s C c M 3 2 W d c f R d y C q H q F S h q f k Q T W l v Z U O x d v z x T t T K D 0 Y 8 q m H l c P a G E 0 S V C r / 8 i L W o y s z S D t l Z d n 0 + M u g g + u 9 m U + + P 4 H 7 y l t 9 a x 3 2 E O a k A A A A D p 6 x 9 A O u 1 F i U o a n 4 C C 3 J i K h z f l S W o Q g p M p m 1 r / 5 H m d 7 k 5 x o M y i N 3 N A D L 0 G 7 y q S f V s 0 l t u 4 5 D N q j H K O O A u W X 7 B 4 < / D a t a M a s h u p > 
</file>

<file path=customXml/itemProps1.xml><?xml version="1.0" encoding="utf-8"?>
<ds:datastoreItem xmlns:ds="http://schemas.openxmlformats.org/officeDocument/2006/customXml" ds:itemID="{F98E9F54-C2BC-4E87-8594-33C3162149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Portfolio Management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L480</dc:creator>
  <cp:lastModifiedBy>LENOVO L480</cp:lastModifiedBy>
  <dcterms:created xsi:type="dcterms:W3CDTF">2025-03-06T06:10:43Z</dcterms:created>
  <dcterms:modified xsi:type="dcterms:W3CDTF">2025-03-06T12:20:15Z</dcterms:modified>
</cp:coreProperties>
</file>