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2bad1339a581f60/Documents/"/>
    </mc:Choice>
  </mc:AlternateContent>
  <xr:revisionPtr revIDLastSave="0" documentId="8_{BFB6ECE7-97AE-4B5D-BD82-9F83E7733C2A}" xr6:coauthVersionLast="47" xr6:coauthVersionMax="47" xr10:uidLastSave="{00000000-0000-0000-0000-000000000000}"/>
  <bookViews>
    <workbookView xWindow="-108" yWindow="-108" windowWidth="23256" windowHeight="12456" xr2:uid="{06300387-F2C7-45BA-AD6B-DCF688B9E7C1}"/>
  </bookViews>
  <sheets>
    <sheet name="Employee Report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4" i="1" l="1"/>
  <c r="F33" i="1"/>
  <c r="C32" i="1"/>
  <c r="F31" i="1"/>
  <c r="F30" i="1"/>
  <c r="C30" i="1"/>
  <c r="H28" i="1"/>
  <c r="G28" i="1"/>
  <c r="C28" i="1"/>
  <c r="C26" i="1"/>
  <c r="B24" i="1"/>
  <c r="B23" i="1"/>
  <c r="B22" i="1"/>
  <c r="B21" i="1"/>
  <c r="P15" i="1"/>
  <c r="O15" i="1"/>
  <c r="N15" i="1"/>
  <c r="M15" i="1"/>
  <c r="L15" i="1"/>
  <c r="K15" i="1"/>
  <c r="P9" i="1"/>
  <c r="O9" i="1"/>
  <c r="N9" i="1"/>
  <c r="M9" i="1"/>
  <c r="L9" i="1"/>
  <c r="K9" i="1"/>
  <c r="P16" i="1"/>
  <c r="O16" i="1"/>
  <c r="N16" i="1"/>
  <c r="M16" i="1"/>
  <c r="L16" i="1"/>
  <c r="K16" i="1"/>
  <c r="P4" i="1"/>
  <c r="O4" i="1"/>
  <c r="N4" i="1"/>
  <c r="M4" i="1"/>
  <c r="L4" i="1"/>
  <c r="K4" i="1"/>
  <c r="P13" i="1"/>
  <c r="O13" i="1"/>
  <c r="N13" i="1"/>
  <c r="M13" i="1"/>
  <c r="L13" i="1"/>
  <c r="K13" i="1"/>
  <c r="P6" i="1"/>
  <c r="O6" i="1"/>
  <c r="N6" i="1"/>
  <c r="M6" i="1"/>
  <c r="L6" i="1"/>
  <c r="K6" i="1"/>
  <c r="P11" i="1"/>
  <c r="O11" i="1"/>
  <c r="N11" i="1"/>
  <c r="M11" i="1"/>
  <c r="L11" i="1"/>
  <c r="K11" i="1"/>
  <c r="P3" i="1"/>
  <c r="O3" i="1"/>
  <c r="N3" i="1"/>
  <c r="M3" i="1"/>
  <c r="L3" i="1"/>
  <c r="K3" i="1"/>
  <c r="P17" i="1"/>
  <c r="O17" i="1"/>
  <c r="N17" i="1"/>
  <c r="M17" i="1"/>
  <c r="L17" i="1"/>
  <c r="K17" i="1"/>
  <c r="P10" i="1"/>
  <c r="O10" i="1"/>
  <c r="N10" i="1"/>
  <c r="M10" i="1"/>
  <c r="L10" i="1"/>
  <c r="K10" i="1"/>
  <c r="P12" i="1"/>
  <c r="O12" i="1"/>
  <c r="N12" i="1"/>
  <c r="M12" i="1"/>
  <c r="L12" i="1"/>
  <c r="K12" i="1"/>
  <c r="P7" i="1"/>
  <c r="O7" i="1"/>
  <c r="N7" i="1"/>
  <c r="M7" i="1"/>
  <c r="L7" i="1"/>
  <c r="K7" i="1"/>
  <c r="P14" i="1"/>
  <c r="O14" i="1"/>
  <c r="N14" i="1"/>
  <c r="M14" i="1"/>
  <c r="L14" i="1"/>
  <c r="K14" i="1"/>
  <c r="P5" i="1"/>
  <c r="O5" i="1"/>
  <c r="N5" i="1"/>
  <c r="M5" i="1"/>
  <c r="L5" i="1"/>
  <c r="K5" i="1"/>
  <c r="P8" i="1"/>
  <c r="O8" i="1"/>
  <c r="N8" i="1"/>
  <c r="M8" i="1"/>
  <c r="L8" i="1"/>
  <c r="K8" i="1"/>
</calcChain>
</file>

<file path=xl/sharedStrings.xml><?xml version="1.0" encoding="utf-8"?>
<sst xmlns="http://schemas.openxmlformats.org/spreadsheetml/2006/main" count="132" uniqueCount="113">
  <si>
    <t>Employee Report</t>
  </si>
  <si>
    <t>Employee ID</t>
  </si>
  <si>
    <t>Name</t>
  </si>
  <si>
    <t>Department</t>
  </si>
  <si>
    <t>Designation</t>
  </si>
  <si>
    <t>Salary</t>
  </si>
  <si>
    <t>Experience</t>
  </si>
  <si>
    <t>Location</t>
  </si>
  <si>
    <t>Age</t>
  </si>
  <si>
    <t>Joining Year</t>
  </si>
  <si>
    <t>Performance Rating</t>
  </si>
  <si>
    <t>Earners</t>
  </si>
  <si>
    <t>Position</t>
  </si>
  <si>
    <t>Length</t>
  </si>
  <si>
    <t>Combine</t>
  </si>
  <si>
    <t>Format</t>
  </si>
  <si>
    <t>Salary Grade</t>
  </si>
  <si>
    <t>Quater1 Sales</t>
  </si>
  <si>
    <t>Quater2 Sales</t>
  </si>
  <si>
    <t>Quater3 Sales</t>
  </si>
  <si>
    <t>E006</t>
  </si>
  <si>
    <t>Rachel Green</t>
  </si>
  <si>
    <t>HR</t>
  </si>
  <si>
    <t>Recruiter</t>
  </si>
  <si>
    <t>Miami</t>
  </si>
  <si>
    <t>E003</t>
  </si>
  <si>
    <t>Bob Johnson</t>
  </si>
  <si>
    <t>Finance</t>
  </si>
  <si>
    <t>Accountant</t>
  </si>
  <si>
    <t>Chicago</t>
  </si>
  <si>
    <t>E012</t>
  </si>
  <si>
    <t>Jessica Clark</t>
  </si>
  <si>
    <t>Marketing</t>
  </si>
  <si>
    <t>Digital Strategist</t>
  </si>
  <si>
    <t>E005</t>
  </si>
  <si>
    <t>David Lee</t>
  </si>
  <si>
    <t>IT</t>
  </si>
  <si>
    <t>System Analyst</t>
  </si>
  <si>
    <t>Seattle</t>
  </si>
  <si>
    <t>E010</t>
  </si>
  <si>
    <t>Sarah Walker</t>
  </si>
  <si>
    <t>Web Developer</t>
  </si>
  <si>
    <t>New York</t>
  </si>
  <si>
    <t>E008</t>
  </si>
  <si>
    <t>Laura Wilson</t>
  </si>
  <si>
    <t>Financial Analyst</t>
  </si>
  <si>
    <t>Denver</t>
  </si>
  <si>
    <t>E015</t>
  </si>
  <si>
    <t>Ethan Moore</t>
  </si>
  <si>
    <t>HR Specialist</t>
  </si>
  <si>
    <t>E001</t>
  </si>
  <si>
    <t>John Doe</t>
  </si>
  <si>
    <t>Manager</t>
  </si>
  <si>
    <t>E009</t>
  </si>
  <si>
    <t>Mark Adams</t>
  </si>
  <si>
    <t>Sales</t>
  </si>
  <si>
    <t>Sales Manager</t>
  </si>
  <si>
    <t>Dallas</t>
  </si>
  <si>
    <t>E004</t>
  </si>
  <si>
    <t>Mary Brown</t>
  </si>
  <si>
    <t>Marketing Lead</t>
  </si>
  <si>
    <t>Los Angeles</t>
  </si>
  <si>
    <t>E011</t>
  </si>
  <si>
    <t>Michael Harris</t>
  </si>
  <si>
    <t>Financial Planner</t>
  </si>
  <si>
    <t>Boston</t>
  </si>
  <si>
    <t>E002</t>
  </si>
  <si>
    <t>Alice Smith</t>
  </si>
  <si>
    <t>Software Engineer</t>
  </si>
  <si>
    <t>San Francisco</t>
  </si>
  <si>
    <t>E014</t>
  </si>
  <si>
    <t>Olivia White</t>
  </si>
  <si>
    <t>Operations</t>
  </si>
  <si>
    <t>Supply Chain Manager</t>
  </si>
  <si>
    <t>Atlanta</t>
  </si>
  <si>
    <t>E007</t>
  </si>
  <si>
    <t>James Taylor</t>
  </si>
  <si>
    <t>Operations Lead</t>
  </si>
  <si>
    <t>Austin</t>
  </si>
  <si>
    <t>E013</t>
  </si>
  <si>
    <t>William Lewis</t>
  </si>
  <si>
    <t>Regional Manager</t>
  </si>
  <si>
    <t>Average Experience</t>
  </si>
  <si>
    <t>ID</t>
  </si>
  <si>
    <t>101</t>
  </si>
  <si>
    <t>102</t>
  </si>
  <si>
    <t>103</t>
  </si>
  <si>
    <t>104</t>
  </si>
  <si>
    <t>Minimum Salary</t>
  </si>
  <si>
    <t>Brand</t>
  </si>
  <si>
    <t>Dell</t>
  </si>
  <si>
    <t>Logitech</t>
  </si>
  <si>
    <t>HP</t>
  </si>
  <si>
    <t>Maximum Salary</t>
  </si>
  <si>
    <t>Product</t>
  </si>
  <si>
    <t>Computer</t>
  </si>
  <si>
    <t>Keyboard</t>
  </si>
  <si>
    <t>Mouse</t>
  </si>
  <si>
    <t>Printer</t>
  </si>
  <si>
    <t xml:space="preserve"> Employees in IT</t>
  </si>
  <si>
    <t>Price</t>
  </si>
  <si>
    <t>Quantity</t>
  </si>
  <si>
    <t>Designation Lookup</t>
  </si>
  <si>
    <t>Rating</t>
  </si>
  <si>
    <t>Salary Lookup</t>
  </si>
  <si>
    <t>Price And Quantity Lookup</t>
  </si>
  <si>
    <t>Experience Lookup</t>
  </si>
  <si>
    <t>Price of 102</t>
  </si>
  <si>
    <t>Quantity of 102</t>
  </si>
  <si>
    <t>City Lookup</t>
  </si>
  <si>
    <t>Price of Computer</t>
  </si>
  <si>
    <t>Rating of Computer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</si>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</sst>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2" formatCode="_ &quot;₹&quot;\ * #,##0_ ;_ &quot;₹&quot;\ * \-#,##0_ ;_ &quot;₹&quot;\ * &quot;-&quot;_ ;_ @_ "/>
    <numFmt numFmtId="44" formatCode="_ &quot;₹&quot;\ * #,##0.00_ ;_ &quot;₹&quot;\ * \-#,##0.00_ ;_ &quot;₹&quot;\ * &quot;-&quot;??_ ;_ @_ 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1">
    <xf numFmtId="0" fontId="0" fillId="0" borderId="0" xfId="0"/>
    <xf numFmtId="49" fontId="2" fillId="0" borderId="0" xfId="0" applyNumberFormat="1" applyFont="1" applyAlignment="1">
      <alignment horizontal="center" vertical="center"/>
    </xf>
    <xf numFmtId="0" fontId="0" fillId="0" borderId="0" xfId="0" applyAlignment="1">
      <alignment horizontal="center"/>
    </xf>
    <xf numFmtId="49" fontId="3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2" fontId="5" fillId="0" borderId="0" xfId="1" applyNumberFormat="1" applyFont="1" applyAlignment="1">
      <alignment horizontal="center" vertical="center"/>
    </xf>
    <xf numFmtId="1" fontId="5" fillId="0" borderId="0" xfId="0" applyNumberFormat="1" applyFont="1" applyAlignment="1">
      <alignment horizontal="center" vertical="center"/>
    </xf>
    <xf numFmtId="165" fontId="5" fillId="0" borderId="0" xfId="0" applyNumberFormat="1" applyFont="1" applyAlignment="1">
      <alignment horizontal="center" vertical="center"/>
    </xf>
    <xf numFmtId="42" fontId="5" fillId="0" borderId="0" xfId="0" applyNumberFormat="1" applyFont="1" applyAlignment="1">
      <alignment horizontal="center" vertical="center"/>
    </xf>
    <xf numFmtId="42" fontId="0" fillId="0" borderId="0" xfId="0" applyNumberFormat="1" applyAlignment="1">
      <alignment horizontal="center" vertical="center" wrapText="1"/>
    </xf>
    <xf numFmtId="49" fontId="6" fillId="0" borderId="0" xfId="0" applyNumberFormat="1" applyFont="1" applyAlignment="1">
      <alignment horizontal="center"/>
    </xf>
    <xf numFmtId="1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49" fontId="7" fillId="2" borderId="0" xfId="0" applyNumberFormat="1" applyFont="1" applyFill="1" applyAlignment="1">
      <alignment horizontal="center"/>
    </xf>
    <xf numFmtId="2" fontId="7" fillId="2" borderId="0" xfId="0" applyNumberFormat="1" applyFont="1" applyFill="1" applyAlignment="1">
      <alignment horizontal="center"/>
    </xf>
    <xf numFmtId="49" fontId="6" fillId="0" borderId="0" xfId="0" applyNumberFormat="1" applyFont="1" applyAlignment="1">
      <alignment horizontal="center" vertical="center"/>
    </xf>
    <xf numFmtId="49" fontId="5" fillId="0" borderId="0" xfId="0" applyNumberFormat="1" applyFont="1" applyAlignment="1">
      <alignment horizontal="center"/>
    </xf>
    <xf numFmtId="42" fontId="5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165" fontId="5" fillId="0" borderId="0" xfId="0" applyNumberFormat="1" applyFont="1" applyAlignment="1">
      <alignment horizontal="center"/>
    </xf>
  </cellXfs>
  <cellStyles count="2">
    <cellStyle name="Currency" xfId="1" builtinId="4"/>
    <cellStyle name="Normal" xfId="0" builtinId="0"/>
  </cellStyles>
  <dxfs count="30"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textRotation="0" indent="0" justifyLastLine="0" shrinkToFit="0" readingOrder="0"/>
    </dxf>
    <dxf>
      <font>
        <b/>
        <strike val="0"/>
        <outline val="0"/>
        <shadow val="0"/>
        <u val="none"/>
        <vertAlign val="baseline"/>
        <sz val="14"/>
        <color rgb="FFFF0000"/>
        <name val="Calibri"/>
        <family val="2"/>
        <scheme val="minor"/>
      </font>
      <fill>
        <patternFill patternType="solid">
          <fgColor indexed="64"/>
          <bgColor theme="5" tint="0.3999755851924192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32" formatCode="_ &quot;₹&quot;\ * #,##0_ ;_ &quot;₹&quot;\ * \-#,##0_ ;_ &quot;₹&quot;\ * &quot;-&quot;_ ;_ @_ 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32" formatCode="_ &quot;₹&quot;\ * #,##0_ ;_ &quot;₹&quot;\ * \-#,##0_ ;_ &quot;₹&quot;\ * &quot;-&quot;_ ;_ @_ 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32" formatCode="_ &quot;₹&quot;\ * #,##0_ ;_ &quot;₹&quot;\ * \-#,##0_ ;_ &quot;₹&quot;\ * &quot;-&quot;_ ;_ @_ 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165" formatCode="0.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32" formatCode="_ &quot;₹&quot;\ * #,##0_ ;_ &quot;₹&quot;\ * \-#,##0_ ;_ &quot;₹&quot;\ * &quot;-&quot;_ ;_ @_ 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numFmt numFmtId="30" formatCode="@"/>
      <alignment horizontal="center" vertical="center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Salary Comparision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2">
                  <a:shade val="3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C90-4118-9CBF-8D03E1DD6A43}"/>
              </c:ext>
            </c:extLst>
          </c:dPt>
          <c:dPt>
            <c:idx val="1"/>
            <c:bubble3D val="0"/>
            <c:spPr>
              <a:solidFill>
                <a:schemeClr val="accent2">
                  <a:shade val="4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C90-4118-9CBF-8D03E1DD6A43}"/>
              </c:ext>
            </c:extLst>
          </c:dPt>
          <c:dPt>
            <c:idx val="2"/>
            <c:bubble3D val="0"/>
            <c:spPr>
              <a:solidFill>
                <a:schemeClr val="accent2">
                  <a:shade val="5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C90-4118-9CBF-8D03E1DD6A43}"/>
              </c:ext>
            </c:extLst>
          </c:dPt>
          <c:dPt>
            <c:idx val="3"/>
            <c:bubble3D val="0"/>
            <c:spPr>
              <a:solidFill>
                <a:schemeClr val="accent2">
                  <a:shade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C90-4118-9CBF-8D03E1DD6A43}"/>
              </c:ext>
            </c:extLst>
          </c:dPt>
          <c:dPt>
            <c:idx val="4"/>
            <c:bubble3D val="0"/>
            <c:spPr>
              <a:solidFill>
                <a:schemeClr val="accent2">
                  <a:shade val="7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C90-4118-9CBF-8D03E1DD6A43}"/>
              </c:ext>
            </c:extLst>
          </c:dPt>
          <c:dPt>
            <c:idx val="5"/>
            <c:bubble3D val="0"/>
            <c:spPr>
              <a:solidFill>
                <a:schemeClr val="accent2">
                  <a:shade val="8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FC90-4118-9CBF-8D03E1DD6A43}"/>
              </c:ext>
            </c:extLst>
          </c:dPt>
          <c:dPt>
            <c:idx val="6"/>
            <c:bubble3D val="0"/>
            <c:spPr>
              <a:solidFill>
                <a:schemeClr val="accent2">
                  <a:shade val="91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FC90-4118-9CBF-8D03E1DD6A43}"/>
              </c:ext>
            </c:extLst>
          </c:dPt>
          <c:dPt>
            <c:idx val="7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FC90-4118-9CBF-8D03E1DD6A43}"/>
              </c:ext>
            </c:extLst>
          </c:dPt>
          <c:dPt>
            <c:idx val="8"/>
            <c:bubble3D val="0"/>
            <c:spPr>
              <a:solidFill>
                <a:schemeClr val="accent2">
                  <a:tint val="9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FC90-4118-9CBF-8D03E1DD6A43}"/>
              </c:ext>
            </c:extLst>
          </c:dPt>
          <c:dPt>
            <c:idx val="9"/>
            <c:bubble3D val="0"/>
            <c:spPr>
              <a:solidFill>
                <a:schemeClr val="accent2">
                  <a:tint val="8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FC90-4118-9CBF-8D03E1DD6A43}"/>
              </c:ext>
            </c:extLst>
          </c:dPt>
          <c:dPt>
            <c:idx val="10"/>
            <c:bubble3D val="0"/>
            <c:spPr>
              <a:solidFill>
                <a:schemeClr val="accent2">
                  <a:tint val="7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FC90-4118-9CBF-8D03E1DD6A43}"/>
              </c:ext>
            </c:extLst>
          </c:dPt>
          <c:dPt>
            <c:idx val="11"/>
            <c:bubble3D val="0"/>
            <c:spPr>
              <a:solidFill>
                <a:schemeClr val="accent2">
                  <a:tint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FC90-4118-9CBF-8D03E1DD6A43}"/>
              </c:ext>
            </c:extLst>
          </c:dPt>
          <c:dPt>
            <c:idx val="12"/>
            <c:bubble3D val="0"/>
            <c:spPr>
              <a:solidFill>
                <a:schemeClr val="accent2">
                  <a:tint val="5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FC90-4118-9CBF-8D03E1DD6A43}"/>
              </c:ext>
            </c:extLst>
          </c:dPt>
          <c:dPt>
            <c:idx val="13"/>
            <c:bubble3D val="0"/>
            <c:spPr>
              <a:solidFill>
                <a:schemeClr val="accent2">
                  <a:tint val="4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FC90-4118-9CBF-8D03E1DD6A43}"/>
              </c:ext>
            </c:extLst>
          </c:dPt>
          <c:dPt>
            <c:idx val="14"/>
            <c:bubble3D val="0"/>
            <c:spPr>
              <a:solidFill>
                <a:schemeClr val="accent2">
                  <a:tint val="39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FC90-4118-9CBF-8D03E1DD6A4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[1]Report!$B$3:$B$17</c:f>
              <c:strCache>
                <c:ptCount val="15"/>
                <c:pt idx="0">
                  <c:v>Rachel Green</c:v>
                </c:pt>
                <c:pt idx="1">
                  <c:v>Bob Johnson</c:v>
                </c:pt>
                <c:pt idx="2">
                  <c:v>Jessica Clark</c:v>
                </c:pt>
                <c:pt idx="3">
                  <c:v>David Lee</c:v>
                </c:pt>
                <c:pt idx="4">
                  <c:v>Sarah Walker</c:v>
                </c:pt>
                <c:pt idx="5">
                  <c:v>Laura Wilson</c:v>
                </c:pt>
                <c:pt idx="6">
                  <c:v>Ethan Moore</c:v>
                </c:pt>
                <c:pt idx="7">
                  <c:v>John Doe</c:v>
                </c:pt>
                <c:pt idx="8">
                  <c:v>Mark Adams</c:v>
                </c:pt>
                <c:pt idx="9">
                  <c:v>Mary Brown</c:v>
                </c:pt>
                <c:pt idx="10">
                  <c:v>Michael Harris</c:v>
                </c:pt>
                <c:pt idx="11">
                  <c:v>Alice Smith</c:v>
                </c:pt>
                <c:pt idx="12">
                  <c:v>Olivia White</c:v>
                </c:pt>
                <c:pt idx="13">
                  <c:v>James Taylor</c:v>
                </c:pt>
                <c:pt idx="14">
                  <c:v>William Lewis</c:v>
                </c:pt>
              </c:strCache>
            </c:strRef>
          </c:cat>
          <c:val>
            <c:numRef>
              <c:f>[1]Report!$E$3:$E$17</c:f>
              <c:numCache>
                <c:formatCode>_("₹"* #,##0_);_("₹"* \(#,##0\);_("₹"* "-"_);_(@_)</c:formatCode>
                <c:ptCount val="15"/>
                <c:pt idx="0">
                  <c:v>55000</c:v>
                </c:pt>
                <c:pt idx="1">
                  <c:v>65000</c:v>
                </c:pt>
                <c:pt idx="2">
                  <c:v>78000</c:v>
                </c:pt>
                <c:pt idx="3">
                  <c:v>80000</c:v>
                </c:pt>
                <c:pt idx="4">
                  <c:v>80000</c:v>
                </c:pt>
                <c:pt idx="5">
                  <c:v>79000</c:v>
                </c:pt>
                <c:pt idx="6">
                  <c:v>70000</c:v>
                </c:pt>
                <c:pt idx="7">
                  <c:v>82000</c:v>
                </c:pt>
                <c:pt idx="8">
                  <c:v>70000</c:v>
                </c:pt>
                <c:pt idx="9">
                  <c:v>85000</c:v>
                </c:pt>
                <c:pt idx="10">
                  <c:v>90000</c:v>
                </c:pt>
                <c:pt idx="11">
                  <c:v>95000</c:v>
                </c:pt>
                <c:pt idx="12">
                  <c:v>95000</c:v>
                </c:pt>
                <c:pt idx="13">
                  <c:v>95000</c:v>
                </c:pt>
                <c:pt idx="14">
                  <c:v>100000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FC90-4118-9CBF-8D03E1DD6A43}"/>
            </c:ext>
          </c:extLst>
        </c:ser>
        <c:ser>
          <c:idx val="0"/>
          <c:order val="1"/>
          <c:dPt>
            <c:idx val="0"/>
            <c:bubble3D val="0"/>
            <c:spPr>
              <a:solidFill>
                <a:schemeClr val="accent2">
                  <a:shade val="3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0-FC90-4118-9CBF-8D03E1DD6A43}"/>
              </c:ext>
            </c:extLst>
          </c:dPt>
          <c:dPt>
            <c:idx val="1"/>
            <c:bubble3D val="0"/>
            <c:spPr>
              <a:solidFill>
                <a:schemeClr val="accent2">
                  <a:shade val="4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2-FC90-4118-9CBF-8D03E1DD6A43}"/>
              </c:ext>
            </c:extLst>
          </c:dPt>
          <c:dPt>
            <c:idx val="2"/>
            <c:bubble3D val="0"/>
            <c:spPr>
              <a:solidFill>
                <a:schemeClr val="accent2">
                  <a:shade val="5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4-FC90-4118-9CBF-8D03E1DD6A43}"/>
              </c:ext>
            </c:extLst>
          </c:dPt>
          <c:dPt>
            <c:idx val="3"/>
            <c:bubble3D val="0"/>
            <c:spPr>
              <a:solidFill>
                <a:schemeClr val="accent2">
                  <a:shade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6-FC90-4118-9CBF-8D03E1DD6A43}"/>
              </c:ext>
            </c:extLst>
          </c:dPt>
          <c:dPt>
            <c:idx val="4"/>
            <c:bubble3D val="0"/>
            <c:spPr>
              <a:solidFill>
                <a:schemeClr val="accent2">
                  <a:shade val="7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8-FC90-4118-9CBF-8D03E1DD6A43}"/>
              </c:ext>
            </c:extLst>
          </c:dPt>
          <c:dPt>
            <c:idx val="5"/>
            <c:bubble3D val="0"/>
            <c:spPr>
              <a:solidFill>
                <a:schemeClr val="accent2">
                  <a:shade val="8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A-FC90-4118-9CBF-8D03E1DD6A43}"/>
              </c:ext>
            </c:extLst>
          </c:dPt>
          <c:dPt>
            <c:idx val="6"/>
            <c:bubble3D val="0"/>
            <c:spPr>
              <a:solidFill>
                <a:schemeClr val="accent2">
                  <a:shade val="91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C-FC90-4118-9CBF-8D03E1DD6A43}"/>
              </c:ext>
            </c:extLst>
          </c:dPt>
          <c:dPt>
            <c:idx val="7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E-FC90-4118-9CBF-8D03E1DD6A43}"/>
              </c:ext>
            </c:extLst>
          </c:dPt>
          <c:dPt>
            <c:idx val="8"/>
            <c:bubble3D val="0"/>
            <c:spPr>
              <a:solidFill>
                <a:schemeClr val="accent2">
                  <a:tint val="9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0-FC90-4118-9CBF-8D03E1DD6A43}"/>
              </c:ext>
            </c:extLst>
          </c:dPt>
          <c:dPt>
            <c:idx val="9"/>
            <c:bubble3D val="0"/>
            <c:spPr>
              <a:solidFill>
                <a:schemeClr val="accent2">
                  <a:tint val="8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2-FC90-4118-9CBF-8D03E1DD6A43}"/>
              </c:ext>
            </c:extLst>
          </c:dPt>
          <c:dPt>
            <c:idx val="10"/>
            <c:bubble3D val="0"/>
            <c:spPr>
              <a:solidFill>
                <a:schemeClr val="accent2">
                  <a:tint val="7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4-FC90-4118-9CBF-8D03E1DD6A43}"/>
              </c:ext>
            </c:extLst>
          </c:dPt>
          <c:dPt>
            <c:idx val="11"/>
            <c:bubble3D val="0"/>
            <c:spPr>
              <a:solidFill>
                <a:schemeClr val="accent2">
                  <a:tint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6-FC90-4118-9CBF-8D03E1DD6A43}"/>
              </c:ext>
            </c:extLst>
          </c:dPt>
          <c:dPt>
            <c:idx val="12"/>
            <c:bubble3D val="0"/>
            <c:spPr>
              <a:solidFill>
                <a:schemeClr val="accent2">
                  <a:tint val="5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8-FC90-4118-9CBF-8D03E1DD6A43}"/>
              </c:ext>
            </c:extLst>
          </c:dPt>
          <c:dPt>
            <c:idx val="13"/>
            <c:bubble3D val="0"/>
            <c:spPr>
              <a:solidFill>
                <a:schemeClr val="accent2">
                  <a:tint val="4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A-FC90-4118-9CBF-8D03E1DD6A43}"/>
              </c:ext>
            </c:extLst>
          </c:dPt>
          <c:dPt>
            <c:idx val="14"/>
            <c:bubble3D val="0"/>
            <c:spPr>
              <a:solidFill>
                <a:schemeClr val="accent2">
                  <a:tint val="39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C-FC90-4118-9CBF-8D03E1DD6A4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[1]Report!$B$3:$B$17</c:f>
              <c:strCache>
                <c:ptCount val="15"/>
                <c:pt idx="0">
                  <c:v>Rachel Green</c:v>
                </c:pt>
                <c:pt idx="1">
                  <c:v>Bob Johnson</c:v>
                </c:pt>
                <c:pt idx="2">
                  <c:v>Jessica Clark</c:v>
                </c:pt>
                <c:pt idx="3">
                  <c:v>David Lee</c:v>
                </c:pt>
                <c:pt idx="4">
                  <c:v>Sarah Walker</c:v>
                </c:pt>
                <c:pt idx="5">
                  <c:v>Laura Wilson</c:v>
                </c:pt>
                <c:pt idx="6">
                  <c:v>Ethan Moore</c:v>
                </c:pt>
                <c:pt idx="7">
                  <c:v>John Doe</c:v>
                </c:pt>
                <c:pt idx="8">
                  <c:v>Mark Adams</c:v>
                </c:pt>
                <c:pt idx="9">
                  <c:v>Mary Brown</c:v>
                </c:pt>
                <c:pt idx="10">
                  <c:v>Michael Harris</c:v>
                </c:pt>
                <c:pt idx="11">
                  <c:v>Alice Smith</c:v>
                </c:pt>
                <c:pt idx="12">
                  <c:v>Olivia White</c:v>
                </c:pt>
                <c:pt idx="13">
                  <c:v>James Taylor</c:v>
                </c:pt>
                <c:pt idx="14">
                  <c:v>William Lewis</c:v>
                </c:pt>
              </c:strCache>
            </c:strRef>
          </c:cat>
          <c:val>
            <c:numRef>
              <c:f>[1]Report!$E$3:$E$17</c:f>
              <c:numCache>
                <c:formatCode>_("₹"* #,##0_);_("₹"* \(#,##0\);_("₹"* "-"_);_(@_)</c:formatCode>
                <c:ptCount val="15"/>
                <c:pt idx="0">
                  <c:v>55000</c:v>
                </c:pt>
                <c:pt idx="1">
                  <c:v>65000</c:v>
                </c:pt>
                <c:pt idx="2">
                  <c:v>78000</c:v>
                </c:pt>
                <c:pt idx="3">
                  <c:v>80000</c:v>
                </c:pt>
                <c:pt idx="4">
                  <c:v>80000</c:v>
                </c:pt>
                <c:pt idx="5">
                  <c:v>79000</c:v>
                </c:pt>
                <c:pt idx="6">
                  <c:v>70000</c:v>
                </c:pt>
                <c:pt idx="7">
                  <c:v>82000</c:v>
                </c:pt>
                <c:pt idx="8">
                  <c:v>70000</c:v>
                </c:pt>
                <c:pt idx="9">
                  <c:v>85000</c:v>
                </c:pt>
                <c:pt idx="10">
                  <c:v>90000</c:v>
                </c:pt>
                <c:pt idx="11">
                  <c:v>95000</c:v>
                </c:pt>
                <c:pt idx="12">
                  <c:v>95000</c:v>
                </c:pt>
                <c:pt idx="13">
                  <c:v>95000</c:v>
                </c:pt>
                <c:pt idx="14">
                  <c:v>100000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FC90-4118-9CBF-8D03E1DD6A43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Q1,Q2,Q3 Sales Comparision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[1]Report!$Q$2</c:f>
              <c:strCache>
                <c:ptCount val="1"/>
                <c:pt idx="0">
                  <c:v>Quater1 Sales</c:v>
                </c:pt>
              </c:strCache>
            </c:strRef>
          </c:tx>
          <c:spPr>
            <a:noFill/>
            <a:ln w="9525" cap="flat" cmpd="sng" algn="ctr">
              <a:solidFill>
                <a:schemeClr val="accent2">
                  <a:shade val="65000"/>
                </a:schemeClr>
              </a:solidFill>
              <a:miter lim="800000"/>
            </a:ln>
            <a:effectLst>
              <a:glow rad="63500">
                <a:schemeClr val="accent2">
                  <a:shade val="65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[1]Report!$B$3:$B$17</c:f>
              <c:strCache>
                <c:ptCount val="15"/>
                <c:pt idx="0">
                  <c:v>Rachel Green</c:v>
                </c:pt>
                <c:pt idx="1">
                  <c:v>Bob Johnson</c:v>
                </c:pt>
                <c:pt idx="2">
                  <c:v>Jessica Clark</c:v>
                </c:pt>
                <c:pt idx="3">
                  <c:v>David Lee</c:v>
                </c:pt>
                <c:pt idx="4">
                  <c:v>Sarah Walker</c:v>
                </c:pt>
                <c:pt idx="5">
                  <c:v>Laura Wilson</c:v>
                </c:pt>
                <c:pt idx="6">
                  <c:v>Ethan Moore</c:v>
                </c:pt>
                <c:pt idx="7">
                  <c:v>John Doe</c:v>
                </c:pt>
                <c:pt idx="8">
                  <c:v>Mark Adams</c:v>
                </c:pt>
                <c:pt idx="9">
                  <c:v>Mary Brown</c:v>
                </c:pt>
                <c:pt idx="10">
                  <c:v>Michael Harris</c:v>
                </c:pt>
                <c:pt idx="11">
                  <c:v>Alice Smith</c:v>
                </c:pt>
                <c:pt idx="12">
                  <c:v>Olivia White</c:v>
                </c:pt>
                <c:pt idx="13">
                  <c:v>James Taylor</c:v>
                </c:pt>
                <c:pt idx="14">
                  <c:v>William Lewis</c:v>
                </c:pt>
              </c:strCache>
            </c:strRef>
          </c:cat>
          <c:val>
            <c:numRef>
              <c:f>[1]Report!$Q$3:$Q$17</c:f>
              <c:numCache>
                <c:formatCode>_("₹"* #,##0_);_("₹"* \(#,##0\);_("₹"* "-"_);_(@_)</c:formatCode>
                <c:ptCount val="15"/>
                <c:pt idx="0">
                  <c:v>20000</c:v>
                </c:pt>
                <c:pt idx="1">
                  <c:v>18000</c:v>
                </c:pt>
                <c:pt idx="2">
                  <c:v>19500</c:v>
                </c:pt>
                <c:pt idx="3">
                  <c:v>17500</c:v>
                </c:pt>
                <c:pt idx="4">
                  <c:v>25000</c:v>
                </c:pt>
                <c:pt idx="5">
                  <c:v>24000</c:v>
                </c:pt>
                <c:pt idx="6">
                  <c:v>23000</c:v>
                </c:pt>
                <c:pt idx="7">
                  <c:v>25000</c:v>
                </c:pt>
                <c:pt idx="8">
                  <c:v>30000</c:v>
                </c:pt>
                <c:pt idx="9">
                  <c:v>28000</c:v>
                </c:pt>
                <c:pt idx="10">
                  <c:v>21000</c:v>
                </c:pt>
                <c:pt idx="11">
                  <c:v>22000</c:v>
                </c:pt>
                <c:pt idx="12">
                  <c:v>19500</c:v>
                </c:pt>
                <c:pt idx="13">
                  <c:v>26000</c:v>
                </c:pt>
                <c:pt idx="14">
                  <c:v>23500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08-406D-8C0B-45736C63FC40}"/>
            </c:ext>
          </c:extLst>
        </c:ser>
        <c:ser>
          <c:idx val="1"/>
          <c:order val="1"/>
          <c:tx>
            <c:strRef>
              <c:f>[1]Report!$R$2</c:f>
              <c:strCache>
                <c:ptCount val="1"/>
                <c:pt idx="0">
                  <c:v>Quater2 Sales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[1]Report!$B$3:$B$17</c:f>
              <c:strCache>
                <c:ptCount val="15"/>
                <c:pt idx="0">
                  <c:v>Rachel Green</c:v>
                </c:pt>
                <c:pt idx="1">
                  <c:v>Bob Johnson</c:v>
                </c:pt>
                <c:pt idx="2">
                  <c:v>Jessica Clark</c:v>
                </c:pt>
                <c:pt idx="3">
                  <c:v>David Lee</c:v>
                </c:pt>
                <c:pt idx="4">
                  <c:v>Sarah Walker</c:v>
                </c:pt>
                <c:pt idx="5">
                  <c:v>Laura Wilson</c:v>
                </c:pt>
                <c:pt idx="6">
                  <c:v>Ethan Moore</c:v>
                </c:pt>
                <c:pt idx="7">
                  <c:v>John Doe</c:v>
                </c:pt>
                <c:pt idx="8">
                  <c:v>Mark Adams</c:v>
                </c:pt>
                <c:pt idx="9">
                  <c:v>Mary Brown</c:v>
                </c:pt>
                <c:pt idx="10">
                  <c:v>Michael Harris</c:v>
                </c:pt>
                <c:pt idx="11">
                  <c:v>Alice Smith</c:v>
                </c:pt>
                <c:pt idx="12">
                  <c:v>Olivia White</c:v>
                </c:pt>
                <c:pt idx="13">
                  <c:v>James Taylor</c:v>
                </c:pt>
                <c:pt idx="14">
                  <c:v>William Lewis</c:v>
                </c:pt>
              </c:strCache>
            </c:strRef>
          </c:cat>
          <c:val>
            <c:numRef>
              <c:f>[1]Report!$R$3:$R$17</c:f>
              <c:numCache>
                <c:formatCode>_("₹"* #,##0_);_("₹"* \(#,##0\);_("₹"* "-"_);_(@_)</c:formatCode>
                <c:ptCount val="15"/>
                <c:pt idx="0">
                  <c:v>22000</c:v>
                </c:pt>
                <c:pt idx="1">
                  <c:v>20500</c:v>
                </c:pt>
                <c:pt idx="2">
                  <c:v>21000</c:v>
                </c:pt>
                <c:pt idx="3">
                  <c:v>19000</c:v>
                </c:pt>
                <c:pt idx="4">
                  <c:v>27500</c:v>
                </c:pt>
                <c:pt idx="5">
                  <c:v>25500</c:v>
                </c:pt>
                <c:pt idx="6">
                  <c:v>25000</c:v>
                </c:pt>
                <c:pt idx="7">
                  <c:v>26500</c:v>
                </c:pt>
                <c:pt idx="8">
                  <c:v>32000</c:v>
                </c:pt>
                <c:pt idx="9">
                  <c:v>30000</c:v>
                </c:pt>
                <c:pt idx="10">
                  <c:v>23000</c:v>
                </c:pt>
                <c:pt idx="11">
                  <c:v>24500</c:v>
                </c:pt>
                <c:pt idx="12">
                  <c:v>21000</c:v>
                </c:pt>
                <c:pt idx="13">
                  <c:v>28000</c:v>
                </c:pt>
                <c:pt idx="14">
                  <c:v>25000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08-406D-8C0B-45736C63FC40}"/>
            </c:ext>
          </c:extLst>
        </c:ser>
        <c:ser>
          <c:idx val="2"/>
          <c:order val="2"/>
          <c:tx>
            <c:strRef>
              <c:f>[1]Report!$S$2</c:f>
              <c:strCache>
                <c:ptCount val="1"/>
                <c:pt idx="0">
                  <c:v>Quater3 Sales</c:v>
                </c:pt>
              </c:strCache>
            </c:strRef>
          </c:tx>
          <c:spPr>
            <a:noFill/>
            <a:ln w="9525" cap="flat" cmpd="sng" algn="ctr">
              <a:solidFill>
                <a:schemeClr val="accent2">
                  <a:tint val="65000"/>
                </a:schemeClr>
              </a:solidFill>
              <a:miter lim="800000"/>
            </a:ln>
            <a:effectLst>
              <a:glow rad="63500">
                <a:schemeClr val="accent2">
                  <a:tint val="65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[1]Report!$B$3:$B$17</c:f>
              <c:strCache>
                <c:ptCount val="15"/>
                <c:pt idx="0">
                  <c:v>Rachel Green</c:v>
                </c:pt>
                <c:pt idx="1">
                  <c:v>Bob Johnson</c:v>
                </c:pt>
                <c:pt idx="2">
                  <c:v>Jessica Clark</c:v>
                </c:pt>
                <c:pt idx="3">
                  <c:v>David Lee</c:v>
                </c:pt>
                <c:pt idx="4">
                  <c:v>Sarah Walker</c:v>
                </c:pt>
                <c:pt idx="5">
                  <c:v>Laura Wilson</c:v>
                </c:pt>
                <c:pt idx="6">
                  <c:v>Ethan Moore</c:v>
                </c:pt>
                <c:pt idx="7">
                  <c:v>John Doe</c:v>
                </c:pt>
                <c:pt idx="8">
                  <c:v>Mark Adams</c:v>
                </c:pt>
                <c:pt idx="9">
                  <c:v>Mary Brown</c:v>
                </c:pt>
                <c:pt idx="10">
                  <c:v>Michael Harris</c:v>
                </c:pt>
                <c:pt idx="11">
                  <c:v>Alice Smith</c:v>
                </c:pt>
                <c:pt idx="12">
                  <c:v>Olivia White</c:v>
                </c:pt>
                <c:pt idx="13">
                  <c:v>James Taylor</c:v>
                </c:pt>
                <c:pt idx="14">
                  <c:v>William Lewis</c:v>
                </c:pt>
              </c:strCache>
            </c:strRef>
          </c:cat>
          <c:val>
            <c:numRef>
              <c:f>[1]Report!$S$3:$S$17</c:f>
              <c:numCache>
                <c:formatCode>_("₹"* #,##0_);_("₹"* \(#,##0\);_("₹"* "-"_);_(@_)</c:formatCode>
                <c:ptCount val="15"/>
                <c:pt idx="0">
                  <c:v>18000</c:v>
                </c:pt>
                <c:pt idx="1">
                  <c:v>19000</c:v>
                </c:pt>
                <c:pt idx="2">
                  <c:v>20500</c:v>
                </c:pt>
                <c:pt idx="3">
                  <c:v>18000</c:v>
                </c:pt>
                <c:pt idx="4">
                  <c:v>26000</c:v>
                </c:pt>
                <c:pt idx="5">
                  <c:v>23000</c:v>
                </c:pt>
                <c:pt idx="6">
                  <c:v>24000</c:v>
                </c:pt>
                <c:pt idx="7">
                  <c:v>24500</c:v>
                </c:pt>
                <c:pt idx="8">
                  <c:v>33000</c:v>
                </c:pt>
                <c:pt idx="9">
                  <c:v>29000</c:v>
                </c:pt>
                <c:pt idx="10">
                  <c:v>22500</c:v>
                </c:pt>
                <c:pt idx="11">
                  <c:v>23000</c:v>
                </c:pt>
                <c:pt idx="12">
                  <c:v>20000</c:v>
                </c:pt>
                <c:pt idx="13">
                  <c:v>27000</c:v>
                </c:pt>
                <c:pt idx="14">
                  <c:v>24500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808-406D-8C0B-45736C63FC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395661680"/>
        <c:axId val="395663856"/>
      </c:barChart>
      <c:catAx>
        <c:axId val="39566168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Employee Name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663856"/>
        <c:crosses val="autoZero"/>
        <c:auto val="1"/>
        <c:lblAlgn val="ctr"/>
        <c:lblOffset val="100"/>
        <c:noMultiLvlLbl val="0"/>
      </c:catAx>
      <c:valAx>
        <c:axId val="3956638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₹&quot;* #,##0_);_(&quot;₹&quot;* \(#,##0\);_(&quot;₹&quot;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661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Salary Comparision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 w="6350" cap="flat" cmpd="sng" algn="ctr">
          <a:solidFill>
            <a:schemeClr val="tx1">
              <a:tint val="75000"/>
            </a:schemeClr>
          </a:solidFill>
          <a:prstDash val="solid"/>
          <a:round/>
        </a:ln>
        <a:effectLst/>
        <a:sp3d contourW="6350">
          <a:contourClr>
            <a:schemeClr val="tx1">
              <a:tint val="75000"/>
            </a:schemeClr>
          </a:contourClr>
        </a:sp3d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1"/>
          <c:order val="0"/>
          <c:spPr>
            <a:solidFill>
              <a:schemeClr val="accent2">
                <a:tint val="77000"/>
              </a:schemeClr>
            </a:solidFill>
            <a:ln>
              <a:noFill/>
            </a:ln>
            <a:effectLst/>
            <a:sp3d/>
          </c:spPr>
          <c:invertIfNegative val="0"/>
          <c:dPt>
            <c:idx val="2"/>
            <c:invertIfNegative val="0"/>
            <c:bubble3D val="0"/>
            <c:spPr>
              <a:solidFill>
                <a:schemeClr val="accent2">
                  <a:tint val="77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809C-4FCC-949D-8CB2568A9178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>
                  <a:tint val="77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809C-4FCC-949D-8CB2568A9178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>
                  <a:tint val="77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5-809C-4FCC-949D-8CB2568A9178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>
                  <a:tint val="77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7-809C-4FCC-949D-8CB2568A9178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tint val="77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9-809C-4FCC-949D-8CB2568A9178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2">
                  <a:tint val="77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B-809C-4FCC-949D-8CB2568A9178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2">
                  <a:tint val="77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D-809C-4FCC-949D-8CB2568A9178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2">
                  <a:tint val="77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F-809C-4FCC-949D-8CB2568A9178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2">
                  <a:tint val="77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1-809C-4FCC-949D-8CB2568A9178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2">
                  <a:tint val="77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3-809C-4FCC-949D-8CB2568A9178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2">
                  <a:tint val="77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5-809C-4FCC-949D-8CB2568A917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6350" cap="flat" cmpd="sng" algn="ctr">
                      <a:solidFill>
                        <a:schemeClr val="tx1"/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[1]Report!$B$3:$B$17</c:f>
              <c:strCache>
                <c:ptCount val="15"/>
                <c:pt idx="0">
                  <c:v>Rachel Green</c:v>
                </c:pt>
                <c:pt idx="1">
                  <c:v>Bob Johnson</c:v>
                </c:pt>
                <c:pt idx="2">
                  <c:v>Jessica Clark</c:v>
                </c:pt>
                <c:pt idx="3">
                  <c:v>David Lee</c:v>
                </c:pt>
                <c:pt idx="4">
                  <c:v>Sarah Walker</c:v>
                </c:pt>
                <c:pt idx="5">
                  <c:v>Laura Wilson</c:v>
                </c:pt>
                <c:pt idx="6">
                  <c:v>Ethan Moore</c:v>
                </c:pt>
                <c:pt idx="7">
                  <c:v>John Doe</c:v>
                </c:pt>
                <c:pt idx="8">
                  <c:v>Mark Adams</c:v>
                </c:pt>
                <c:pt idx="9">
                  <c:v>Mary Brown</c:v>
                </c:pt>
                <c:pt idx="10">
                  <c:v>Michael Harris</c:v>
                </c:pt>
                <c:pt idx="11">
                  <c:v>Alice Smith</c:v>
                </c:pt>
                <c:pt idx="12">
                  <c:v>Olivia White</c:v>
                </c:pt>
                <c:pt idx="13">
                  <c:v>James Taylor</c:v>
                </c:pt>
                <c:pt idx="14">
                  <c:v>William Lewis</c:v>
                </c:pt>
              </c:strCache>
            </c:strRef>
          </c:cat>
          <c:val>
            <c:numRef>
              <c:f>[1]Report!$E$3:$E$17</c:f>
              <c:numCache>
                <c:formatCode>_("₹"* #,##0_);_("₹"* \(#,##0\);_("₹"* "-"_);_(@_)</c:formatCode>
                <c:ptCount val="15"/>
                <c:pt idx="0">
                  <c:v>55000</c:v>
                </c:pt>
                <c:pt idx="1">
                  <c:v>65000</c:v>
                </c:pt>
                <c:pt idx="2">
                  <c:v>78000</c:v>
                </c:pt>
                <c:pt idx="3">
                  <c:v>80000</c:v>
                </c:pt>
                <c:pt idx="4">
                  <c:v>80000</c:v>
                </c:pt>
                <c:pt idx="5">
                  <c:v>79000</c:v>
                </c:pt>
                <c:pt idx="6">
                  <c:v>70000</c:v>
                </c:pt>
                <c:pt idx="7">
                  <c:v>82000</c:v>
                </c:pt>
                <c:pt idx="8">
                  <c:v>70000</c:v>
                </c:pt>
                <c:pt idx="9">
                  <c:v>85000</c:v>
                </c:pt>
                <c:pt idx="10">
                  <c:v>90000</c:v>
                </c:pt>
                <c:pt idx="11">
                  <c:v>95000</c:v>
                </c:pt>
                <c:pt idx="12">
                  <c:v>95000</c:v>
                </c:pt>
                <c:pt idx="13">
                  <c:v>95000</c:v>
                </c:pt>
                <c:pt idx="14">
                  <c:v>100000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809C-4FCC-949D-8CB2568A9178}"/>
            </c:ext>
          </c:extLst>
        </c:ser>
        <c:ser>
          <c:idx val="0"/>
          <c:order val="1"/>
          <c:spPr>
            <a:solidFill>
              <a:schemeClr val="accent2">
                <a:shade val="76000"/>
              </a:schemeClr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shade val="76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8-809C-4FCC-949D-8CB2568A9178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>
                  <a:shade val="76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A-809C-4FCC-949D-8CB2568A9178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>
                  <a:shade val="76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C-809C-4FCC-949D-8CB2568A9178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>
                  <a:shade val="76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E-809C-4FCC-949D-8CB2568A9178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>
                  <a:shade val="76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0-809C-4FCC-949D-8CB2568A9178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>
                  <a:shade val="76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2-809C-4FCC-949D-8CB2568A9178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2">
                  <a:shade val="76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4-809C-4FCC-949D-8CB2568A9178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shade val="76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6-809C-4FCC-949D-8CB2568A9178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2">
                  <a:shade val="76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8-809C-4FCC-949D-8CB2568A9178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2">
                  <a:shade val="76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A-809C-4FCC-949D-8CB2568A9178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2">
                  <a:shade val="76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C-809C-4FCC-949D-8CB2568A9178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2">
                  <a:shade val="76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E-809C-4FCC-949D-8CB2568A9178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2">
                  <a:shade val="76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0-809C-4FCC-949D-8CB2568A9178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2">
                  <a:shade val="76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2-809C-4FCC-949D-8CB2568A9178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2">
                  <a:shade val="76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4-809C-4FCC-949D-8CB2568A917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[1]Report!$B$3:$B$17</c:f>
              <c:strCache>
                <c:ptCount val="15"/>
                <c:pt idx="0">
                  <c:v>Rachel Green</c:v>
                </c:pt>
                <c:pt idx="1">
                  <c:v>Bob Johnson</c:v>
                </c:pt>
                <c:pt idx="2">
                  <c:v>Jessica Clark</c:v>
                </c:pt>
                <c:pt idx="3">
                  <c:v>David Lee</c:v>
                </c:pt>
                <c:pt idx="4">
                  <c:v>Sarah Walker</c:v>
                </c:pt>
                <c:pt idx="5">
                  <c:v>Laura Wilson</c:v>
                </c:pt>
                <c:pt idx="6">
                  <c:v>Ethan Moore</c:v>
                </c:pt>
                <c:pt idx="7">
                  <c:v>John Doe</c:v>
                </c:pt>
                <c:pt idx="8">
                  <c:v>Mark Adams</c:v>
                </c:pt>
                <c:pt idx="9">
                  <c:v>Mary Brown</c:v>
                </c:pt>
                <c:pt idx="10">
                  <c:v>Michael Harris</c:v>
                </c:pt>
                <c:pt idx="11">
                  <c:v>Alice Smith</c:v>
                </c:pt>
                <c:pt idx="12">
                  <c:v>Olivia White</c:v>
                </c:pt>
                <c:pt idx="13">
                  <c:v>James Taylor</c:v>
                </c:pt>
                <c:pt idx="14">
                  <c:v>William Lewis</c:v>
                </c:pt>
              </c:strCache>
            </c:strRef>
          </c:cat>
          <c:val>
            <c:numRef>
              <c:f>[1]Report!$E$3:$E$17</c:f>
              <c:numCache>
                <c:formatCode>_("₹"* #,##0_);_("₹"* \(#,##0\);_("₹"* "-"_);_(@_)</c:formatCode>
                <c:ptCount val="15"/>
                <c:pt idx="0">
                  <c:v>55000</c:v>
                </c:pt>
                <c:pt idx="1">
                  <c:v>65000</c:v>
                </c:pt>
                <c:pt idx="2">
                  <c:v>78000</c:v>
                </c:pt>
                <c:pt idx="3">
                  <c:v>80000</c:v>
                </c:pt>
                <c:pt idx="4">
                  <c:v>80000</c:v>
                </c:pt>
                <c:pt idx="5">
                  <c:v>79000</c:v>
                </c:pt>
                <c:pt idx="6">
                  <c:v>70000</c:v>
                </c:pt>
                <c:pt idx="7">
                  <c:v>82000</c:v>
                </c:pt>
                <c:pt idx="8">
                  <c:v>70000</c:v>
                </c:pt>
                <c:pt idx="9">
                  <c:v>85000</c:v>
                </c:pt>
                <c:pt idx="10">
                  <c:v>90000</c:v>
                </c:pt>
                <c:pt idx="11">
                  <c:v>95000</c:v>
                </c:pt>
                <c:pt idx="12">
                  <c:v>95000</c:v>
                </c:pt>
                <c:pt idx="13">
                  <c:v>95000</c:v>
                </c:pt>
                <c:pt idx="14">
                  <c:v>100000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809C-4FCC-949D-8CB2568A91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shape val="box"/>
        <c:axId val="875493167"/>
        <c:axId val="875484527"/>
        <c:axId val="0"/>
      </c:bar3DChart>
      <c:catAx>
        <c:axId val="87549316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484527"/>
        <c:crosses val="autoZero"/>
        <c:auto val="1"/>
        <c:lblAlgn val="ctr"/>
        <c:lblOffset val="100"/>
        <c:noMultiLvlLbl val="0"/>
      </c:catAx>
      <c:valAx>
        <c:axId val="875484527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  <a:effectLst/>
          </c:spPr>
        </c:majorGridlines>
        <c:numFmt formatCode="_(&quot;₹&quot;* #,##0_);_(&quot;₹&quot;* \(#,##0\);_(&quot;₹&quot;* &quot;-&quot;_);_(@_)" sourceLinked="1"/>
        <c:majorTickMark val="out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493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kumimoji="0" lang="en-US" sz="1600" b="1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Salary Comparision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[1]Report!$E$3:$E$17</c:f>
              <c:numCache>
                <c:formatCode>_("₹"* #,##0_);_("₹"* \(#,##0\);_("₹"* "-"_);_(@_)</c:formatCode>
                <c:ptCount val="15"/>
                <c:pt idx="0">
                  <c:v>55000</c:v>
                </c:pt>
                <c:pt idx="1">
                  <c:v>65000</c:v>
                </c:pt>
                <c:pt idx="2">
                  <c:v>78000</c:v>
                </c:pt>
                <c:pt idx="3">
                  <c:v>80000</c:v>
                </c:pt>
                <c:pt idx="4">
                  <c:v>80000</c:v>
                </c:pt>
                <c:pt idx="5">
                  <c:v>79000</c:v>
                </c:pt>
                <c:pt idx="6">
                  <c:v>70000</c:v>
                </c:pt>
                <c:pt idx="7">
                  <c:v>82000</c:v>
                </c:pt>
                <c:pt idx="8">
                  <c:v>70000</c:v>
                </c:pt>
                <c:pt idx="9">
                  <c:v>85000</c:v>
                </c:pt>
                <c:pt idx="10">
                  <c:v>90000</c:v>
                </c:pt>
                <c:pt idx="11">
                  <c:v>95000</c:v>
                </c:pt>
                <c:pt idx="12">
                  <c:v>95000</c:v>
                </c:pt>
                <c:pt idx="13">
                  <c:v>95000</c:v>
                </c:pt>
                <c:pt idx="14">
                  <c:v>100000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[1]Report!$E$3:$E$17</c15:sqref>
                        </c15:formulaRef>
                      </c:ext>
                    </c:extLst>
                    <c:numCache>
                      <c:formatCode>_("₹"* #,##0_);_("₹"* \(#,##0\);_("₹"* "-"_);_(@_)</c:formatCode>
                      <c:ptCount val="15"/>
                      <c:pt idx="0">
                        <c:v>55000</c:v>
                      </c:pt>
                      <c:pt idx="1">
                        <c:v>65000</c:v>
                      </c:pt>
                      <c:pt idx="2">
                        <c:v>78000</c:v>
                      </c:pt>
                      <c:pt idx="3">
                        <c:v>80000</c:v>
                      </c:pt>
                      <c:pt idx="4">
                        <c:v>80000</c:v>
                      </c:pt>
                      <c:pt idx="5">
                        <c:v>79000</c:v>
                      </c:pt>
                      <c:pt idx="6">
                        <c:v>70000</c:v>
                      </c:pt>
                      <c:pt idx="7">
                        <c:v>82000</c:v>
                      </c:pt>
                      <c:pt idx="8">
                        <c:v>70000</c:v>
                      </c:pt>
                      <c:pt idx="9">
                        <c:v>85000</c:v>
                      </c:pt>
                      <c:pt idx="10">
                        <c:v>90000</c:v>
                      </c:pt>
                      <c:pt idx="11">
                        <c:v>95000</c:v>
                      </c:pt>
                      <c:pt idx="12">
                        <c:v>95000</c:v>
                      </c:pt>
                      <c:pt idx="13">
                        <c:v>95000</c:v>
                      </c:pt>
                      <c:pt idx="14">
                        <c:v>100000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ED32-4AD2-9EA6-F459330BB2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012256"/>
        <c:axId val="40011776"/>
      </c:barChart>
      <c:catAx>
        <c:axId val="40012256"/>
        <c:scaling>
          <c:orientation val="minMax"/>
        </c:scaling>
        <c:delete val="0"/>
        <c:axPos val="l"/>
        <c:numFmt formatCode="_(&quot;₹&quot;* #,##0_);_(&quot;₹&quot;* \(#,##0\);_(&quot;₹&quot;* &quot;-&quot;_);_(@_)" sourceLinked="1"/>
        <c:majorTickMark val="out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11776"/>
        <c:crosses val="autoZero"/>
        <c:auto val="1"/>
        <c:lblAlgn val="ctr"/>
        <c:lblOffset val="100"/>
        <c:noMultiLvlLbl val="0"/>
      </c:catAx>
      <c:valAx>
        <c:axId val="40011776"/>
        <c:scaling>
          <c:orientation val="minMax"/>
        </c:scaling>
        <c:delete val="0"/>
        <c:axPos val="b"/>
        <c:majorGridlines>
          <c:spPr>
            <a:ln w="6350" cap="flat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  <a:effectLst/>
          </c:spPr>
        </c:majorGridlines>
        <c:numFmt formatCode="_(&quot;₹&quot;* #,##0_);_(&quot;₹&quot;* \(#,##0\);_(&quot;₹&quot;* &quot;-&quot;_);_(@_)" sourceLinked="1"/>
        <c:majorTickMark val="out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12256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Q1,Q2,Q3 Sales Comparision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tx>
            <c:strRef>
              <c:f>[1]Report!$Q$2</c:f>
              <c:strCache>
                <c:ptCount val="1"/>
                <c:pt idx="0">
                  <c:v>Quater1 Sales</c:v>
                </c:pt>
              </c:strCache>
            </c:strRef>
          </c:tx>
          <c:spPr>
            <a:noFill/>
            <a:ln w="9525" cap="flat" cmpd="sng" algn="ctr">
              <a:solidFill>
                <a:schemeClr val="accent2">
                  <a:shade val="65000"/>
                </a:schemeClr>
              </a:solidFill>
              <a:miter lim="800000"/>
            </a:ln>
            <a:effectLst>
              <a:glow rad="63500">
                <a:schemeClr val="accent2">
                  <a:shade val="65000"/>
                  <a:satMod val="175000"/>
                  <a:alpha val="25000"/>
                </a:schemeClr>
              </a:glow>
            </a:effectLst>
            <a:sp3d contourW="9525">
              <a:contourClr>
                <a:schemeClr val="accent2">
                  <a:shade val="65000"/>
                </a:schemeClr>
              </a:contourClr>
            </a:sp3d>
          </c:spPr>
          <c:cat>
            <c:strRef>
              <c:f>[1]Report!$B$3:$B$17</c:f>
              <c:strCache>
                <c:ptCount val="15"/>
                <c:pt idx="0">
                  <c:v>Rachel Green</c:v>
                </c:pt>
                <c:pt idx="1">
                  <c:v>Bob Johnson</c:v>
                </c:pt>
                <c:pt idx="2">
                  <c:v>Jessica Clark</c:v>
                </c:pt>
                <c:pt idx="3">
                  <c:v>David Lee</c:v>
                </c:pt>
                <c:pt idx="4">
                  <c:v>Sarah Walker</c:v>
                </c:pt>
                <c:pt idx="5">
                  <c:v>Laura Wilson</c:v>
                </c:pt>
                <c:pt idx="6">
                  <c:v>Ethan Moore</c:v>
                </c:pt>
                <c:pt idx="7">
                  <c:v>John Doe</c:v>
                </c:pt>
                <c:pt idx="8">
                  <c:v>Mark Adams</c:v>
                </c:pt>
                <c:pt idx="9">
                  <c:v>Mary Brown</c:v>
                </c:pt>
                <c:pt idx="10">
                  <c:v>Michael Harris</c:v>
                </c:pt>
                <c:pt idx="11">
                  <c:v>Alice Smith</c:v>
                </c:pt>
                <c:pt idx="12">
                  <c:v>Olivia White</c:v>
                </c:pt>
                <c:pt idx="13">
                  <c:v>James Taylor</c:v>
                </c:pt>
                <c:pt idx="14">
                  <c:v>William Lewis</c:v>
                </c:pt>
              </c:strCache>
            </c:strRef>
          </c:cat>
          <c:val>
            <c:numRef>
              <c:f>[1]Report!$Q$3:$Q$17</c:f>
              <c:numCache>
                <c:formatCode>_("₹"* #,##0_);_("₹"* \(#,##0\);_("₹"* "-"_);_(@_)</c:formatCode>
                <c:ptCount val="15"/>
                <c:pt idx="0">
                  <c:v>20000</c:v>
                </c:pt>
                <c:pt idx="1">
                  <c:v>18000</c:v>
                </c:pt>
                <c:pt idx="2">
                  <c:v>19500</c:v>
                </c:pt>
                <c:pt idx="3">
                  <c:v>17500</c:v>
                </c:pt>
                <c:pt idx="4">
                  <c:v>25000</c:v>
                </c:pt>
                <c:pt idx="5">
                  <c:v>24000</c:v>
                </c:pt>
                <c:pt idx="6">
                  <c:v>23000</c:v>
                </c:pt>
                <c:pt idx="7">
                  <c:v>25000</c:v>
                </c:pt>
                <c:pt idx="8">
                  <c:v>30000</c:v>
                </c:pt>
                <c:pt idx="9">
                  <c:v>28000</c:v>
                </c:pt>
                <c:pt idx="10">
                  <c:v>21000</c:v>
                </c:pt>
                <c:pt idx="11">
                  <c:v>22000</c:v>
                </c:pt>
                <c:pt idx="12">
                  <c:v>19500</c:v>
                </c:pt>
                <c:pt idx="13">
                  <c:v>26000</c:v>
                </c:pt>
                <c:pt idx="14">
                  <c:v>23500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34-4411-A015-DCC21CF30233}"/>
            </c:ext>
          </c:extLst>
        </c:ser>
        <c:ser>
          <c:idx val="1"/>
          <c:order val="1"/>
          <c:tx>
            <c:strRef>
              <c:f>[1]Report!$R$2</c:f>
              <c:strCache>
                <c:ptCount val="1"/>
                <c:pt idx="0">
                  <c:v>Quater2 Sales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  <a:sp3d contourW="9525">
              <a:contourClr>
                <a:schemeClr val="accent2"/>
              </a:contourClr>
            </a:sp3d>
          </c:spPr>
          <c:cat>
            <c:strRef>
              <c:f>[1]Report!$B$3:$B$17</c:f>
              <c:strCache>
                <c:ptCount val="15"/>
                <c:pt idx="0">
                  <c:v>Rachel Green</c:v>
                </c:pt>
                <c:pt idx="1">
                  <c:v>Bob Johnson</c:v>
                </c:pt>
                <c:pt idx="2">
                  <c:v>Jessica Clark</c:v>
                </c:pt>
                <c:pt idx="3">
                  <c:v>David Lee</c:v>
                </c:pt>
                <c:pt idx="4">
                  <c:v>Sarah Walker</c:v>
                </c:pt>
                <c:pt idx="5">
                  <c:v>Laura Wilson</c:v>
                </c:pt>
                <c:pt idx="6">
                  <c:v>Ethan Moore</c:v>
                </c:pt>
                <c:pt idx="7">
                  <c:v>John Doe</c:v>
                </c:pt>
                <c:pt idx="8">
                  <c:v>Mark Adams</c:v>
                </c:pt>
                <c:pt idx="9">
                  <c:v>Mary Brown</c:v>
                </c:pt>
                <c:pt idx="10">
                  <c:v>Michael Harris</c:v>
                </c:pt>
                <c:pt idx="11">
                  <c:v>Alice Smith</c:v>
                </c:pt>
                <c:pt idx="12">
                  <c:v>Olivia White</c:v>
                </c:pt>
                <c:pt idx="13">
                  <c:v>James Taylor</c:v>
                </c:pt>
                <c:pt idx="14">
                  <c:v>William Lewis</c:v>
                </c:pt>
              </c:strCache>
            </c:strRef>
          </c:cat>
          <c:val>
            <c:numRef>
              <c:f>[1]Report!$R$3:$R$17</c:f>
              <c:numCache>
                <c:formatCode>_("₹"* #,##0_);_("₹"* \(#,##0\);_("₹"* "-"_);_(@_)</c:formatCode>
                <c:ptCount val="15"/>
                <c:pt idx="0">
                  <c:v>22000</c:v>
                </c:pt>
                <c:pt idx="1">
                  <c:v>20500</c:v>
                </c:pt>
                <c:pt idx="2">
                  <c:v>21000</c:v>
                </c:pt>
                <c:pt idx="3">
                  <c:v>19000</c:v>
                </c:pt>
                <c:pt idx="4">
                  <c:v>27500</c:v>
                </c:pt>
                <c:pt idx="5">
                  <c:v>25500</c:v>
                </c:pt>
                <c:pt idx="6">
                  <c:v>25000</c:v>
                </c:pt>
                <c:pt idx="7">
                  <c:v>26500</c:v>
                </c:pt>
                <c:pt idx="8">
                  <c:v>32000</c:v>
                </c:pt>
                <c:pt idx="9">
                  <c:v>30000</c:v>
                </c:pt>
                <c:pt idx="10">
                  <c:v>23000</c:v>
                </c:pt>
                <c:pt idx="11">
                  <c:v>24500</c:v>
                </c:pt>
                <c:pt idx="12">
                  <c:v>21000</c:v>
                </c:pt>
                <c:pt idx="13">
                  <c:v>28000</c:v>
                </c:pt>
                <c:pt idx="14">
                  <c:v>25000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34-4411-A015-DCC21CF30233}"/>
            </c:ext>
          </c:extLst>
        </c:ser>
        <c:ser>
          <c:idx val="2"/>
          <c:order val="2"/>
          <c:tx>
            <c:strRef>
              <c:f>[1]Report!$S$2</c:f>
              <c:strCache>
                <c:ptCount val="1"/>
                <c:pt idx="0">
                  <c:v>Quater3 Sales</c:v>
                </c:pt>
              </c:strCache>
            </c:strRef>
          </c:tx>
          <c:spPr>
            <a:noFill/>
            <a:ln w="9525" cap="flat" cmpd="sng" algn="ctr">
              <a:solidFill>
                <a:schemeClr val="accent2">
                  <a:tint val="65000"/>
                </a:schemeClr>
              </a:solidFill>
              <a:miter lim="800000"/>
            </a:ln>
            <a:effectLst>
              <a:glow rad="63500">
                <a:schemeClr val="accent2">
                  <a:tint val="65000"/>
                  <a:satMod val="175000"/>
                  <a:alpha val="25000"/>
                </a:schemeClr>
              </a:glow>
            </a:effectLst>
            <a:sp3d contourW="9525">
              <a:contourClr>
                <a:schemeClr val="accent2">
                  <a:tint val="65000"/>
                </a:schemeClr>
              </a:contourClr>
            </a:sp3d>
          </c:spPr>
          <c:cat>
            <c:strRef>
              <c:f>[1]Report!$B$3:$B$17</c:f>
              <c:strCache>
                <c:ptCount val="15"/>
                <c:pt idx="0">
                  <c:v>Rachel Green</c:v>
                </c:pt>
                <c:pt idx="1">
                  <c:v>Bob Johnson</c:v>
                </c:pt>
                <c:pt idx="2">
                  <c:v>Jessica Clark</c:v>
                </c:pt>
                <c:pt idx="3">
                  <c:v>David Lee</c:v>
                </c:pt>
                <c:pt idx="4">
                  <c:v>Sarah Walker</c:v>
                </c:pt>
                <c:pt idx="5">
                  <c:v>Laura Wilson</c:v>
                </c:pt>
                <c:pt idx="6">
                  <c:v>Ethan Moore</c:v>
                </c:pt>
                <c:pt idx="7">
                  <c:v>John Doe</c:v>
                </c:pt>
                <c:pt idx="8">
                  <c:v>Mark Adams</c:v>
                </c:pt>
                <c:pt idx="9">
                  <c:v>Mary Brown</c:v>
                </c:pt>
                <c:pt idx="10">
                  <c:v>Michael Harris</c:v>
                </c:pt>
                <c:pt idx="11">
                  <c:v>Alice Smith</c:v>
                </c:pt>
                <c:pt idx="12">
                  <c:v>Olivia White</c:v>
                </c:pt>
                <c:pt idx="13">
                  <c:v>James Taylor</c:v>
                </c:pt>
                <c:pt idx="14">
                  <c:v>William Lewis</c:v>
                </c:pt>
              </c:strCache>
            </c:strRef>
          </c:cat>
          <c:val>
            <c:numRef>
              <c:f>[1]Report!$S$3:$S$17</c:f>
              <c:numCache>
                <c:formatCode>_("₹"* #,##0_);_("₹"* \(#,##0\);_("₹"* "-"_);_(@_)</c:formatCode>
                <c:ptCount val="15"/>
                <c:pt idx="0">
                  <c:v>18000</c:v>
                </c:pt>
                <c:pt idx="1">
                  <c:v>19000</c:v>
                </c:pt>
                <c:pt idx="2">
                  <c:v>20500</c:v>
                </c:pt>
                <c:pt idx="3">
                  <c:v>18000</c:v>
                </c:pt>
                <c:pt idx="4">
                  <c:v>26000</c:v>
                </c:pt>
                <c:pt idx="5">
                  <c:v>23000</c:v>
                </c:pt>
                <c:pt idx="6">
                  <c:v>24000</c:v>
                </c:pt>
                <c:pt idx="7">
                  <c:v>24500</c:v>
                </c:pt>
                <c:pt idx="8">
                  <c:v>33000</c:v>
                </c:pt>
                <c:pt idx="9">
                  <c:v>29000</c:v>
                </c:pt>
                <c:pt idx="10">
                  <c:v>22500</c:v>
                </c:pt>
                <c:pt idx="11">
                  <c:v>23000</c:v>
                </c:pt>
                <c:pt idx="12">
                  <c:v>20000</c:v>
                </c:pt>
                <c:pt idx="13">
                  <c:v>27000</c:v>
                </c:pt>
                <c:pt idx="14">
                  <c:v>24500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34-4411-A015-DCC21CF302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5661680"/>
        <c:axId val="395663856"/>
        <c:axId val="980007823"/>
      </c:line3DChart>
      <c:catAx>
        <c:axId val="39566168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Employee Name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663856"/>
        <c:crosses val="autoZero"/>
        <c:auto val="1"/>
        <c:lblAlgn val="ctr"/>
        <c:lblOffset val="100"/>
        <c:noMultiLvlLbl val="0"/>
      </c:catAx>
      <c:valAx>
        <c:axId val="3956638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₹&quot;* #,##0_);_(&quot;₹&quot;* \(#,##0\);_(&quot;₹&quot;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661680"/>
        <c:crosses val="autoZero"/>
        <c:crossBetween val="between"/>
      </c:valAx>
      <c:serAx>
        <c:axId val="98000782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663856"/>
        <c:crosses val="autoZero"/>
      </c:ser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Q1,Q2,Q3 Sales Comparision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[1]Report!$Q$2</c:f>
              <c:strCache>
                <c:ptCount val="1"/>
                <c:pt idx="0">
                  <c:v>Quater1 Sales</c:v>
                </c:pt>
              </c:strCache>
            </c:strRef>
          </c:tx>
          <c:spPr>
            <a:noFill/>
            <a:ln w="9525" cap="flat" cmpd="sng" algn="ctr">
              <a:solidFill>
                <a:schemeClr val="accent2">
                  <a:shade val="65000"/>
                </a:schemeClr>
              </a:solidFill>
              <a:miter lim="800000"/>
            </a:ln>
            <a:effectLst>
              <a:glow rad="63500">
                <a:schemeClr val="accent2">
                  <a:shade val="65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[1]Report!$B$3:$B$17</c:f>
              <c:strCache>
                <c:ptCount val="15"/>
                <c:pt idx="0">
                  <c:v>Rachel Green</c:v>
                </c:pt>
                <c:pt idx="1">
                  <c:v>Bob Johnson</c:v>
                </c:pt>
                <c:pt idx="2">
                  <c:v>Jessica Clark</c:v>
                </c:pt>
                <c:pt idx="3">
                  <c:v>David Lee</c:v>
                </c:pt>
                <c:pt idx="4">
                  <c:v>Sarah Walker</c:v>
                </c:pt>
                <c:pt idx="5">
                  <c:v>Laura Wilson</c:v>
                </c:pt>
                <c:pt idx="6">
                  <c:v>Ethan Moore</c:v>
                </c:pt>
                <c:pt idx="7">
                  <c:v>John Doe</c:v>
                </c:pt>
                <c:pt idx="8">
                  <c:v>Mark Adams</c:v>
                </c:pt>
                <c:pt idx="9">
                  <c:v>Mary Brown</c:v>
                </c:pt>
                <c:pt idx="10">
                  <c:v>Michael Harris</c:v>
                </c:pt>
                <c:pt idx="11">
                  <c:v>Alice Smith</c:v>
                </c:pt>
                <c:pt idx="12">
                  <c:v>Olivia White</c:v>
                </c:pt>
                <c:pt idx="13">
                  <c:v>James Taylor</c:v>
                </c:pt>
                <c:pt idx="14">
                  <c:v>William Lewis</c:v>
                </c:pt>
              </c:strCache>
            </c:strRef>
          </c:cat>
          <c:val>
            <c:numRef>
              <c:f>[1]Report!$Q$3:$Q$17</c:f>
              <c:numCache>
                <c:formatCode>_("₹"* #,##0_);_("₹"* \(#,##0\);_("₹"* "-"_);_(@_)</c:formatCode>
                <c:ptCount val="15"/>
                <c:pt idx="0">
                  <c:v>20000</c:v>
                </c:pt>
                <c:pt idx="1">
                  <c:v>18000</c:v>
                </c:pt>
                <c:pt idx="2">
                  <c:v>19500</c:v>
                </c:pt>
                <c:pt idx="3">
                  <c:v>17500</c:v>
                </c:pt>
                <c:pt idx="4">
                  <c:v>25000</c:v>
                </c:pt>
                <c:pt idx="5">
                  <c:v>24000</c:v>
                </c:pt>
                <c:pt idx="6">
                  <c:v>23000</c:v>
                </c:pt>
                <c:pt idx="7">
                  <c:v>25000</c:v>
                </c:pt>
                <c:pt idx="8">
                  <c:v>30000</c:v>
                </c:pt>
                <c:pt idx="9">
                  <c:v>28000</c:v>
                </c:pt>
                <c:pt idx="10">
                  <c:v>21000</c:v>
                </c:pt>
                <c:pt idx="11">
                  <c:v>22000</c:v>
                </c:pt>
                <c:pt idx="12">
                  <c:v>19500</c:v>
                </c:pt>
                <c:pt idx="13">
                  <c:v>26000</c:v>
                </c:pt>
                <c:pt idx="14">
                  <c:v>23500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00-49E8-81DB-EC286121DF74}"/>
            </c:ext>
          </c:extLst>
        </c:ser>
        <c:ser>
          <c:idx val="1"/>
          <c:order val="1"/>
          <c:tx>
            <c:strRef>
              <c:f>[1]Report!$R$2</c:f>
              <c:strCache>
                <c:ptCount val="1"/>
                <c:pt idx="0">
                  <c:v>Quater2 Sales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[1]Report!$B$3:$B$17</c:f>
              <c:strCache>
                <c:ptCount val="15"/>
                <c:pt idx="0">
                  <c:v>Rachel Green</c:v>
                </c:pt>
                <c:pt idx="1">
                  <c:v>Bob Johnson</c:v>
                </c:pt>
                <c:pt idx="2">
                  <c:v>Jessica Clark</c:v>
                </c:pt>
                <c:pt idx="3">
                  <c:v>David Lee</c:v>
                </c:pt>
                <c:pt idx="4">
                  <c:v>Sarah Walker</c:v>
                </c:pt>
                <c:pt idx="5">
                  <c:v>Laura Wilson</c:v>
                </c:pt>
                <c:pt idx="6">
                  <c:v>Ethan Moore</c:v>
                </c:pt>
                <c:pt idx="7">
                  <c:v>John Doe</c:v>
                </c:pt>
                <c:pt idx="8">
                  <c:v>Mark Adams</c:v>
                </c:pt>
                <c:pt idx="9">
                  <c:v>Mary Brown</c:v>
                </c:pt>
                <c:pt idx="10">
                  <c:v>Michael Harris</c:v>
                </c:pt>
                <c:pt idx="11">
                  <c:v>Alice Smith</c:v>
                </c:pt>
                <c:pt idx="12">
                  <c:v>Olivia White</c:v>
                </c:pt>
                <c:pt idx="13">
                  <c:v>James Taylor</c:v>
                </c:pt>
                <c:pt idx="14">
                  <c:v>William Lewis</c:v>
                </c:pt>
              </c:strCache>
            </c:strRef>
          </c:cat>
          <c:val>
            <c:numRef>
              <c:f>[1]Report!$R$3:$R$17</c:f>
              <c:numCache>
                <c:formatCode>_("₹"* #,##0_);_("₹"* \(#,##0\);_("₹"* "-"_);_(@_)</c:formatCode>
                <c:ptCount val="15"/>
                <c:pt idx="0">
                  <c:v>22000</c:v>
                </c:pt>
                <c:pt idx="1">
                  <c:v>20500</c:v>
                </c:pt>
                <c:pt idx="2">
                  <c:v>21000</c:v>
                </c:pt>
                <c:pt idx="3">
                  <c:v>19000</c:v>
                </c:pt>
                <c:pt idx="4">
                  <c:v>27500</c:v>
                </c:pt>
                <c:pt idx="5">
                  <c:v>25500</c:v>
                </c:pt>
                <c:pt idx="6">
                  <c:v>25000</c:v>
                </c:pt>
                <c:pt idx="7">
                  <c:v>26500</c:v>
                </c:pt>
                <c:pt idx="8">
                  <c:v>32000</c:v>
                </c:pt>
                <c:pt idx="9">
                  <c:v>30000</c:v>
                </c:pt>
                <c:pt idx="10">
                  <c:v>23000</c:v>
                </c:pt>
                <c:pt idx="11">
                  <c:v>24500</c:v>
                </c:pt>
                <c:pt idx="12">
                  <c:v>21000</c:v>
                </c:pt>
                <c:pt idx="13">
                  <c:v>28000</c:v>
                </c:pt>
                <c:pt idx="14">
                  <c:v>25000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00-49E8-81DB-EC286121DF74}"/>
            </c:ext>
          </c:extLst>
        </c:ser>
        <c:ser>
          <c:idx val="2"/>
          <c:order val="2"/>
          <c:tx>
            <c:strRef>
              <c:f>[1]Report!$S$2</c:f>
              <c:strCache>
                <c:ptCount val="1"/>
                <c:pt idx="0">
                  <c:v>Quater3 Sales</c:v>
                </c:pt>
              </c:strCache>
            </c:strRef>
          </c:tx>
          <c:spPr>
            <a:noFill/>
            <a:ln w="9525" cap="flat" cmpd="sng" algn="ctr">
              <a:solidFill>
                <a:schemeClr val="accent2">
                  <a:tint val="65000"/>
                </a:schemeClr>
              </a:solidFill>
              <a:miter lim="800000"/>
            </a:ln>
            <a:effectLst>
              <a:glow rad="63500">
                <a:schemeClr val="accent2">
                  <a:tint val="65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[1]Report!$B$3:$B$17</c:f>
              <c:strCache>
                <c:ptCount val="15"/>
                <c:pt idx="0">
                  <c:v>Rachel Green</c:v>
                </c:pt>
                <c:pt idx="1">
                  <c:v>Bob Johnson</c:v>
                </c:pt>
                <c:pt idx="2">
                  <c:v>Jessica Clark</c:v>
                </c:pt>
                <c:pt idx="3">
                  <c:v>David Lee</c:v>
                </c:pt>
                <c:pt idx="4">
                  <c:v>Sarah Walker</c:v>
                </c:pt>
                <c:pt idx="5">
                  <c:v>Laura Wilson</c:v>
                </c:pt>
                <c:pt idx="6">
                  <c:v>Ethan Moore</c:v>
                </c:pt>
                <c:pt idx="7">
                  <c:v>John Doe</c:v>
                </c:pt>
                <c:pt idx="8">
                  <c:v>Mark Adams</c:v>
                </c:pt>
                <c:pt idx="9">
                  <c:v>Mary Brown</c:v>
                </c:pt>
                <c:pt idx="10">
                  <c:v>Michael Harris</c:v>
                </c:pt>
                <c:pt idx="11">
                  <c:v>Alice Smith</c:v>
                </c:pt>
                <c:pt idx="12">
                  <c:v>Olivia White</c:v>
                </c:pt>
                <c:pt idx="13">
                  <c:v>James Taylor</c:v>
                </c:pt>
                <c:pt idx="14">
                  <c:v>William Lewis</c:v>
                </c:pt>
              </c:strCache>
            </c:strRef>
          </c:cat>
          <c:val>
            <c:numRef>
              <c:f>[1]Report!$S$3:$S$17</c:f>
              <c:numCache>
                <c:formatCode>_("₹"* #,##0_);_("₹"* \(#,##0\);_("₹"* "-"_);_(@_)</c:formatCode>
                <c:ptCount val="15"/>
                <c:pt idx="0">
                  <c:v>18000</c:v>
                </c:pt>
                <c:pt idx="1">
                  <c:v>19000</c:v>
                </c:pt>
                <c:pt idx="2">
                  <c:v>20500</c:v>
                </c:pt>
                <c:pt idx="3">
                  <c:v>18000</c:v>
                </c:pt>
                <c:pt idx="4">
                  <c:v>26000</c:v>
                </c:pt>
                <c:pt idx="5">
                  <c:v>23000</c:v>
                </c:pt>
                <c:pt idx="6">
                  <c:v>24000</c:v>
                </c:pt>
                <c:pt idx="7">
                  <c:v>24500</c:v>
                </c:pt>
                <c:pt idx="8">
                  <c:v>33000</c:v>
                </c:pt>
                <c:pt idx="9">
                  <c:v>29000</c:v>
                </c:pt>
                <c:pt idx="10">
                  <c:v>22500</c:v>
                </c:pt>
                <c:pt idx="11">
                  <c:v>23000</c:v>
                </c:pt>
                <c:pt idx="12">
                  <c:v>20000</c:v>
                </c:pt>
                <c:pt idx="13">
                  <c:v>27000</c:v>
                </c:pt>
                <c:pt idx="14">
                  <c:v>24500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00-49E8-81DB-EC286121DF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5661680"/>
        <c:axId val="395663856"/>
      </c:barChart>
      <c:catAx>
        <c:axId val="39566168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Employee Name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663856"/>
        <c:crosses val="autoZero"/>
        <c:auto val="1"/>
        <c:lblAlgn val="ctr"/>
        <c:lblOffset val="100"/>
        <c:noMultiLvlLbl val="0"/>
      </c:catAx>
      <c:valAx>
        <c:axId val="39566385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₹&quot;* #,##0_);_(&quot;₹&quot;* \(#,##0\);_(&quot;₹&quot;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661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5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6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107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 mods="ignoreCSTransforms">
      <cs:styleClr val="0">
        <a:shade val="25000"/>
      </cs:styl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 mods="ignoreCSTransforms">
      <cs:styleClr val="0">
        <a:tint val="25000"/>
      </cs:styl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107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 mods="ignoreCSTransforms">
      <cs:styleClr val="0">
        <a:shade val="25000"/>
      </cs:styl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 mods="ignoreCSTransforms">
      <cs:styleClr val="0">
        <a:tint val="25000"/>
      </cs:styl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35</xdr:row>
      <xdr:rowOff>97348</xdr:rowOff>
    </xdr:from>
    <xdr:to>
      <xdr:col>4</xdr:col>
      <xdr:colOff>1221441</xdr:colOff>
      <xdr:row>57</xdr:row>
      <xdr:rowOff>99716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8EE623-11F7-4A09-BB88-D4827614DC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57</xdr:row>
      <xdr:rowOff>147845</xdr:rowOff>
    </xdr:from>
    <xdr:to>
      <xdr:col>4</xdr:col>
      <xdr:colOff>1176617</xdr:colOff>
      <xdr:row>78</xdr:row>
      <xdr:rowOff>145676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C1F7F73-1EB6-4A9E-B89E-6E19F1E0CD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1336261</xdr:colOff>
      <xdr:row>35</xdr:row>
      <xdr:rowOff>77304</xdr:rowOff>
    </xdr:from>
    <xdr:to>
      <xdr:col>9</xdr:col>
      <xdr:colOff>1442311</xdr:colOff>
      <xdr:row>57</xdr:row>
      <xdr:rowOff>79672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B396A6B-F259-45A5-90CB-6A14DDBBBB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1590260</xdr:colOff>
      <xdr:row>35</xdr:row>
      <xdr:rowOff>110434</xdr:rowOff>
    </xdr:from>
    <xdr:to>
      <xdr:col>14</xdr:col>
      <xdr:colOff>647180</xdr:colOff>
      <xdr:row>57</xdr:row>
      <xdr:rowOff>112802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D996384-DF59-481F-964A-768723D149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1424609</xdr:colOff>
      <xdr:row>58</xdr:row>
      <xdr:rowOff>1</xdr:rowOff>
    </xdr:from>
    <xdr:to>
      <xdr:col>9</xdr:col>
      <xdr:colOff>1485835</xdr:colOff>
      <xdr:row>78</xdr:row>
      <xdr:rowOff>185571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A4A8027-D64B-4C90-AAB1-0A79E7FE94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1590261</xdr:colOff>
      <xdr:row>58</xdr:row>
      <xdr:rowOff>0</xdr:rowOff>
    </xdr:from>
    <xdr:to>
      <xdr:col>14</xdr:col>
      <xdr:colOff>602357</xdr:colOff>
      <xdr:row>78</xdr:row>
      <xdr:rowOff>185570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F5EBFFB-8151-4DF4-A614-EB6A80A7F9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tha_hhu4q\AppData\Local\Microsoft\Windows\INetCache\IE\EHOA5SJ1\oatassignment_2%5b1%5d.xlsx" TargetMode="External"/><Relationship Id="rId1" Type="http://schemas.openxmlformats.org/officeDocument/2006/relationships/externalLinkPath" Target="file:///C:\Users\matha_hhu4q\AppData\Local\Microsoft\Windows\INetCache\IE\EHOA5SJ1\oatassignment_2%5b1%5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port"/>
    </sheetNames>
    <sheetDataSet>
      <sheetData sheetId="0">
        <row r="2">
          <cell r="Q2" t="str">
            <v>Quater1 Sales</v>
          </cell>
          <cell r="R2" t="str">
            <v>Quater2 Sales</v>
          </cell>
          <cell r="S2" t="str">
            <v>Quater3 Sales</v>
          </cell>
        </row>
        <row r="3">
          <cell r="B3" t="str">
            <v>Rachel Green</v>
          </cell>
          <cell r="E3">
            <v>55000</v>
          </cell>
          <cell r="Q3">
            <v>20000</v>
          </cell>
          <cell r="R3">
            <v>22000</v>
          </cell>
          <cell r="S3">
            <v>18000</v>
          </cell>
        </row>
        <row r="4">
          <cell r="B4" t="str">
            <v>Bob Johnson</v>
          </cell>
          <cell r="E4">
            <v>65000</v>
          </cell>
          <cell r="Q4">
            <v>18000</v>
          </cell>
          <cell r="R4">
            <v>20500</v>
          </cell>
          <cell r="S4">
            <v>19000</v>
          </cell>
        </row>
        <row r="5">
          <cell r="B5" t="str">
            <v>Jessica Clark</v>
          </cell>
          <cell r="E5">
            <v>78000</v>
          </cell>
          <cell r="Q5">
            <v>19500</v>
          </cell>
          <cell r="R5">
            <v>21000</v>
          </cell>
          <cell r="S5">
            <v>20500</v>
          </cell>
        </row>
        <row r="6">
          <cell r="B6" t="str">
            <v>David Lee</v>
          </cell>
          <cell r="E6">
            <v>80000</v>
          </cell>
          <cell r="Q6">
            <v>17500</v>
          </cell>
          <cell r="R6">
            <v>19000</v>
          </cell>
          <cell r="S6">
            <v>18000</v>
          </cell>
        </row>
        <row r="7">
          <cell r="B7" t="str">
            <v>Sarah Walker</v>
          </cell>
          <cell r="E7">
            <v>80000</v>
          </cell>
          <cell r="Q7">
            <v>25000</v>
          </cell>
          <cell r="R7">
            <v>27500</v>
          </cell>
          <cell r="S7">
            <v>26000</v>
          </cell>
        </row>
        <row r="8">
          <cell r="B8" t="str">
            <v>Laura Wilson</v>
          </cell>
          <cell r="E8">
            <v>79000</v>
          </cell>
          <cell r="Q8">
            <v>24000</v>
          </cell>
          <cell r="R8">
            <v>25500</v>
          </cell>
          <cell r="S8">
            <v>23000</v>
          </cell>
        </row>
        <row r="9">
          <cell r="B9" t="str">
            <v>Ethan Moore</v>
          </cell>
          <cell r="E9">
            <v>70000</v>
          </cell>
          <cell r="Q9">
            <v>23000</v>
          </cell>
          <cell r="R9">
            <v>25000</v>
          </cell>
          <cell r="S9">
            <v>24000</v>
          </cell>
        </row>
        <row r="10">
          <cell r="B10" t="str">
            <v>John Doe</v>
          </cell>
          <cell r="E10">
            <v>82000</v>
          </cell>
          <cell r="Q10">
            <v>25000</v>
          </cell>
          <cell r="R10">
            <v>26500</v>
          </cell>
          <cell r="S10">
            <v>24500</v>
          </cell>
        </row>
        <row r="11">
          <cell r="B11" t="str">
            <v>Mark Adams</v>
          </cell>
          <cell r="E11">
            <v>70000</v>
          </cell>
          <cell r="Q11">
            <v>30000</v>
          </cell>
          <cell r="R11">
            <v>32000</v>
          </cell>
          <cell r="S11">
            <v>33000</v>
          </cell>
        </row>
        <row r="12">
          <cell r="B12" t="str">
            <v>Mary Brown</v>
          </cell>
          <cell r="E12">
            <v>85000</v>
          </cell>
          <cell r="Q12">
            <v>28000</v>
          </cell>
          <cell r="R12">
            <v>30000</v>
          </cell>
          <cell r="S12">
            <v>29000</v>
          </cell>
        </row>
        <row r="13">
          <cell r="B13" t="str">
            <v>Michael Harris</v>
          </cell>
          <cell r="E13">
            <v>90000</v>
          </cell>
          <cell r="Q13">
            <v>21000</v>
          </cell>
          <cell r="R13">
            <v>23000</v>
          </cell>
          <cell r="S13">
            <v>22500</v>
          </cell>
        </row>
        <row r="14">
          <cell r="B14" t="str">
            <v>Alice Smith</v>
          </cell>
          <cell r="E14">
            <v>95000</v>
          </cell>
          <cell r="Q14">
            <v>22000</v>
          </cell>
          <cell r="R14">
            <v>24500</v>
          </cell>
          <cell r="S14">
            <v>23000</v>
          </cell>
        </row>
        <row r="15">
          <cell r="B15" t="str">
            <v>Olivia White</v>
          </cell>
          <cell r="E15">
            <v>95000</v>
          </cell>
          <cell r="Q15">
            <v>19500</v>
          </cell>
          <cell r="R15">
            <v>21000</v>
          </cell>
          <cell r="S15">
            <v>20000</v>
          </cell>
        </row>
        <row r="16">
          <cell r="B16" t="str">
            <v>James Taylor</v>
          </cell>
          <cell r="E16">
            <v>95000</v>
          </cell>
          <cell r="Q16">
            <v>26000</v>
          </cell>
          <cell r="R16">
            <v>28000</v>
          </cell>
          <cell r="S16">
            <v>27000</v>
          </cell>
        </row>
        <row r="17">
          <cell r="B17" t="str">
            <v>William Lewis</v>
          </cell>
          <cell r="E17">
            <v>100000</v>
          </cell>
          <cell r="Q17">
            <v>23500</v>
          </cell>
          <cell r="R17">
            <v>25000</v>
          </cell>
          <cell r="S17">
            <v>24500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4B122E1-A9E4-4E64-AC9D-DB48A8FA72BE}" name="Table1" displayName="Table1" ref="A2:S17" totalsRowShown="0" headerRowDxfId="27" dataDxfId="26">
  <autoFilter ref="A2:S17" xr:uid="{D4B122E1-A9E4-4E64-AC9D-DB48A8FA72BE}"/>
  <sortState xmlns:xlrd2="http://schemas.microsoft.com/office/spreadsheetml/2017/richdata2" ref="A3:S17">
    <sortCondition ref="A3:A17"/>
  </sortState>
  <tableColumns count="19">
    <tableColumn id="1" xr3:uid="{66D70018-DBA2-4203-958A-4251C34D0FAE}" name="Employee ID" dataDxfId="25"/>
    <tableColumn id="2" xr3:uid="{EF04EC77-B3E2-44E5-AF0D-CE1343CBA02C}" name="Name" dataDxfId="24"/>
    <tableColumn id="3" xr3:uid="{EBB688A4-B7CB-4822-85F2-23615C9EE0CC}" name="Department" dataDxfId="23"/>
    <tableColumn id="4" xr3:uid="{CC062E03-AEEB-48FE-8A8D-0D99C18B529C}" name="Designation" dataDxfId="22"/>
    <tableColumn id="5" xr3:uid="{F9C2AE0A-5D3B-4DE9-ADAB-F7120F1D34F1}" name="Salary" dataDxfId="21" dataCellStyle="Currency"/>
    <tableColumn id="6" xr3:uid="{2301A8A0-DECF-474D-B08A-D2B99EC8E933}" name="Experience" dataDxfId="20"/>
    <tableColumn id="7" xr3:uid="{3C57AD34-B5D0-4A74-BCAC-B9BB816D6730}" name="Location" dataDxfId="19"/>
    <tableColumn id="8" xr3:uid="{FE4EC918-3C06-4D94-BA08-FBF1C4B98585}" name="Age" dataDxfId="18"/>
    <tableColumn id="9" xr3:uid="{6C991B84-A9F2-4AF5-87A4-1E8B1DD1C24C}" name="Joining Year" dataDxfId="17"/>
    <tableColumn id="10" xr3:uid="{77FE9A24-62F7-49B6-AF24-BAD25D7F9062}" name="Performance Rating" dataDxfId="16"/>
    <tableColumn id="11" xr3:uid="{B1310634-9E0F-4ABB-BFA1-D5E49B23D9F6}" name="Earners" dataDxfId="15">
      <calculatedColumnFormula>IF(Table1[[#This Row],[Salary]]&gt;=85000,"High Earners","Low Earners")</calculatedColumnFormula>
    </tableColumn>
    <tableColumn id="12" xr3:uid="{A232EE8F-7985-4A92-BFC6-EDCA9F39F67F}" name="Position" dataDxfId="14">
      <calculatedColumnFormula>IF(AND(Table1[[#This Row],[Salary]]&gt;=90000,Table1[[#This Row],[Experience]]&gt;7),"Senior","Junior")</calculatedColumnFormula>
    </tableColumn>
    <tableColumn id="13" xr3:uid="{248E5880-CA89-4A85-AE3D-8FFBAB7F0319}" name="Length" dataDxfId="13">
      <calculatedColumnFormula>LEN(Table1[[#This Row],[Name]])</calculatedColumnFormula>
    </tableColumn>
    <tableColumn id="14" xr3:uid="{1C35D496-6890-4E9D-8D90-54837FC48AAE}" name="Combine" dataDxfId="12">
      <calculatedColumnFormula>CONCATENATE(Table1[[#This Row],[Name]]," ",Table1[[#This Row],[Designation]])</calculatedColumnFormula>
    </tableColumn>
    <tableColumn id="15" xr3:uid="{BABA5E05-657B-43A7-BC44-A0A29517E74E}" name="Format" dataDxfId="11">
      <calculatedColumnFormula>PROPER(Table1[[#This Row],[Name]])</calculatedColumnFormula>
    </tableColumn>
    <tableColumn id="16" xr3:uid="{3C3D3404-5992-4406-9DAA-512DF6BC89B2}" name="Salary Grade" dataDxfId="10">
      <calculatedColumnFormula>IF(Table1[[#This Row],[Salary]]&gt;80000,"A",IF(Table1[[#This Row],[Salary]]&gt;60000,"B","C"))</calculatedColumnFormula>
    </tableColumn>
    <tableColumn id="17" xr3:uid="{05C87ECA-B133-403E-96AD-93766C7C0964}" name="Quater1 Sales" dataDxfId="9"/>
    <tableColumn id="18" xr3:uid="{57D9A06E-064E-4CED-A9CE-E13ECEC5E36D}" name="Quater2 Sales" dataDxfId="8"/>
    <tableColumn id="19" xr3:uid="{74BF9878-3808-436B-9EE5-33E606DB48A9}" name="Quater3 Sales" dataDxfId="7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9E80DEC-D785-4FA4-8FC6-C0EB15E69F9A}" name="Table2" displayName="Table2" ref="D21:H26" totalsRowShown="0" headerRowDxfId="6" dataDxfId="5">
  <autoFilter ref="D21:H26" xr:uid="{19E80DEC-D785-4FA4-8FC6-C0EB15E69F9A}"/>
  <tableColumns count="5">
    <tableColumn id="1" xr3:uid="{3F0BF51A-0370-43FA-8BD5-1002F38BC5A8}" name="ID" dataDxfId="4"/>
    <tableColumn id="2" xr3:uid="{3E50EC49-AF75-4775-B94C-06677F562B19}" name="101" dataDxfId="3"/>
    <tableColumn id="3" xr3:uid="{7BA8EE0F-4F6F-4D6D-BFE1-B9F296062937}" name="102" dataDxfId="2"/>
    <tableColumn id="4" xr3:uid="{C55F3D7D-43DF-464F-82BB-9D4026C88E39}" name="103" dataDxfId="1"/>
    <tableColumn id="5" xr3:uid="{86562E73-6C25-4FA1-993A-58A4CDDFFF4C}" name="104" dataDxfId="0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4E0DC-4BD6-451B-A1FF-32CB7342168F}">
  <dimension ref="A1:S35"/>
  <sheetViews>
    <sheetView tabSelected="1" topLeftCell="A37" zoomScale="70" zoomScaleNormal="70" workbookViewId="0">
      <selection activeCell="J22" sqref="J22"/>
    </sheetView>
  </sheetViews>
  <sheetFormatPr defaultRowHeight="14.4" x14ac:dyDescent="0.3"/>
  <cols>
    <col min="1" max="1" width="20.109375" style="2" bestFit="1" customWidth="1"/>
    <col min="2" max="2" width="14.6640625" style="2" customWidth="1"/>
    <col min="3" max="3" width="19.88671875" style="2" bestFit="1" customWidth="1"/>
    <col min="4" max="4" width="22.21875" style="2" bestFit="1" customWidth="1"/>
    <col min="5" max="5" width="27.33203125" style="2" bestFit="1" customWidth="1"/>
    <col min="6" max="6" width="19.109375" style="2" bestFit="1" customWidth="1"/>
    <col min="7" max="7" width="16.109375" style="2" bestFit="1" customWidth="1"/>
    <col min="8" max="8" width="11.109375" style="2" bestFit="1" customWidth="1"/>
    <col min="9" max="9" width="19.5546875" style="2" bestFit="1" customWidth="1"/>
    <col min="10" max="10" width="29" style="2" bestFit="1" customWidth="1"/>
    <col min="11" max="11" width="15.109375" style="2" bestFit="1" customWidth="1"/>
    <col min="12" max="12" width="15.33203125" style="2" bestFit="1" customWidth="1"/>
    <col min="13" max="13" width="14.44140625" style="2" bestFit="1" customWidth="1"/>
    <col min="14" max="14" width="34.5546875" style="2" bestFit="1" customWidth="1"/>
    <col min="15" max="15" width="15.109375" style="2" bestFit="1" customWidth="1"/>
    <col min="16" max="16" width="31.77734375" style="2" bestFit="1" customWidth="1"/>
    <col min="17" max="17" width="18.77734375" style="2" bestFit="1" customWidth="1"/>
    <col min="18" max="19" width="22.77734375" style="2" bestFit="1" customWidth="1"/>
    <col min="20" max="16384" width="8.88671875" style="2"/>
  </cols>
  <sheetData>
    <row r="1" spans="1:19" ht="23.4" x14ac:dyDescent="0.3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ht="18" x14ac:dyDescent="0.3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3" t="s">
        <v>16</v>
      </c>
      <c r="Q2" s="4" t="s">
        <v>17</v>
      </c>
      <c r="R2" s="4" t="s">
        <v>18</v>
      </c>
      <c r="S2" s="4" t="s">
        <v>19</v>
      </c>
    </row>
    <row r="3" spans="1:19" ht="15.6" x14ac:dyDescent="0.3">
      <c r="A3" s="5" t="s">
        <v>50</v>
      </c>
      <c r="B3" s="5" t="s">
        <v>51</v>
      </c>
      <c r="C3" s="5" t="s">
        <v>22</v>
      </c>
      <c r="D3" s="5" t="s">
        <v>52</v>
      </c>
      <c r="E3" s="6">
        <v>82000</v>
      </c>
      <c r="F3" s="7">
        <v>8</v>
      </c>
      <c r="G3" s="5" t="s">
        <v>42</v>
      </c>
      <c r="H3" s="7">
        <v>32</v>
      </c>
      <c r="I3" s="7">
        <v>2017</v>
      </c>
      <c r="J3" s="8">
        <v>4.5</v>
      </c>
      <c r="K3" s="5" t="str">
        <f>IF(Table1[[#This Row],[Salary]]&gt;=85000,"High Earners","Low Earners")</f>
        <v>Low Earners</v>
      </c>
      <c r="L3" s="5" t="str">
        <f>IF(AND(Table1[[#This Row],[Salary]]&gt;=90000,Table1[[#This Row],[Experience]]&gt;7),"Senior","Junior")</f>
        <v>Junior</v>
      </c>
      <c r="M3" s="7">
        <f>LEN(Table1[[#This Row],[Name]])</f>
        <v>8</v>
      </c>
      <c r="N3" s="5" t="str">
        <f>CONCATENATE(Table1[[#This Row],[Name]]," ",Table1[[#This Row],[Designation]])</f>
        <v>John Doe Manager</v>
      </c>
      <c r="O3" s="5" t="str">
        <f>PROPER(Table1[[#This Row],[Name]])</f>
        <v>John Doe</v>
      </c>
      <c r="P3" s="5" t="str">
        <f>IF(Table1[[#This Row],[Salary]]&gt;80000,"A",IF(Table1[[#This Row],[Salary]]&gt;60000,"B","C"))</f>
        <v>A</v>
      </c>
      <c r="Q3" s="9">
        <v>25000</v>
      </c>
      <c r="R3" s="9">
        <v>26500</v>
      </c>
      <c r="S3" s="9">
        <v>24500</v>
      </c>
    </row>
    <row r="4" spans="1:19" ht="15.6" x14ac:dyDescent="0.3">
      <c r="A4" s="5" t="s">
        <v>66</v>
      </c>
      <c r="B4" s="5" t="s">
        <v>67</v>
      </c>
      <c r="C4" s="5" t="s">
        <v>36</v>
      </c>
      <c r="D4" s="5" t="s">
        <v>68</v>
      </c>
      <c r="E4" s="6">
        <v>95000</v>
      </c>
      <c r="F4" s="7">
        <v>5</v>
      </c>
      <c r="G4" s="5" t="s">
        <v>69</v>
      </c>
      <c r="H4" s="7">
        <v>28</v>
      </c>
      <c r="I4" s="7">
        <v>2020</v>
      </c>
      <c r="J4" s="8">
        <v>4.7</v>
      </c>
      <c r="K4" s="5" t="str">
        <f>IF(Table1[[#This Row],[Salary]]&gt;=85000,"High Earners","Low Earners")</f>
        <v>High Earners</v>
      </c>
      <c r="L4" s="5" t="str">
        <f>IF(AND(Table1[[#This Row],[Salary]]&gt;=90000,Table1[[#This Row],[Experience]]&gt;7),"Senior","Junior")</f>
        <v>Junior</v>
      </c>
      <c r="M4" s="7">
        <f>LEN(Table1[[#This Row],[Name]])</f>
        <v>11</v>
      </c>
      <c r="N4" s="5" t="str">
        <f>CONCATENATE(Table1[[#This Row],[Name]]," ",Table1[[#This Row],[Designation]])</f>
        <v>Alice Smith Software Engineer</v>
      </c>
      <c r="O4" s="5" t="str">
        <f>PROPER(Table1[[#This Row],[Name]])</f>
        <v>Alice Smith</v>
      </c>
      <c r="P4" s="5" t="str">
        <f>IF(Table1[[#This Row],[Salary]]&gt;80000,"A",IF(Table1[[#This Row],[Salary]]&gt;60000,"B","C"))</f>
        <v>A</v>
      </c>
      <c r="Q4" s="9">
        <v>22000</v>
      </c>
      <c r="R4" s="9">
        <v>24500</v>
      </c>
      <c r="S4" s="9">
        <v>23000</v>
      </c>
    </row>
    <row r="5" spans="1:19" ht="15.6" x14ac:dyDescent="0.3">
      <c r="A5" s="5" t="s">
        <v>25</v>
      </c>
      <c r="B5" s="5" t="s">
        <v>26</v>
      </c>
      <c r="C5" s="5" t="s">
        <v>27</v>
      </c>
      <c r="D5" s="5" t="s">
        <v>28</v>
      </c>
      <c r="E5" s="6">
        <v>65000</v>
      </c>
      <c r="F5" s="7">
        <v>3</v>
      </c>
      <c r="G5" s="5" t="s">
        <v>29</v>
      </c>
      <c r="H5" s="7">
        <v>30</v>
      </c>
      <c r="I5" s="7">
        <v>2021</v>
      </c>
      <c r="J5" s="8">
        <v>4.2</v>
      </c>
      <c r="K5" s="5" t="str">
        <f>IF(Table1[[#This Row],[Salary]]&gt;=85000,"High Earners","Low Earners")</f>
        <v>Low Earners</v>
      </c>
      <c r="L5" s="5" t="str">
        <f>IF(AND(Table1[[#This Row],[Salary]]&gt;=90000,Table1[[#This Row],[Experience]]&gt;7),"Senior","Junior")</f>
        <v>Junior</v>
      </c>
      <c r="M5" s="7">
        <f>LEN(Table1[[#This Row],[Name]])</f>
        <v>11</v>
      </c>
      <c r="N5" s="5" t="str">
        <f>CONCATENATE(Table1[[#This Row],[Name]]," ",Table1[[#This Row],[Designation]])</f>
        <v>Bob Johnson Accountant</v>
      </c>
      <c r="O5" s="5" t="str">
        <f>PROPER(Table1[[#This Row],[Name]])</f>
        <v>Bob Johnson</v>
      </c>
      <c r="P5" s="5" t="str">
        <f>IF(Table1[[#This Row],[Salary]]&gt;80000,"A",IF(Table1[[#This Row],[Salary]]&gt;60000,"B","C"))</f>
        <v>B</v>
      </c>
      <c r="Q5" s="9">
        <v>18000</v>
      </c>
      <c r="R5" s="9">
        <v>20500</v>
      </c>
      <c r="S5" s="9">
        <v>19000</v>
      </c>
    </row>
    <row r="6" spans="1:19" ht="15.6" x14ac:dyDescent="0.3">
      <c r="A6" s="5" t="s">
        <v>58</v>
      </c>
      <c r="B6" s="5" t="s">
        <v>59</v>
      </c>
      <c r="C6" s="5" t="s">
        <v>32</v>
      </c>
      <c r="D6" s="5" t="s">
        <v>60</v>
      </c>
      <c r="E6" s="6">
        <v>85000</v>
      </c>
      <c r="F6" s="7">
        <v>6</v>
      </c>
      <c r="G6" s="5" t="s">
        <v>61</v>
      </c>
      <c r="H6" s="7">
        <v>35</v>
      </c>
      <c r="I6" s="7">
        <v>2018</v>
      </c>
      <c r="J6" s="8">
        <v>4.5999999999999996</v>
      </c>
      <c r="K6" s="5" t="str">
        <f>IF(Table1[[#This Row],[Salary]]&gt;=85000,"High Earners","Low Earners")</f>
        <v>High Earners</v>
      </c>
      <c r="L6" s="5" t="str">
        <f>IF(AND(Table1[[#This Row],[Salary]]&gt;=90000,Table1[[#This Row],[Experience]]&gt;7),"Senior","Junior")</f>
        <v>Junior</v>
      </c>
      <c r="M6" s="7">
        <f>LEN(Table1[[#This Row],[Name]])</f>
        <v>10</v>
      </c>
      <c r="N6" s="5" t="str">
        <f>CONCATENATE(Table1[[#This Row],[Name]]," ",Table1[[#This Row],[Designation]])</f>
        <v>Mary Brown Marketing Lead</v>
      </c>
      <c r="O6" s="5" t="str">
        <f>PROPER(Table1[[#This Row],[Name]])</f>
        <v>Mary Brown</v>
      </c>
      <c r="P6" s="5" t="str">
        <f>IF(Table1[[#This Row],[Salary]]&gt;80000,"A",IF(Table1[[#This Row],[Salary]]&gt;60000,"B","C"))</f>
        <v>A</v>
      </c>
      <c r="Q6" s="9">
        <v>28000</v>
      </c>
      <c r="R6" s="9">
        <v>30000</v>
      </c>
      <c r="S6" s="9">
        <v>29000</v>
      </c>
    </row>
    <row r="7" spans="1:19" ht="15.6" x14ac:dyDescent="0.3">
      <c r="A7" s="5" t="s">
        <v>34</v>
      </c>
      <c r="B7" s="5" t="s">
        <v>35</v>
      </c>
      <c r="C7" s="5" t="s">
        <v>36</v>
      </c>
      <c r="D7" s="5" t="s">
        <v>37</v>
      </c>
      <c r="E7" s="6">
        <v>80000</v>
      </c>
      <c r="F7" s="7">
        <v>4</v>
      </c>
      <c r="G7" s="5" t="s">
        <v>38</v>
      </c>
      <c r="H7" s="7">
        <v>27</v>
      </c>
      <c r="I7" s="7">
        <v>2019</v>
      </c>
      <c r="J7" s="8">
        <v>4.3</v>
      </c>
      <c r="K7" s="5" t="str">
        <f>IF(Table1[[#This Row],[Salary]]&gt;=85000,"High Earners","Low Earners")</f>
        <v>Low Earners</v>
      </c>
      <c r="L7" s="5" t="str">
        <f>IF(AND(Table1[[#This Row],[Salary]]&gt;=90000,Table1[[#This Row],[Experience]]&gt;7),"Senior","Junior")</f>
        <v>Junior</v>
      </c>
      <c r="M7" s="7">
        <f>LEN(Table1[[#This Row],[Name]])</f>
        <v>9</v>
      </c>
      <c r="N7" s="5" t="str">
        <f>CONCATENATE(Table1[[#This Row],[Name]]," ",Table1[[#This Row],[Designation]])</f>
        <v>David Lee System Analyst</v>
      </c>
      <c r="O7" s="5" t="str">
        <f>PROPER(Table1[[#This Row],[Name]])</f>
        <v>David Lee</v>
      </c>
      <c r="P7" s="5" t="str">
        <f>IF(Table1[[#This Row],[Salary]]&gt;80000,"A",IF(Table1[[#This Row],[Salary]]&gt;60000,"B","C"))</f>
        <v>B</v>
      </c>
      <c r="Q7" s="9">
        <v>17500</v>
      </c>
      <c r="R7" s="9">
        <v>19000</v>
      </c>
      <c r="S7" s="9">
        <v>18000</v>
      </c>
    </row>
    <row r="8" spans="1:19" ht="15.6" x14ac:dyDescent="0.3">
      <c r="A8" s="5" t="s">
        <v>20</v>
      </c>
      <c r="B8" s="5" t="s">
        <v>21</v>
      </c>
      <c r="C8" s="5" t="s">
        <v>22</v>
      </c>
      <c r="D8" s="5" t="s">
        <v>23</v>
      </c>
      <c r="E8" s="6">
        <v>55000</v>
      </c>
      <c r="F8" s="7">
        <v>2</v>
      </c>
      <c r="G8" s="5" t="s">
        <v>24</v>
      </c>
      <c r="H8" s="7">
        <v>26</v>
      </c>
      <c r="I8" s="7">
        <v>2022</v>
      </c>
      <c r="J8" s="8">
        <v>4.0999999999999996</v>
      </c>
      <c r="K8" s="5" t="str">
        <f>IF(Table1[[#This Row],[Salary]]&gt;=85000,"High Earners","Low Earners")</f>
        <v>Low Earners</v>
      </c>
      <c r="L8" s="5" t="str">
        <f>IF(AND(Table1[[#This Row],[Salary]]&gt;=90000,Table1[[#This Row],[Experience]]&gt;7),"Senior","Junior")</f>
        <v>Junior</v>
      </c>
      <c r="M8" s="7">
        <f>LEN(Table1[[#This Row],[Name]])</f>
        <v>12</v>
      </c>
      <c r="N8" s="5" t="str">
        <f>CONCATENATE(Table1[[#This Row],[Name]]," ",Table1[[#This Row],[Designation]])</f>
        <v>Rachel Green Recruiter</v>
      </c>
      <c r="O8" s="5" t="str">
        <f>PROPER(Table1[[#This Row],[Name]])</f>
        <v>Rachel Green</v>
      </c>
      <c r="P8" s="5" t="str">
        <f>IF(Table1[[#This Row],[Salary]]&gt;80000,"A",IF(Table1[[#This Row],[Salary]]&gt;60000,"B","C"))</f>
        <v>C</v>
      </c>
      <c r="Q8" s="9">
        <v>20000</v>
      </c>
      <c r="R8" s="9">
        <v>22000</v>
      </c>
      <c r="S8" s="9">
        <v>18000</v>
      </c>
    </row>
    <row r="9" spans="1:19" ht="15.6" x14ac:dyDescent="0.3">
      <c r="A9" s="5" t="s">
        <v>75</v>
      </c>
      <c r="B9" s="5" t="s">
        <v>76</v>
      </c>
      <c r="C9" s="5" t="s">
        <v>72</v>
      </c>
      <c r="D9" s="5" t="s">
        <v>77</v>
      </c>
      <c r="E9" s="6">
        <v>95000</v>
      </c>
      <c r="F9" s="7">
        <v>7</v>
      </c>
      <c r="G9" s="5" t="s">
        <v>78</v>
      </c>
      <c r="H9" s="7">
        <v>34</v>
      </c>
      <c r="I9" s="7">
        <v>2016</v>
      </c>
      <c r="J9" s="8">
        <v>4.8</v>
      </c>
      <c r="K9" s="5" t="str">
        <f>IF(Table1[[#This Row],[Salary]]&gt;=85000,"High Earners","Low Earners")</f>
        <v>High Earners</v>
      </c>
      <c r="L9" s="5" t="str">
        <f>IF(AND(Table1[[#This Row],[Salary]]&gt;=90000,Table1[[#This Row],[Experience]]&gt;7),"Senior","Junior")</f>
        <v>Junior</v>
      </c>
      <c r="M9" s="7">
        <f>LEN(Table1[[#This Row],[Name]])</f>
        <v>12</v>
      </c>
      <c r="N9" s="5" t="str">
        <f>CONCATENATE(Table1[[#This Row],[Name]]," ",Table1[[#This Row],[Designation]])</f>
        <v>James Taylor Operations Lead</v>
      </c>
      <c r="O9" s="5" t="str">
        <f>PROPER(Table1[[#This Row],[Name]])</f>
        <v>James Taylor</v>
      </c>
      <c r="P9" s="5" t="str">
        <f>IF(Table1[[#This Row],[Salary]]&gt;80000,"A",IF(Table1[[#This Row],[Salary]]&gt;60000,"B","C"))</f>
        <v>A</v>
      </c>
      <c r="Q9" s="9">
        <v>26000</v>
      </c>
      <c r="R9" s="9">
        <v>28000</v>
      </c>
      <c r="S9" s="9">
        <v>27000</v>
      </c>
    </row>
    <row r="10" spans="1:19" ht="15.6" x14ac:dyDescent="0.3">
      <c r="A10" s="5" t="s">
        <v>43</v>
      </c>
      <c r="B10" s="5" t="s">
        <v>44</v>
      </c>
      <c r="C10" s="5" t="s">
        <v>27</v>
      </c>
      <c r="D10" s="5" t="s">
        <v>45</v>
      </c>
      <c r="E10" s="6">
        <v>79000</v>
      </c>
      <c r="F10" s="7">
        <v>3</v>
      </c>
      <c r="G10" s="5" t="s">
        <v>46</v>
      </c>
      <c r="H10" s="7">
        <v>29</v>
      </c>
      <c r="I10" s="7">
        <v>2020</v>
      </c>
      <c r="J10" s="8">
        <v>4.4000000000000004</v>
      </c>
      <c r="K10" s="5" t="str">
        <f>IF(Table1[[#This Row],[Salary]]&gt;=85000,"High Earners","Low Earners")</f>
        <v>Low Earners</v>
      </c>
      <c r="L10" s="5" t="str">
        <f>IF(AND(Table1[[#This Row],[Salary]]&gt;=90000,Table1[[#This Row],[Experience]]&gt;7),"Senior","Junior")</f>
        <v>Junior</v>
      </c>
      <c r="M10" s="7">
        <f>LEN(Table1[[#This Row],[Name]])</f>
        <v>12</v>
      </c>
      <c r="N10" s="5" t="str">
        <f>CONCATENATE(Table1[[#This Row],[Name]]," ",Table1[[#This Row],[Designation]])</f>
        <v>Laura Wilson Financial Analyst</v>
      </c>
      <c r="O10" s="5" t="str">
        <f>PROPER(Table1[[#This Row],[Name]])</f>
        <v>Laura Wilson</v>
      </c>
      <c r="P10" s="5" t="str">
        <f>IF(Table1[[#This Row],[Salary]]&gt;80000,"A",IF(Table1[[#This Row],[Salary]]&gt;60000,"B","C"))</f>
        <v>B</v>
      </c>
      <c r="Q10" s="9">
        <v>24000</v>
      </c>
      <c r="R10" s="9">
        <v>25500</v>
      </c>
      <c r="S10" s="9">
        <v>23000</v>
      </c>
    </row>
    <row r="11" spans="1:19" ht="15.6" x14ac:dyDescent="0.3">
      <c r="A11" s="5" t="s">
        <v>53</v>
      </c>
      <c r="B11" s="5" t="s">
        <v>54</v>
      </c>
      <c r="C11" s="5" t="s">
        <v>55</v>
      </c>
      <c r="D11" s="5" t="s">
        <v>56</v>
      </c>
      <c r="E11" s="6">
        <v>70000</v>
      </c>
      <c r="F11" s="7">
        <v>6</v>
      </c>
      <c r="G11" s="5" t="s">
        <v>57</v>
      </c>
      <c r="H11" s="7">
        <v>33</v>
      </c>
      <c r="I11" s="7">
        <v>2017</v>
      </c>
      <c r="J11" s="8">
        <v>4.5</v>
      </c>
      <c r="K11" s="5" t="str">
        <f>IF(Table1[[#This Row],[Salary]]&gt;=85000,"High Earners","Low Earners")</f>
        <v>Low Earners</v>
      </c>
      <c r="L11" s="5" t="str">
        <f>IF(AND(Table1[[#This Row],[Salary]]&gt;=90000,Table1[[#This Row],[Experience]]&gt;7),"Senior","Junior")</f>
        <v>Junior</v>
      </c>
      <c r="M11" s="7">
        <f>LEN(Table1[[#This Row],[Name]])</f>
        <v>10</v>
      </c>
      <c r="N11" s="5" t="str">
        <f>CONCATENATE(Table1[[#This Row],[Name]]," ",Table1[[#This Row],[Designation]])</f>
        <v>Mark Adams Sales Manager</v>
      </c>
      <c r="O11" s="5" t="str">
        <f>PROPER(Table1[[#This Row],[Name]])</f>
        <v>Mark Adams</v>
      </c>
      <c r="P11" s="5" t="str">
        <f>IF(Table1[[#This Row],[Salary]]&gt;80000,"A",IF(Table1[[#This Row],[Salary]]&gt;60000,"B","C"))</f>
        <v>B</v>
      </c>
      <c r="Q11" s="10">
        <v>30000</v>
      </c>
      <c r="R11" s="10">
        <v>32000</v>
      </c>
      <c r="S11" s="10">
        <v>33000</v>
      </c>
    </row>
    <row r="12" spans="1:19" ht="15.6" x14ac:dyDescent="0.3">
      <c r="A12" s="5" t="s">
        <v>39</v>
      </c>
      <c r="B12" s="5" t="s">
        <v>40</v>
      </c>
      <c r="C12" s="5" t="s">
        <v>36</v>
      </c>
      <c r="D12" s="5" t="s">
        <v>41</v>
      </c>
      <c r="E12" s="6">
        <v>80000</v>
      </c>
      <c r="F12" s="7">
        <v>4</v>
      </c>
      <c r="G12" s="5" t="s">
        <v>42</v>
      </c>
      <c r="H12" s="7">
        <v>31</v>
      </c>
      <c r="I12" s="7">
        <v>2019</v>
      </c>
      <c r="J12" s="8">
        <v>4.3</v>
      </c>
      <c r="K12" s="5" t="str">
        <f>IF(Table1[[#This Row],[Salary]]&gt;=85000,"High Earners","Low Earners")</f>
        <v>Low Earners</v>
      </c>
      <c r="L12" s="5" t="str">
        <f>IF(AND(Table1[[#This Row],[Salary]]&gt;=90000,Table1[[#This Row],[Experience]]&gt;7),"Senior","Junior")</f>
        <v>Junior</v>
      </c>
      <c r="M12" s="7">
        <f>LEN(Table1[[#This Row],[Name]])</f>
        <v>12</v>
      </c>
      <c r="N12" s="5" t="str">
        <f>CONCATENATE(Table1[[#This Row],[Name]]," ",Table1[[#This Row],[Designation]])</f>
        <v>Sarah Walker Web Developer</v>
      </c>
      <c r="O12" s="5" t="str">
        <f>PROPER(Table1[[#This Row],[Name]])</f>
        <v>Sarah Walker</v>
      </c>
      <c r="P12" s="5" t="str">
        <f>IF(Table1[[#This Row],[Salary]]&gt;80000,"A",IF(Table1[[#This Row],[Salary]]&gt;60000,"B","C"))</f>
        <v>B</v>
      </c>
      <c r="Q12" s="9">
        <v>25000</v>
      </c>
      <c r="R12" s="9">
        <v>27500</v>
      </c>
      <c r="S12" s="9">
        <v>26000</v>
      </c>
    </row>
    <row r="13" spans="1:19" ht="15.6" x14ac:dyDescent="0.3">
      <c r="A13" s="5" t="s">
        <v>62</v>
      </c>
      <c r="B13" s="5" t="s">
        <v>63</v>
      </c>
      <c r="C13" s="5" t="s">
        <v>27</v>
      </c>
      <c r="D13" s="5" t="s">
        <v>64</v>
      </c>
      <c r="E13" s="6">
        <v>90000</v>
      </c>
      <c r="F13" s="7">
        <v>5</v>
      </c>
      <c r="G13" s="5" t="s">
        <v>65</v>
      </c>
      <c r="H13" s="7">
        <v>32</v>
      </c>
      <c r="I13" s="7">
        <v>2018</v>
      </c>
      <c r="J13" s="8">
        <v>4.5999999999999996</v>
      </c>
      <c r="K13" s="5" t="str">
        <f>IF(Table1[[#This Row],[Salary]]&gt;=85000,"High Earners","Low Earners")</f>
        <v>High Earners</v>
      </c>
      <c r="L13" s="5" t="str">
        <f>IF(AND(Table1[[#This Row],[Salary]]&gt;=90000,Table1[[#This Row],[Experience]]&gt;7),"Senior","Junior")</f>
        <v>Junior</v>
      </c>
      <c r="M13" s="7">
        <f>LEN(Table1[[#This Row],[Name]])</f>
        <v>14</v>
      </c>
      <c r="N13" s="5" t="str">
        <f>CONCATENATE(Table1[[#This Row],[Name]]," ",Table1[[#This Row],[Designation]])</f>
        <v>Michael Harris Financial Planner</v>
      </c>
      <c r="O13" s="5" t="str">
        <f>PROPER(Table1[[#This Row],[Name]])</f>
        <v>Michael Harris</v>
      </c>
      <c r="P13" s="5" t="str">
        <f>IF(Table1[[#This Row],[Salary]]&gt;80000,"A",IF(Table1[[#This Row],[Salary]]&gt;60000,"B","C"))</f>
        <v>A</v>
      </c>
      <c r="Q13" s="9">
        <v>21000</v>
      </c>
      <c r="R13" s="9">
        <v>23000</v>
      </c>
      <c r="S13" s="9">
        <v>22500</v>
      </c>
    </row>
    <row r="14" spans="1:19" ht="15.6" x14ac:dyDescent="0.3">
      <c r="A14" s="5" t="s">
        <v>30</v>
      </c>
      <c r="B14" s="5" t="s">
        <v>31</v>
      </c>
      <c r="C14" s="5" t="s">
        <v>32</v>
      </c>
      <c r="D14" s="5" t="s">
        <v>33</v>
      </c>
      <c r="E14" s="6">
        <v>78000</v>
      </c>
      <c r="F14" s="7">
        <v>3</v>
      </c>
      <c r="G14" s="5" t="s">
        <v>29</v>
      </c>
      <c r="H14" s="7">
        <v>28</v>
      </c>
      <c r="I14" s="7">
        <v>2020</v>
      </c>
      <c r="J14" s="8">
        <v>4.2</v>
      </c>
      <c r="K14" s="5" t="str">
        <f>IF(Table1[[#This Row],[Salary]]&gt;=85000,"High Earners","Low Earners")</f>
        <v>Low Earners</v>
      </c>
      <c r="L14" s="5" t="str">
        <f>IF(AND(Table1[[#This Row],[Salary]]&gt;=90000,Table1[[#This Row],[Experience]]&gt;7),"Senior","Junior")</f>
        <v>Junior</v>
      </c>
      <c r="M14" s="7">
        <f>LEN(Table1[[#This Row],[Name]])</f>
        <v>13</v>
      </c>
      <c r="N14" s="5" t="str">
        <f>CONCATENATE(Table1[[#This Row],[Name]]," ",Table1[[#This Row],[Designation]])</f>
        <v>Jessica Clark Digital Strategist</v>
      </c>
      <c r="O14" s="5" t="str">
        <f>PROPER(Table1[[#This Row],[Name]])</f>
        <v>Jessica Clark</v>
      </c>
      <c r="P14" s="5" t="str">
        <f>IF(Table1[[#This Row],[Salary]]&gt;80000,"A",IF(Table1[[#This Row],[Salary]]&gt;60000,"B","C"))</f>
        <v>B</v>
      </c>
      <c r="Q14" s="9">
        <v>19500</v>
      </c>
      <c r="R14" s="9">
        <v>21000</v>
      </c>
      <c r="S14" s="9">
        <v>20500</v>
      </c>
    </row>
    <row r="15" spans="1:19" ht="15.6" x14ac:dyDescent="0.3">
      <c r="A15" s="5" t="s">
        <v>79</v>
      </c>
      <c r="B15" s="5" t="s">
        <v>80</v>
      </c>
      <c r="C15" s="5" t="s">
        <v>55</v>
      </c>
      <c r="D15" s="5" t="s">
        <v>81</v>
      </c>
      <c r="E15" s="6">
        <v>100000</v>
      </c>
      <c r="F15" s="7">
        <v>10</v>
      </c>
      <c r="G15" s="5" t="s">
        <v>24</v>
      </c>
      <c r="H15" s="7">
        <v>38</v>
      </c>
      <c r="I15" s="7">
        <v>2015</v>
      </c>
      <c r="J15" s="8">
        <v>4.9000000000000004</v>
      </c>
      <c r="K15" s="5" t="str">
        <f>IF(Table1[[#This Row],[Salary]]&gt;=85000,"High Earners","Low Earners")</f>
        <v>High Earners</v>
      </c>
      <c r="L15" s="5" t="str">
        <f>IF(AND(Table1[[#This Row],[Salary]]&gt;=90000,Table1[[#This Row],[Experience]]&gt;7),"Senior","Junior")</f>
        <v>Senior</v>
      </c>
      <c r="M15" s="7">
        <f>LEN(Table1[[#This Row],[Name]])</f>
        <v>13</v>
      </c>
      <c r="N15" s="5" t="str">
        <f>CONCATENATE(Table1[[#This Row],[Name]]," ",Table1[[#This Row],[Designation]])</f>
        <v>William Lewis Regional Manager</v>
      </c>
      <c r="O15" s="5" t="str">
        <f>PROPER(Table1[[#This Row],[Name]])</f>
        <v>William Lewis</v>
      </c>
      <c r="P15" s="5" t="str">
        <f>IF(Table1[[#This Row],[Salary]]&gt;80000,"A",IF(Table1[[#This Row],[Salary]]&gt;60000,"B","C"))</f>
        <v>A</v>
      </c>
      <c r="Q15" s="9">
        <v>23500</v>
      </c>
      <c r="R15" s="9">
        <v>25000</v>
      </c>
      <c r="S15" s="9">
        <v>24500</v>
      </c>
    </row>
    <row r="16" spans="1:19" ht="15.6" x14ac:dyDescent="0.3">
      <c r="A16" s="5" t="s">
        <v>70</v>
      </c>
      <c r="B16" s="5" t="s">
        <v>71</v>
      </c>
      <c r="C16" s="5" t="s">
        <v>72</v>
      </c>
      <c r="D16" s="5" t="s">
        <v>73</v>
      </c>
      <c r="E16" s="6">
        <v>95000</v>
      </c>
      <c r="F16" s="7">
        <v>6</v>
      </c>
      <c r="G16" s="5" t="s">
        <v>74</v>
      </c>
      <c r="H16" s="7">
        <v>33</v>
      </c>
      <c r="I16" s="7">
        <v>2017</v>
      </c>
      <c r="J16" s="8">
        <v>4.7</v>
      </c>
      <c r="K16" s="5" t="str">
        <f>IF(Table1[[#This Row],[Salary]]&gt;=85000,"High Earners","Low Earners")</f>
        <v>High Earners</v>
      </c>
      <c r="L16" s="5" t="str">
        <f>IF(AND(Table1[[#This Row],[Salary]]&gt;=90000,Table1[[#This Row],[Experience]]&gt;7),"Senior","Junior")</f>
        <v>Junior</v>
      </c>
      <c r="M16" s="7">
        <f>LEN(Table1[[#This Row],[Name]])</f>
        <v>12</v>
      </c>
      <c r="N16" s="5" t="str">
        <f>CONCATENATE(Table1[[#This Row],[Name]]," ",Table1[[#This Row],[Designation]])</f>
        <v>Olivia White Supply Chain Manager</v>
      </c>
      <c r="O16" s="5" t="str">
        <f>PROPER(Table1[[#This Row],[Name]])</f>
        <v>Olivia White</v>
      </c>
      <c r="P16" s="5" t="str">
        <f>IF(Table1[[#This Row],[Salary]]&gt;80000,"A",IF(Table1[[#This Row],[Salary]]&gt;60000,"B","C"))</f>
        <v>A</v>
      </c>
      <c r="Q16" s="9">
        <v>19500</v>
      </c>
      <c r="R16" s="9">
        <v>21000</v>
      </c>
      <c r="S16" s="9">
        <v>20000</v>
      </c>
    </row>
    <row r="17" spans="1:19" ht="15.6" x14ac:dyDescent="0.3">
      <c r="A17" s="5" t="s">
        <v>47</v>
      </c>
      <c r="B17" s="5" t="s">
        <v>48</v>
      </c>
      <c r="C17" s="5" t="s">
        <v>22</v>
      </c>
      <c r="D17" s="5" t="s">
        <v>49</v>
      </c>
      <c r="E17" s="6">
        <v>70000</v>
      </c>
      <c r="F17" s="7">
        <v>4</v>
      </c>
      <c r="G17" s="5" t="s">
        <v>38</v>
      </c>
      <c r="H17" s="7">
        <v>30</v>
      </c>
      <c r="I17" s="7">
        <v>2019</v>
      </c>
      <c r="J17" s="8">
        <v>4.4000000000000004</v>
      </c>
      <c r="K17" s="5" t="str">
        <f>IF(Table1[[#This Row],[Salary]]&gt;=85000,"High Earners","Low Earners")</f>
        <v>Low Earners</v>
      </c>
      <c r="L17" s="5" t="str">
        <f>IF(AND(Table1[[#This Row],[Salary]]&gt;=90000,Table1[[#This Row],[Experience]]&gt;7),"Senior","Junior")</f>
        <v>Junior</v>
      </c>
      <c r="M17" s="7">
        <f>LEN(Table1[[#This Row],[Name]])</f>
        <v>11</v>
      </c>
      <c r="N17" s="5" t="str">
        <f>CONCATENATE(Table1[[#This Row],[Name]]," ",Table1[[#This Row],[Designation]])</f>
        <v>Ethan Moore HR Specialist</v>
      </c>
      <c r="O17" s="5" t="str">
        <f>PROPER(Table1[[#This Row],[Name]])</f>
        <v>Ethan Moore</v>
      </c>
      <c r="P17" s="5" t="str">
        <f>IF(Table1[[#This Row],[Salary]]&gt;80000,"A",IF(Table1[[#This Row],[Salary]]&gt;60000,"B","C"))</f>
        <v>B</v>
      </c>
      <c r="Q17" s="10">
        <v>23000</v>
      </c>
      <c r="R17" s="10">
        <v>25000</v>
      </c>
      <c r="S17" s="10">
        <v>24000</v>
      </c>
    </row>
    <row r="21" spans="1:19" ht="18" x14ac:dyDescent="0.35">
      <c r="A21" s="11" t="s">
        <v>82</v>
      </c>
      <c r="B21" s="12">
        <f>AVERAGE(F3:F17)</f>
        <v>5.0666666666666664</v>
      </c>
      <c r="C21" s="13"/>
      <c r="D21" s="14" t="s">
        <v>83</v>
      </c>
      <c r="E21" s="15" t="s">
        <v>84</v>
      </c>
      <c r="F21" s="15" t="s">
        <v>85</v>
      </c>
      <c r="G21" s="15" t="s">
        <v>86</v>
      </c>
      <c r="H21" s="15" t="s">
        <v>87</v>
      </c>
    </row>
    <row r="22" spans="1:19" ht="15.6" x14ac:dyDescent="0.3">
      <c r="A22" s="16" t="s">
        <v>88</v>
      </c>
      <c r="B22" s="17" t="str">
        <f>INDEX(B5:B17, MATCH(MIN(E3:E17), E3:E17, 0))</f>
        <v>Laura Wilson</v>
      </c>
      <c r="C22" s="13"/>
      <c r="D22" s="11" t="s">
        <v>89</v>
      </c>
      <c r="E22" s="17" t="s">
        <v>90</v>
      </c>
      <c r="F22" s="17" t="s">
        <v>91</v>
      </c>
      <c r="G22" s="17" t="s">
        <v>91</v>
      </c>
      <c r="H22" s="17" t="s">
        <v>92</v>
      </c>
    </row>
    <row r="23" spans="1:19" ht="15.6" x14ac:dyDescent="0.3">
      <c r="A23" s="16" t="s">
        <v>93</v>
      </c>
      <c r="B23" s="17" t="str">
        <f>INDEX(B2:B17, MATCH(MAX(E2:E17), E2:E17, 0))</f>
        <v>William Lewis</v>
      </c>
      <c r="C23" s="13"/>
      <c r="D23" s="11" t="s">
        <v>94</v>
      </c>
      <c r="E23" s="17" t="s">
        <v>95</v>
      </c>
      <c r="F23" s="17" t="s">
        <v>96</v>
      </c>
      <c r="G23" s="17" t="s">
        <v>97</v>
      </c>
      <c r="H23" s="17" t="s">
        <v>98</v>
      </c>
    </row>
    <row r="24" spans="1:19" ht="15.6" x14ac:dyDescent="0.3">
      <c r="A24" s="11" t="s">
        <v>99</v>
      </c>
      <c r="B24" s="12">
        <f>COUNTIF(C5:C17,"IT")</f>
        <v>2</v>
      </c>
      <c r="C24" s="13"/>
      <c r="D24" s="11" t="s">
        <v>100</v>
      </c>
      <c r="E24" s="18">
        <v>70000</v>
      </c>
      <c r="F24" s="18">
        <v>55000</v>
      </c>
      <c r="G24" s="18">
        <v>60000</v>
      </c>
      <c r="H24" s="18">
        <v>65000</v>
      </c>
    </row>
    <row r="25" spans="1:19" ht="15.6" x14ac:dyDescent="0.3">
      <c r="A25" s="19"/>
      <c r="B25" s="13"/>
      <c r="C25" s="13"/>
      <c r="D25" s="11" t="s">
        <v>101</v>
      </c>
      <c r="E25" s="12">
        <v>70</v>
      </c>
      <c r="F25" s="12">
        <v>40</v>
      </c>
      <c r="G25" s="12">
        <v>30</v>
      </c>
      <c r="H25" s="12">
        <v>10</v>
      </c>
    </row>
    <row r="26" spans="1:19" ht="15.6" x14ac:dyDescent="0.3">
      <c r="A26" s="11" t="s">
        <v>102</v>
      </c>
      <c r="B26" s="13" t="s">
        <v>34</v>
      </c>
      <c r="C26" s="17" t="str">
        <f>VLOOKUP(B26, A2:D17, 3, FALSE)</f>
        <v>IT</v>
      </c>
      <c r="D26" s="11" t="s">
        <v>103</v>
      </c>
      <c r="E26" s="20">
        <v>4.7</v>
      </c>
      <c r="F26" s="20">
        <v>3.8</v>
      </c>
      <c r="G26" s="20">
        <v>5</v>
      </c>
      <c r="H26" s="20">
        <v>2.7</v>
      </c>
    </row>
    <row r="27" spans="1:19" ht="15.6" x14ac:dyDescent="0.3">
      <c r="A27" s="19"/>
      <c r="B27" s="13"/>
      <c r="C27" s="13"/>
    </row>
    <row r="28" spans="1:19" ht="15.6" x14ac:dyDescent="0.3">
      <c r="A28" s="11" t="s">
        <v>104</v>
      </c>
      <c r="B28" s="17" t="s">
        <v>51</v>
      </c>
      <c r="C28" s="18">
        <f>VLOOKUP(B28, B2:G17,4, FALSE)</f>
        <v>82000</v>
      </c>
      <c r="E28" s="11" t="s">
        <v>105</v>
      </c>
      <c r="F28" s="13" t="s">
        <v>85</v>
      </c>
      <c r="G28" s="17" t="str">
        <f>HLOOKUP(F28,Table2[#All],2,FALSE)</f>
        <v>Logitech</v>
      </c>
      <c r="H28" s="18">
        <f>HLOOKUP(F28,Table2[#All],4,FALSE)</f>
        <v>55000</v>
      </c>
    </row>
    <row r="29" spans="1:19" ht="15.6" x14ac:dyDescent="0.3">
      <c r="A29" s="19"/>
      <c r="B29" s="13"/>
      <c r="C29" s="13"/>
      <c r="E29" s="17"/>
      <c r="F29" s="13"/>
      <c r="G29" s="13"/>
      <c r="H29" s="13"/>
    </row>
    <row r="30" spans="1:19" ht="15.6" x14ac:dyDescent="0.3">
      <c r="A30" s="11" t="s">
        <v>106</v>
      </c>
      <c r="B30" s="17" t="s">
        <v>63</v>
      </c>
      <c r="C30" s="13">
        <f>VLOOKUP(B30, B2:G17, 5, FALSE)</f>
        <v>5</v>
      </c>
      <c r="E30" s="11" t="s">
        <v>107</v>
      </c>
      <c r="F30" s="18">
        <f>HLOOKUP(F21,Table2[#All],4,FALSE)</f>
        <v>55000</v>
      </c>
      <c r="G30" s="13"/>
      <c r="H30" s="13"/>
    </row>
    <row r="31" spans="1:19" ht="15.6" x14ac:dyDescent="0.3">
      <c r="A31" s="19"/>
      <c r="B31" s="13"/>
      <c r="C31" s="13"/>
      <c r="E31" s="11" t="s">
        <v>108</v>
      </c>
      <c r="F31" s="20">
        <f>HLOOKUP(F21,Table2[#All],6,FALSE)</f>
        <v>3.8</v>
      </c>
      <c r="G31" s="13"/>
      <c r="H31" s="13"/>
    </row>
    <row r="32" spans="1:19" ht="15.6" x14ac:dyDescent="0.3">
      <c r="A32" s="11" t="s">
        <v>109</v>
      </c>
      <c r="B32" s="17" t="s">
        <v>48</v>
      </c>
      <c r="C32" s="17" t="str">
        <f>VLOOKUP(B32,B2:G17,6,0)</f>
        <v>Seattle</v>
      </c>
      <c r="E32" s="11"/>
      <c r="F32" s="13"/>
      <c r="G32" s="13"/>
      <c r="H32" s="13"/>
    </row>
    <row r="33" spans="3:8" ht="15.6" x14ac:dyDescent="0.3">
      <c r="E33" s="11" t="s">
        <v>110</v>
      </c>
      <c r="F33" s="18">
        <f>HLOOKUP(E23,D23:H26,2,FALSE)</f>
        <v>70000</v>
      </c>
      <c r="G33" s="13"/>
      <c r="H33" s="13"/>
    </row>
    <row r="34" spans="3:8" ht="15.6" x14ac:dyDescent="0.3">
      <c r="E34" s="11" t="s">
        <v>111</v>
      </c>
      <c r="F34" s="20">
        <f>HLOOKUP(E23,D23:H26,4,FALSE)</f>
        <v>4.7</v>
      </c>
      <c r="G34" s="13"/>
      <c r="H34" s="13"/>
    </row>
    <row r="35" spans="3:8" x14ac:dyDescent="0.3">
      <c r="C35" s="2" t="s">
        <v>112</v>
      </c>
    </row>
  </sheetData>
  <mergeCells count="1">
    <mergeCell ref="A1:S1"/>
  </mergeCells>
  <conditionalFormatting sqref="F3:F17">
    <cfRule type="colorScale" priority="1">
      <colorScale>
        <cfvo type="min"/>
        <cfvo type="max"/>
        <color rgb="FFFF7128"/>
        <color rgb="FFFFEF9C"/>
      </colorScale>
    </cfRule>
    <cfRule type="cellIs" dxfId="29" priority="7" operator="greaterThan">
      <formula>3</formula>
    </cfRule>
  </conditionalFormatting>
  <conditionalFormatting sqref="F5:F17">
    <cfRule type="colorScale" priority="2">
      <colorScale>
        <cfvo type="min"/>
        <cfvo type="max"/>
        <color rgb="FFFF7128"/>
        <color rgb="FFFFEF9C"/>
      </colorScale>
    </cfRule>
    <cfRule type="colorScale" priority="3">
      <colorScale>
        <cfvo type="min"/>
        <cfvo type="max"/>
        <color theme="4" tint="0.59999389629810485"/>
        <color theme="4" tint="-0.249977111117893"/>
      </colorScale>
    </cfRule>
    <cfRule type="colorScale" priority="4">
      <colorScale>
        <cfvo type="min"/>
        <cfvo type="max"/>
        <color rgb="FFFF7128"/>
        <color rgb="FFFFEF9C"/>
      </colorScale>
    </cfRule>
    <cfRule type="cellIs" dxfId="28" priority="5" operator="greaterThan">
      <formula>3</formula>
    </cfRule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dataValidations count="4">
    <dataValidation type="list" allowBlank="1" showInputMessage="1" showErrorMessage="1" sqref="F28" xr:uid="{EC8C833C-30F2-4A21-B134-EBE632BDF3C1}">
      <formula1>$E$21:$H$21</formula1>
    </dataValidation>
    <dataValidation type="list" allowBlank="1" showInputMessage="1" showErrorMessage="1" sqref="B28 B30 B32" xr:uid="{687D20F7-9BAA-4A94-96C5-51399FE52AFD}">
      <formula1>$B$5:$B$17</formula1>
    </dataValidation>
    <dataValidation type="list" allowBlank="1" showInputMessage="1" showErrorMessage="1" sqref="B26" xr:uid="{F35874C8-B4CD-4646-A20D-26CF95506F2E}">
      <formula1>$A$5:$A$17</formula1>
    </dataValidation>
    <dataValidation type="decimal" operator="greaterThan" allowBlank="1" showInputMessage="1" showErrorMessage="1" sqref="F3:F17" xr:uid="{2A3DC118-A064-4516-9E1F-E430F0A3C933}">
      <formula1>3</formula1>
    </dataValidation>
  </dataValidations>
  <pageMargins left="0.7" right="0.7" top="0.75" bottom="0.75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Employee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Nazil Mathakiya</dc:creator>
  <cp:lastModifiedBy>Nazil Mathakiya</cp:lastModifiedBy>
  <dcterms:created xsi:type="dcterms:W3CDTF">2025-02-25T14:24:34Z</dcterms:created>
  <dcterms:modified xsi:type="dcterms:W3CDTF">2025-02-25T14:28:40Z</dcterms:modified>
</cp:coreProperties>
</file>