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jaydeep mandloi\MP DATA FY 18-19\GST DATA FY 19-20\"/>
    </mc:Choice>
  </mc:AlternateContent>
  <bookViews>
    <workbookView xWindow="240" yWindow="75" windowWidth="20055" windowHeight="7935" tabRatio="613" firstSheet="2" activeTab="7"/>
  </bookViews>
  <sheets>
    <sheet name="GST2017-18" sheetId="1" r:id="rId1"/>
    <sheet name="Sheet2" sheetId="12" r:id="rId2"/>
    <sheet name="GST2018-19" sheetId="3" r:id="rId3"/>
    <sheet name="Sheet4" sheetId="4" r:id="rId4"/>
    <sheet name="Sheet1" sheetId="6" r:id="rId5"/>
    <sheet name="TA RULES" sheetId="8" r:id="rId6"/>
    <sheet name="SUB DEALER" sheetId="9" r:id="rId7"/>
    <sheet name="STOCK REPORT" sheetId="10" r:id="rId8"/>
    <sheet name="ADDRESS LIST" sheetId="11" r:id="rId9"/>
    <sheet name="Sheet3" sheetId="13" r:id="rId10"/>
    <sheet name="Sheet5" sheetId="14" r:id="rId11"/>
  </sheets>
  <definedNames>
    <definedName name="_xlnm._FilterDatabase" localSheetId="8" hidden="1">'ADDRESS LIST'!$A$2:$C$8</definedName>
    <definedName name="_xlnm._FilterDatabase" localSheetId="0" hidden="1">'GST2017-18'!$A$2:$S$294</definedName>
    <definedName name="_xlnm._FilterDatabase" localSheetId="2" hidden="1">'GST2018-19'!$A$2:$T$342</definedName>
    <definedName name="_xlnm._FilterDatabase" localSheetId="9" hidden="1">Sheet3!#REF!</definedName>
    <definedName name="_xlnm._FilterDatabase" localSheetId="6" hidden="1">'SUB DEALER'!$A$3:$Y$37</definedName>
  </definedNames>
  <calcPr calcId="152511"/>
</workbook>
</file>

<file path=xl/calcChain.xml><?xml version="1.0" encoding="utf-8"?>
<calcChain xmlns="http://schemas.openxmlformats.org/spreadsheetml/2006/main">
  <c r="L340" i="3" l="1"/>
  <c r="M340" i="3"/>
  <c r="L341" i="3"/>
  <c r="M341" i="3"/>
  <c r="L342" i="3"/>
  <c r="M342" i="3"/>
  <c r="L335" i="3"/>
  <c r="M335" i="3"/>
  <c r="L336" i="3"/>
  <c r="M336" i="3"/>
  <c r="L337" i="3"/>
  <c r="M337" i="3"/>
  <c r="L338" i="3"/>
  <c r="M338" i="3"/>
  <c r="L339" i="3"/>
  <c r="M339" i="3"/>
  <c r="L333" i="3"/>
  <c r="M333" i="3"/>
  <c r="L334" i="3"/>
  <c r="M334" i="3"/>
  <c r="L314" i="3"/>
  <c r="M314" i="3"/>
  <c r="L315" i="3"/>
  <c r="M315" i="3"/>
  <c r="L316" i="3"/>
  <c r="M316" i="3"/>
  <c r="L317" i="3"/>
  <c r="M317" i="3"/>
  <c r="L318" i="3"/>
  <c r="M318" i="3"/>
  <c r="L319" i="3"/>
  <c r="M319" i="3"/>
  <c r="L320" i="3"/>
  <c r="M320" i="3"/>
  <c r="L321" i="3"/>
  <c r="M321" i="3"/>
  <c r="L322" i="3"/>
  <c r="M322" i="3"/>
  <c r="L323" i="3"/>
  <c r="M323" i="3"/>
  <c r="L324" i="3"/>
  <c r="M324" i="3"/>
  <c r="L325" i="3"/>
  <c r="M325" i="3"/>
  <c r="L326" i="3"/>
  <c r="M326" i="3"/>
  <c r="L327" i="3"/>
  <c r="M327" i="3"/>
  <c r="L328" i="3"/>
  <c r="M328" i="3"/>
  <c r="L329" i="3"/>
  <c r="M329" i="3"/>
  <c r="L330" i="3"/>
  <c r="M330" i="3"/>
  <c r="L331" i="3"/>
  <c r="M331" i="3"/>
  <c r="L332" i="3"/>
  <c r="M332" i="3"/>
  <c r="M278" i="3"/>
  <c r="L265" i="3"/>
  <c r="M265" i="3"/>
  <c r="L266" i="3"/>
  <c r="M266" i="3"/>
  <c r="L267" i="3"/>
  <c r="M267" i="3"/>
  <c r="L268" i="3"/>
  <c r="M268" i="3"/>
  <c r="L269" i="3"/>
  <c r="M269" i="3"/>
  <c r="L270" i="3"/>
  <c r="M270" i="3"/>
  <c r="L271" i="3"/>
  <c r="M271" i="3"/>
  <c r="L272" i="3"/>
  <c r="M272" i="3"/>
  <c r="L273" i="3"/>
  <c r="M273" i="3"/>
  <c r="L274" i="3"/>
  <c r="M274" i="3"/>
  <c r="L275" i="3"/>
  <c r="M275" i="3"/>
  <c r="L276" i="3"/>
  <c r="M276" i="3"/>
  <c r="L277" i="3"/>
  <c r="M277" i="3"/>
  <c r="L278" i="3"/>
  <c r="L279" i="3"/>
  <c r="M279" i="3"/>
  <c r="L280" i="3"/>
  <c r="M280" i="3"/>
  <c r="L281" i="3"/>
  <c r="M281" i="3"/>
  <c r="L282" i="3"/>
  <c r="M282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289" i="3"/>
  <c r="M289" i="3"/>
  <c r="L290" i="3"/>
  <c r="M290" i="3"/>
  <c r="L291" i="3"/>
  <c r="M291" i="3"/>
  <c r="L292" i="3"/>
  <c r="M292" i="3"/>
  <c r="L293" i="3"/>
  <c r="M293" i="3"/>
  <c r="L294" i="3"/>
  <c r="M294" i="3"/>
  <c r="L295" i="3"/>
  <c r="M295" i="3"/>
  <c r="L296" i="3"/>
  <c r="M296" i="3"/>
  <c r="L297" i="3"/>
  <c r="M297" i="3"/>
  <c r="L298" i="3"/>
  <c r="M298" i="3"/>
  <c r="L299" i="3"/>
  <c r="M299" i="3"/>
  <c r="L300" i="3"/>
  <c r="M300" i="3"/>
  <c r="L301" i="3"/>
  <c r="M301" i="3"/>
  <c r="L302" i="3"/>
  <c r="M302" i="3"/>
  <c r="L303" i="3"/>
  <c r="M303" i="3"/>
  <c r="L304" i="3"/>
  <c r="M304" i="3"/>
  <c r="L305" i="3"/>
  <c r="M305" i="3"/>
  <c r="L306" i="3"/>
  <c r="M306" i="3"/>
  <c r="L307" i="3"/>
  <c r="M307" i="3"/>
  <c r="L308" i="3"/>
  <c r="M308" i="3"/>
  <c r="L309" i="3"/>
  <c r="M309" i="3"/>
  <c r="L310" i="3"/>
  <c r="M310" i="3"/>
  <c r="L311" i="3"/>
  <c r="M311" i="3"/>
  <c r="L312" i="3"/>
  <c r="M312" i="3"/>
  <c r="L313" i="3"/>
  <c r="M313" i="3"/>
  <c r="L260" i="3"/>
  <c r="M260" i="3"/>
  <c r="L261" i="3"/>
  <c r="M261" i="3"/>
  <c r="L262" i="3"/>
  <c r="M262" i="3"/>
  <c r="L263" i="3"/>
  <c r="M263" i="3"/>
  <c r="L264" i="3"/>
  <c r="M264" i="3"/>
  <c r="L251" i="3"/>
  <c r="M251" i="3"/>
  <c r="L252" i="3"/>
  <c r="M252" i="3"/>
  <c r="L253" i="3"/>
  <c r="M253" i="3"/>
  <c r="L254" i="3"/>
  <c r="M254" i="3"/>
  <c r="L255" i="3"/>
  <c r="M255" i="3"/>
  <c r="L256" i="3"/>
  <c r="M256" i="3"/>
  <c r="L257" i="3"/>
  <c r="M257" i="3"/>
  <c r="L258" i="3"/>
  <c r="M258" i="3"/>
  <c r="L259" i="3"/>
  <c r="M259" i="3"/>
  <c r="L250" i="3"/>
  <c r="M250" i="3"/>
  <c r="L249" i="3"/>
  <c r="M249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M240" i="3"/>
  <c r="L240" i="3"/>
  <c r="M239" i="3"/>
  <c r="L239" i="3"/>
  <c r="M238" i="3"/>
  <c r="L238" i="3"/>
  <c r="L224" i="3"/>
  <c r="M224" i="3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22" i="3"/>
  <c r="M222" i="3"/>
  <c r="L223" i="3"/>
  <c r="M223" i="3"/>
  <c r="L221" i="3"/>
  <c r="M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U44" i="9"/>
  <c r="R44" i="9"/>
  <c r="O44" i="9"/>
  <c r="L44" i="9"/>
  <c r="I44" i="9"/>
  <c r="F44" i="9"/>
  <c r="X7" i="9"/>
  <c r="X4" i="9"/>
  <c r="X5" i="9"/>
  <c r="X6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V5" i="9"/>
  <c r="W5" i="9" s="1"/>
  <c r="V6" i="9"/>
  <c r="W6" i="9" s="1"/>
  <c r="V7" i="9"/>
  <c r="W7" i="9" s="1"/>
  <c r="V8" i="9"/>
  <c r="W8" i="9" s="1"/>
  <c r="V9" i="9"/>
  <c r="W9" i="9" s="1"/>
  <c r="V10" i="9"/>
  <c r="W10" i="9" s="1"/>
  <c r="V11" i="9"/>
  <c r="W11" i="9" s="1"/>
  <c r="V12" i="9"/>
  <c r="W12" i="9" s="1"/>
  <c r="V13" i="9"/>
  <c r="W13" i="9" s="1"/>
  <c r="V14" i="9"/>
  <c r="W14" i="9" s="1"/>
  <c r="V15" i="9"/>
  <c r="W15" i="9" s="1"/>
  <c r="V16" i="9"/>
  <c r="W16" i="9" s="1"/>
  <c r="V17" i="9"/>
  <c r="W17" i="9" s="1"/>
  <c r="V18" i="9"/>
  <c r="W18" i="9" s="1"/>
  <c r="V19" i="9"/>
  <c r="W19" i="9" s="1"/>
  <c r="V20" i="9"/>
  <c r="W20" i="9" s="1"/>
  <c r="V21" i="9"/>
  <c r="W21" i="9" s="1"/>
  <c r="V22" i="9"/>
  <c r="W22" i="9" s="1"/>
  <c r="V23" i="9"/>
  <c r="W23" i="9" s="1"/>
  <c r="V24" i="9"/>
  <c r="W24" i="9"/>
  <c r="V25" i="9"/>
  <c r="W25" i="9" s="1"/>
  <c r="V26" i="9"/>
  <c r="W26" i="9"/>
  <c r="V27" i="9"/>
  <c r="W27" i="9" s="1"/>
  <c r="V28" i="9"/>
  <c r="W28" i="9" s="1"/>
  <c r="V29" i="9"/>
  <c r="W29" i="9" s="1"/>
  <c r="V30" i="9"/>
  <c r="W30" i="9" s="1"/>
  <c r="V31" i="9"/>
  <c r="W31" i="9" s="1"/>
  <c r="V32" i="9"/>
  <c r="W32" i="9" s="1"/>
  <c r="V33" i="9"/>
  <c r="W33" i="9" s="1"/>
  <c r="V34" i="9"/>
  <c r="W34" i="9" s="1"/>
  <c r="V35" i="9"/>
  <c r="W35" i="9" s="1"/>
  <c r="V36" i="9"/>
  <c r="W36" i="9" s="1"/>
  <c r="V37" i="9"/>
  <c r="W37" i="9" s="1"/>
  <c r="V38" i="9"/>
  <c r="W38" i="9" s="1"/>
  <c r="V39" i="9"/>
  <c r="W39" i="9" s="1"/>
  <c r="V40" i="9"/>
  <c r="W40" i="9"/>
  <c r="V41" i="9"/>
  <c r="W41" i="9" s="1"/>
  <c r="V42" i="9"/>
  <c r="W42" i="9"/>
  <c r="V4" i="9"/>
  <c r="W4" i="9" s="1"/>
  <c r="W44" i="9" s="1"/>
  <c r="M41" i="9"/>
  <c r="N41" i="9" s="1"/>
  <c r="M40" i="9"/>
  <c r="N40" i="9" s="1"/>
  <c r="J40" i="9"/>
  <c r="K40" i="9" s="1"/>
  <c r="S41" i="9"/>
  <c r="T41" i="9" s="1"/>
  <c r="P41" i="9"/>
  <c r="Q41" i="9" s="1"/>
  <c r="S40" i="9"/>
  <c r="T40" i="9" s="1"/>
  <c r="P40" i="9"/>
  <c r="Q40" i="9" s="1"/>
  <c r="S39" i="9"/>
  <c r="T39" i="9" s="1"/>
  <c r="P39" i="9"/>
  <c r="Q39" i="9" s="1"/>
  <c r="T38" i="9"/>
  <c r="S38" i="9"/>
  <c r="P38" i="9"/>
  <c r="Q38" i="9" s="1"/>
  <c r="S42" i="9"/>
  <c r="T42" i="9" s="1"/>
  <c r="P42" i="9"/>
  <c r="Q42" i="9" s="1"/>
  <c r="M42" i="9"/>
  <c r="N42" i="9" s="1"/>
  <c r="J42" i="9"/>
  <c r="K42" i="9" s="1"/>
  <c r="G42" i="9"/>
  <c r="H42" i="9" s="1"/>
  <c r="Y42" i="9" s="1"/>
  <c r="K41" i="9"/>
  <c r="J41" i="9"/>
  <c r="G41" i="9"/>
  <c r="H41" i="9" s="1"/>
  <c r="Y41" i="9" s="1"/>
  <c r="G40" i="9"/>
  <c r="H40" i="9" s="1"/>
  <c r="Y40" i="9" s="1"/>
  <c r="M39" i="9"/>
  <c r="N39" i="9" s="1"/>
  <c r="J39" i="9"/>
  <c r="K39" i="9" s="1"/>
  <c r="G39" i="9"/>
  <c r="H39" i="9" s="1"/>
  <c r="Y39" i="9" s="1"/>
  <c r="M38" i="9"/>
  <c r="N38" i="9" s="1"/>
  <c r="J38" i="9"/>
  <c r="K38" i="9" s="1"/>
  <c r="G38" i="9"/>
  <c r="H38" i="9" s="1"/>
  <c r="Y38" i="9" s="1"/>
  <c r="M110" i="3"/>
  <c r="L110" i="3"/>
  <c r="M109" i="3"/>
  <c r="L109" i="3"/>
  <c r="M108" i="3"/>
  <c r="L108" i="3"/>
  <c r="M107" i="3"/>
  <c r="L107" i="3"/>
  <c r="M106" i="3"/>
  <c r="L106" i="3"/>
  <c r="M105" i="3"/>
  <c r="L105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S5" i="9"/>
  <c r="T5" i="9" s="1"/>
  <c r="S6" i="9"/>
  <c r="T6" i="9" s="1"/>
  <c r="S7" i="9"/>
  <c r="T7" i="9" s="1"/>
  <c r="S8" i="9"/>
  <c r="T8" i="9" s="1"/>
  <c r="S9" i="9"/>
  <c r="T9" i="9" s="1"/>
  <c r="S10" i="9"/>
  <c r="T10" i="9" s="1"/>
  <c r="S11" i="9"/>
  <c r="T11" i="9" s="1"/>
  <c r="S12" i="9"/>
  <c r="T12" i="9" s="1"/>
  <c r="S13" i="9"/>
  <c r="T13" i="9" s="1"/>
  <c r="S14" i="9"/>
  <c r="T14" i="9" s="1"/>
  <c r="S15" i="9"/>
  <c r="T15" i="9" s="1"/>
  <c r="S16" i="9"/>
  <c r="T16" i="9" s="1"/>
  <c r="S17" i="9"/>
  <c r="T17" i="9" s="1"/>
  <c r="S18" i="9"/>
  <c r="T18" i="9" s="1"/>
  <c r="S19" i="9"/>
  <c r="T19" i="9" s="1"/>
  <c r="S20" i="9"/>
  <c r="T20" i="9" s="1"/>
  <c r="S21" i="9"/>
  <c r="T21" i="9" s="1"/>
  <c r="S22" i="9"/>
  <c r="T22" i="9" s="1"/>
  <c r="S23" i="9"/>
  <c r="T23" i="9" s="1"/>
  <c r="S24" i="9"/>
  <c r="T24" i="9" s="1"/>
  <c r="S25" i="9"/>
  <c r="T25" i="9" s="1"/>
  <c r="S26" i="9"/>
  <c r="T26" i="9" s="1"/>
  <c r="S27" i="9"/>
  <c r="T27" i="9" s="1"/>
  <c r="S28" i="9"/>
  <c r="T28" i="9" s="1"/>
  <c r="S29" i="9"/>
  <c r="T29" i="9" s="1"/>
  <c r="S30" i="9"/>
  <c r="T30" i="9" s="1"/>
  <c r="S31" i="9"/>
  <c r="T31" i="9" s="1"/>
  <c r="S32" i="9"/>
  <c r="T32" i="9" s="1"/>
  <c r="S33" i="9"/>
  <c r="T33" i="9" s="1"/>
  <c r="S34" i="9"/>
  <c r="T34" i="9" s="1"/>
  <c r="S35" i="9"/>
  <c r="T35" i="9" s="1"/>
  <c r="S36" i="9"/>
  <c r="T36" i="9" s="1"/>
  <c r="S37" i="9"/>
  <c r="T37" i="9" s="1"/>
  <c r="S4" i="9"/>
  <c r="T4" i="9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P5" i="9"/>
  <c r="Q5" i="9" s="1"/>
  <c r="P6" i="9"/>
  <c r="Q6" i="9" s="1"/>
  <c r="P7" i="9"/>
  <c r="Q7" i="9" s="1"/>
  <c r="P8" i="9"/>
  <c r="Q8" i="9" s="1"/>
  <c r="P9" i="9"/>
  <c r="Q9" i="9" s="1"/>
  <c r="P10" i="9"/>
  <c r="Q10" i="9" s="1"/>
  <c r="P11" i="9"/>
  <c r="Q11" i="9" s="1"/>
  <c r="P12" i="9"/>
  <c r="Q12" i="9" s="1"/>
  <c r="P13" i="9"/>
  <c r="Q13" i="9" s="1"/>
  <c r="P14" i="9"/>
  <c r="Q14" i="9" s="1"/>
  <c r="P15" i="9"/>
  <c r="Q15" i="9" s="1"/>
  <c r="P16" i="9"/>
  <c r="Q16" i="9" s="1"/>
  <c r="P17" i="9"/>
  <c r="Q17" i="9" s="1"/>
  <c r="P18" i="9"/>
  <c r="Q18" i="9" s="1"/>
  <c r="P19" i="9"/>
  <c r="Q19" i="9" s="1"/>
  <c r="P20" i="9"/>
  <c r="Q20" i="9" s="1"/>
  <c r="P21" i="9"/>
  <c r="Q21" i="9" s="1"/>
  <c r="P22" i="9"/>
  <c r="Q22" i="9" s="1"/>
  <c r="P23" i="9"/>
  <c r="Q23" i="9" s="1"/>
  <c r="P24" i="9"/>
  <c r="Q24" i="9" s="1"/>
  <c r="P25" i="9"/>
  <c r="Q25" i="9" s="1"/>
  <c r="P26" i="9"/>
  <c r="Q26" i="9" s="1"/>
  <c r="P27" i="9"/>
  <c r="Q27" i="9" s="1"/>
  <c r="P28" i="9"/>
  <c r="Q28" i="9" s="1"/>
  <c r="P29" i="9"/>
  <c r="Q29" i="9" s="1"/>
  <c r="P30" i="9"/>
  <c r="Q30" i="9" s="1"/>
  <c r="P31" i="9"/>
  <c r="Q31" i="9" s="1"/>
  <c r="P32" i="9"/>
  <c r="Q32" i="9" s="1"/>
  <c r="P33" i="9"/>
  <c r="Q33" i="9" s="1"/>
  <c r="P34" i="9"/>
  <c r="Q34" i="9" s="1"/>
  <c r="P35" i="9"/>
  <c r="Q35" i="9" s="1"/>
  <c r="P36" i="9"/>
  <c r="Q36" i="9" s="1"/>
  <c r="P37" i="9"/>
  <c r="Q37" i="9" s="1"/>
  <c r="P4" i="9"/>
  <c r="Q4" i="9" s="1"/>
  <c r="Q44" i="9" s="1"/>
  <c r="M37" i="9"/>
  <c r="N37" i="9" s="1"/>
  <c r="J37" i="9"/>
  <c r="K37" i="9" s="1"/>
  <c r="G37" i="9"/>
  <c r="H37" i="9" s="1"/>
  <c r="Y37" i="9" s="1"/>
  <c r="T44" i="9" l="1"/>
  <c r="X44" i="9"/>
  <c r="J34" i="9"/>
  <c r="K34" i="9" s="1"/>
  <c r="M36" i="9"/>
  <c r="N36" i="9" s="1"/>
  <c r="J36" i="9"/>
  <c r="K36" i="9" s="1"/>
  <c r="G36" i="9"/>
  <c r="H36" i="9" s="1"/>
  <c r="N35" i="9"/>
  <c r="K35" i="9"/>
  <c r="G35" i="9"/>
  <c r="H35" i="9" s="1"/>
  <c r="M34" i="9"/>
  <c r="N34" i="9" s="1"/>
  <c r="G34" i="9"/>
  <c r="H34" i="9" s="1"/>
  <c r="M33" i="9"/>
  <c r="N33" i="9" s="1"/>
  <c r="M32" i="9"/>
  <c r="N32" i="9" s="1"/>
  <c r="M31" i="9"/>
  <c r="N31" i="9" s="1"/>
  <c r="M30" i="9"/>
  <c r="N30" i="9" s="1"/>
  <c r="M29" i="9"/>
  <c r="N29" i="9" s="1"/>
  <c r="M28" i="9"/>
  <c r="N28" i="9" s="1"/>
  <c r="M27" i="9"/>
  <c r="N27" i="9" s="1"/>
  <c r="M26" i="9"/>
  <c r="N26" i="9" s="1"/>
  <c r="M25" i="9"/>
  <c r="N25" i="9" s="1"/>
  <c r="M24" i="9"/>
  <c r="N24" i="9" s="1"/>
  <c r="M23" i="9"/>
  <c r="N23" i="9" s="1"/>
  <c r="M22" i="9"/>
  <c r="N22" i="9" s="1"/>
  <c r="M21" i="9"/>
  <c r="N21" i="9" s="1"/>
  <c r="M20" i="9"/>
  <c r="N20" i="9" s="1"/>
  <c r="M19" i="9"/>
  <c r="N19" i="9" s="1"/>
  <c r="M18" i="9"/>
  <c r="N18" i="9" s="1"/>
  <c r="M17" i="9"/>
  <c r="N17" i="9" s="1"/>
  <c r="M16" i="9"/>
  <c r="N16" i="9" s="1"/>
  <c r="M15" i="9"/>
  <c r="N15" i="9" s="1"/>
  <c r="M14" i="9"/>
  <c r="N14" i="9" s="1"/>
  <c r="M13" i="9"/>
  <c r="N13" i="9" s="1"/>
  <c r="M12" i="9"/>
  <c r="N12" i="9" s="1"/>
  <c r="M11" i="9"/>
  <c r="N11" i="9" s="1"/>
  <c r="M10" i="9"/>
  <c r="N10" i="9" s="1"/>
  <c r="M9" i="9"/>
  <c r="N9" i="9" s="1"/>
  <c r="M8" i="9"/>
  <c r="N8" i="9" s="1"/>
  <c r="M7" i="9"/>
  <c r="N7" i="9" s="1"/>
  <c r="M6" i="9"/>
  <c r="N6" i="9" s="1"/>
  <c r="M5" i="9"/>
  <c r="N5" i="9" s="1"/>
  <c r="M4" i="9"/>
  <c r="N4" i="9" s="1"/>
  <c r="J33" i="9"/>
  <c r="K33" i="9" s="1"/>
  <c r="J32" i="9"/>
  <c r="K32" i="9" s="1"/>
  <c r="J31" i="9"/>
  <c r="K31" i="9" s="1"/>
  <c r="J30" i="9"/>
  <c r="K30" i="9" s="1"/>
  <c r="J29" i="9"/>
  <c r="K29" i="9" s="1"/>
  <c r="J28" i="9"/>
  <c r="K28" i="9" s="1"/>
  <c r="J27" i="9"/>
  <c r="K27" i="9" s="1"/>
  <c r="J26" i="9"/>
  <c r="K26" i="9" s="1"/>
  <c r="J25" i="9"/>
  <c r="K25" i="9" s="1"/>
  <c r="J24" i="9"/>
  <c r="K24" i="9" s="1"/>
  <c r="J23" i="9"/>
  <c r="K23" i="9" s="1"/>
  <c r="J22" i="9"/>
  <c r="K22" i="9" s="1"/>
  <c r="J21" i="9"/>
  <c r="K21" i="9" s="1"/>
  <c r="J20" i="9"/>
  <c r="K20" i="9" s="1"/>
  <c r="J19" i="9"/>
  <c r="K19" i="9" s="1"/>
  <c r="J18" i="9"/>
  <c r="K18" i="9" s="1"/>
  <c r="J17" i="9"/>
  <c r="K17" i="9" s="1"/>
  <c r="J16" i="9"/>
  <c r="K16" i="9" s="1"/>
  <c r="J15" i="9"/>
  <c r="K15" i="9" s="1"/>
  <c r="J14" i="9"/>
  <c r="K14" i="9" s="1"/>
  <c r="J13" i="9"/>
  <c r="K13" i="9" s="1"/>
  <c r="J12" i="9"/>
  <c r="K12" i="9" s="1"/>
  <c r="J11" i="9"/>
  <c r="K11" i="9" s="1"/>
  <c r="J10" i="9"/>
  <c r="K10" i="9" s="1"/>
  <c r="J9" i="9"/>
  <c r="K9" i="9" s="1"/>
  <c r="J8" i="9"/>
  <c r="K8" i="9" s="1"/>
  <c r="J7" i="9"/>
  <c r="K7" i="9" s="1"/>
  <c r="J6" i="9"/>
  <c r="K6" i="9" s="1"/>
  <c r="J5" i="9"/>
  <c r="K5" i="9" s="1"/>
  <c r="J4" i="9"/>
  <c r="K4" i="9" s="1"/>
  <c r="G5" i="9"/>
  <c r="H5" i="9" s="1"/>
  <c r="Y5" i="9" s="1"/>
  <c r="G6" i="9"/>
  <c r="H6" i="9" s="1"/>
  <c r="G7" i="9"/>
  <c r="H7" i="9" s="1"/>
  <c r="Y7" i="9" s="1"/>
  <c r="G8" i="9"/>
  <c r="H8" i="9" s="1"/>
  <c r="Y8" i="9" s="1"/>
  <c r="G9" i="9"/>
  <c r="H9" i="9" s="1"/>
  <c r="Y9" i="9" s="1"/>
  <c r="G10" i="9"/>
  <c r="H10" i="9" s="1"/>
  <c r="Y10" i="9" s="1"/>
  <c r="G11" i="9"/>
  <c r="H11" i="9" s="1"/>
  <c r="Y11" i="9" s="1"/>
  <c r="G12" i="9"/>
  <c r="H12" i="9" s="1"/>
  <c r="Y12" i="9" s="1"/>
  <c r="G13" i="9"/>
  <c r="H13" i="9" s="1"/>
  <c r="Y13" i="9" s="1"/>
  <c r="G14" i="9"/>
  <c r="H14" i="9" s="1"/>
  <c r="Y14" i="9" s="1"/>
  <c r="G15" i="9"/>
  <c r="H15" i="9" s="1"/>
  <c r="Y15" i="9" s="1"/>
  <c r="G16" i="9"/>
  <c r="H16" i="9" s="1"/>
  <c r="Y16" i="9" s="1"/>
  <c r="G17" i="9"/>
  <c r="H17" i="9" s="1"/>
  <c r="G18" i="9"/>
  <c r="H18" i="9" s="1"/>
  <c r="Y18" i="9" s="1"/>
  <c r="G19" i="9"/>
  <c r="H19" i="9" s="1"/>
  <c r="Y19" i="9" s="1"/>
  <c r="G20" i="9"/>
  <c r="H20" i="9" s="1"/>
  <c r="Y20" i="9" s="1"/>
  <c r="G21" i="9"/>
  <c r="H21" i="9" s="1"/>
  <c r="Y21" i="9" s="1"/>
  <c r="G22" i="9"/>
  <c r="H22" i="9" s="1"/>
  <c r="Y22" i="9" s="1"/>
  <c r="G23" i="9"/>
  <c r="H23" i="9" s="1"/>
  <c r="Y23" i="9" s="1"/>
  <c r="G24" i="9"/>
  <c r="H24" i="9" s="1"/>
  <c r="Y24" i="9" s="1"/>
  <c r="G25" i="9"/>
  <c r="H25" i="9" s="1"/>
  <c r="Y25" i="9" s="1"/>
  <c r="G26" i="9"/>
  <c r="H26" i="9" s="1"/>
  <c r="Y26" i="9" s="1"/>
  <c r="G27" i="9"/>
  <c r="H27" i="9" s="1"/>
  <c r="Y27" i="9" s="1"/>
  <c r="G28" i="9"/>
  <c r="H28" i="9" s="1"/>
  <c r="Y28" i="9" s="1"/>
  <c r="G29" i="9"/>
  <c r="H29" i="9" s="1"/>
  <c r="Y29" i="9" s="1"/>
  <c r="G30" i="9"/>
  <c r="H30" i="9" s="1"/>
  <c r="G31" i="9"/>
  <c r="H31" i="9" s="1"/>
  <c r="Y31" i="9" s="1"/>
  <c r="G32" i="9"/>
  <c r="H32" i="9" s="1"/>
  <c r="Y32" i="9" s="1"/>
  <c r="G33" i="9"/>
  <c r="H33" i="9" s="1"/>
  <c r="Y33" i="9" s="1"/>
  <c r="G4" i="9"/>
  <c r="H4" i="9" s="1"/>
  <c r="L3" i="1"/>
  <c r="M3" i="1" s="1"/>
  <c r="Y35" i="9" l="1"/>
  <c r="Y34" i="9"/>
  <c r="Y36" i="9"/>
  <c r="N44" i="9"/>
  <c r="Y6" i="9"/>
  <c r="Y17" i="9"/>
  <c r="K44" i="9"/>
  <c r="Y30" i="9"/>
  <c r="H44" i="9"/>
  <c r="Y4" i="9"/>
  <c r="Y44" i="9" l="1"/>
</calcChain>
</file>

<file path=xl/sharedStrings.xml><?xml version="1.0" encoding="utf-8"?>
<sst xmlns="http://schemas.openxmlformats.org/spreadsheetml/2006/main" count="4377" uniqueCount="1066">
  <si>
    <t>S.NO</t>
  </si>
  <si>
    <t>INVOICE NO.</t>
  </si>
  <si>
    <t>INVOICE DATE</t>
  </si>
  <si>
    <t>NAME OF PARTY</t>
  </si>
  <si>
    <t>BASIC AMOUNT</t>
  </si>
  <si>
    <t xml:space="preserve">CGST AMOUNT </t>
  </si>
  <si>
    <t>SGST AMOUNT</t>
  </si>
  <si>
    <t>IGST AMOUNT</t>
  </si>
  <si>
    <t>TOTAL TAX</t>
  </si>
  <si>
    <t>VOCHER NO.</t>
  </si>
  <si>
    <t>VOCHER DATE</t>
  </si>
  <si>
    <t>REMARKS</t>
  </si>
  <si>
    <t>GST/17-18/004</t>
  </si>
  <si>
    <t>M/S APEX MARKETING</t>
  </si>
  <si>
    <t>RCM (Y/N)</t>
  </si>
  <si>
    <t>TAX RATE</t>
  </si>
  <si>
    <t>Y</t>
  </si>
  <si>
    <t>GST/17-18/003</t>
  </si>
  <si>
    <t>y</t>
  </si>
  <si>
    <t>31.07.2017</t>
  </si>
  <si>
    <t>M/S SHREE RAJENDRA ASSOCIATES</t>
  </si>
  <si>
    <t>N</t>
  </si>
  <si>
    <t>SALES PROMOTION</t>
  </si>
  <si>
    <t>TRANSPORATION CHG.</t>
  </si>
  <si>
    <t>TOTAL AMOUNT</t>
  </si>
  <si>
    <t>01.08.2017</t>
  </si>
  <si>
    <t>M/S RUKMANI WARE HOUSE</t>
  </si>
  <si>
    <t>STORAGE &amp; WAREHOUSING</t>
  </si>
  <si>
    <t>GST/17-18/001</t>
  </si>
  <si>
    <t>03.08.2017</t>
  </si>
  <si>
    <t>GUPTA ENTERPRISES</t>
  </si>
  <si>
    <t>M.O.COMMISSION</t>
  </si>
  <si>
    <t>HANDLING CHG.</t>
  </si>
  <si>
    <t>VM/17-18/24</t>
  </si>
  <si>
    <t>11.07.2017</t>
  </si>
  <si>
    <t>VIJAYA MARKETING</t>
  </si>
  <si>
    <t>SECONDARY FREIGHT</t>
  </si>
  <si>
    <t>VM/17-18/25 A</t>
  </si>
  <si>
    <t>VM/17-18/25</t>
  </si>
  <si>
    <t>21.07.2017</t>
  </si>
  <si>
    <t>VM/17-18/27</t>
  </si>
  <si>
    <t>CARGO HANDLING SERVICES</t>
  </si>
  <si>
    <t>RUKMANI WARE HOUSE</t>
  </si>
  <si>
    <t>RENT OF GODOWN  PRE</t>
  </si>
  <si>
    <t>SHREE MAHAKALESHWAR ENTERPRISES</t>
  </si>
  <si>
    <t>GOODS TRANSPORT AGRNCY</t>
  </si>
  <si>
    <t>SRA/JKLC/BILL/04</t>
  </si>
  <si>
    <t>SHRI RAJENDRA ASSOCIATES</t>
  </si>
  <si>
    <t>GST/17-18/002</t>
  </si>
  <si>
    <t>SRA/JKLC/BILL/01</t>
  </si>
  <si>
    <t>VM/17-18/24A</t>
  </si>
  <si>
    <t>16.07.2017</t>
  </si>
  <si>
    <t>M/S RAJKAMAL RATHORE</t>
  </si>
  <si>
    <t>18.08.2017</t>
  </si>
  <si>
    <t>VM/17-18/30</t>
  </si>
  <si>
    <t>16.08.2017</t>
  </si>
  <si>
    <t>VM/17-18/29</t>
  </si>
  <si>
    <t>08.08.2017</t>
  </si>
  <si>
    <t>GST/17-18/006</t>
  </si>
  <si>
    <t>02.09.2017</t>
  </si>
  <si>
    <t>GST/17-18/005</t>
  </si>
  <si>
    <t>VM/17-18/26</t>
  </si>
  <si>
    <t>31.08.2017</t>
  </si>
  <si>
    <t>VM/17-18/33</t>
  </si>
  <si>
    <t>VM/17-18/34</t>
  </si>
  <si>
    <t>VM/17-18/28</t>
  </si>
  <si>
    <t>BUSINESS AUXILIARY SERVICES</t>
  </si>
  <si>
    <t>09.09.2017</t>
  </si>
  <si>
    <t>VM/17-18/32</t>
  </si>
  <si>
    <t>M/S VAIDIK ENTERPRISES</t>
  </si>
  <si>
    <t>14.09.2017</t>
  </si>
  <si>
    <t>VM/17-18/36</t>
  </si>
  <si>
    <t>2017-18/019</t>
  </si>
  <si>
    <t>01.09.2017</t>
  </si>
  <si>
    <t>PARTH ENTERPRISES</t>
  </si>
  <si>
    <t>ORC CHG OF CEMENT SUPPLY</t>
  </si>
  <si>
    <t>2017-18/018</t>
  </si>
  <si>
    <t>24.08.2017</t>
  </si>
  <si>
    <t xml:space="preserve">VISTA ADS </t>
  </si>
  <si>
    <t>POP ITEM</t>
  </si>
  <si>
    <t>GST-27</t>
  </si>
  <si>
    <t>SNEHA ENTERPRISES</t>
  </si>
  <si>
    <t>14.07.2017</t>
  </si>
  <si>
    <t>BRAND CRAFTER</t>
  </si>
  <si>
    <t>POSTER</t>
  </si>
  <si>
    <t>LEAFLET</t>
  </si>
  <si>
    <t>PUJA FORWARDING AGENCY</t>
  </si>
  <si>
    <t>VM/17-18/35</t>
  </si>
  <si>
    <t>11.09.2017</t>
  </si>
  <si>
    <t>VM/17-18/31</t>
  </si>
  <si>
    <t>25.08.2017</t>
  </si>
  <si>
    <t>GST/17-18/007</t>
  </si>
  <si>
    <t>GST/17-18/008</t>
  </si>
  <si>
    <t>VM/17-18/38</t>
  </si>
  <si>
    <t>30.09.2017</t>
  </si>
  <si>
    <t>GST/17-18/010</t>
  </si>
  <si>
    <t>03.10.2017</t>
  </si>
  <si>
    <t>GST/17-18/09</t>
  </si>
  <si>
    <t>GST/17-18/012</t>
  </si>
  <si>
    <t>04.10.2017</t>
  </si>
  <si>
    <t>VM/17-18/37</t>
  </si>
  <si>
    <t>21.09.2017</t>
  </si>
  <si>
    <t>VM/17-18/40</t>
  </si>
  <si>
    <t>VM/17-18/39</t>
  </si>
  <si>
    <t>GST/17-18/018</t>
  </si>
  <si>
    <t>02.11.2017</t>
  </si>
  <si>
    <t>GST/17-18/013</t>
  </si>
  <si>
    <t>01.10.2017</t>
  </si>
  <si>
    <t>GST/17-18/019</t>
  </si>
  <si>
    <t>VM/17-18/46</t>
  </si>
  <si>
    <t>31.10.2017</t>
  </si>
  <si>
    <t>ROUND OF</t>
  </si>
  <si>
    <t>VM/17-18/42</t>
  </si>
  <si>
    <t>11.10.2017</t>
  </si>
  <si>
    <t>VM/17-18/43</t>
  </si>
  <si>
    <t>21.10.2017</t>
  </si>
  <si>
    <t>GST/17-18/016</t>
  </si>
  <si>
    <t>GST/17-18/017</t>
  </si>
  <si>
    <t>01.11.2017</t>
  </si>
  <si>
    <t>10.10.2017</t>
  </si>
  <si>
    <t>VM/17-18/45</t>
  </si>
  <si>
    <t>VM/17-18/41</t>
  </si>
  <si>
    <t>GST/17-18/020</t>
  </si>
  <si>
    <t>VM/17-18/44</t>
  </si>
  <si>
    <t>GST/17-18/023</t>
  </si>
  <si>
    <t>16.11.2017</t>
  </si>
  <si>
    <t>GST/17-18/025</t>
  </si>
  <si>
    <t>GST/17-18/022</t>
  </si>
  <si>
    <t>VM/17-18/48</t>
  </si>
  <si>
    <t>11.11.2017</t>
  </si>
  <si>
    <t>GST/17-18/024</t>
  </si>
  <si>
    <t>GST/17-18/027</t>
  </si>
  <si>
    <t>GST/17-18/026</t>
  </si>
  <si>
    <t>14.11.2017</t>
  </si>
  <si>
    <t>27.09.2017</t>
  </si>
  <si>
    <t>SAMPOORNA SOLUTIONS</t>
  </si>
  <si>
    <t>GST/17-18/032</t>
  </si>
  <si>
    <t>01.12.2017</t>
  </si>
  <si>
    <t>GST/17-18/033</t>
  </si>
  <si>
    <t>`Y</t>
  </si>
  <si>
    <t>GST/17-18/031</t>
  </si>
  <si>
    <t>GST/17-18/029</t>
  </si>
  <si>
    <t>GST/17-18/030</t>
  </si>
  <si>
    <t>30.11.2017</t>
  </si>
  <si>
    <t>GOODS TRANSPORT AGENCY</t>
  </si>
  <si>
    <t>1+</t>
  </si>
  <si>
    <t>VM/17-18/47</t>
  </si>
  <si>
    <t>TPC SALES PROMOTION</t>
  </si>
  <si>
    <t>VM/17-18/53</t>
  </si>
  <si>
    <t>VM/17-18/49</t>
  </si>
  <si>
    <t>21.11.2017</t>
  </si>
  <si>
    <t>VM/17-18/54</t>
  </si>
  <si>
    <t>11.12.2017</t>
  </si>
  <si>
    <t>02.12.2017</t>
  </si>
  <si>
    <t>GST/17-18/021</t>
  </si>
  <si>
    <t>GODOWN RENT</t>
  </si>
  <si>
    <t>GST/17-18/035</t>
  </si>
  <si>
    <t>16.12.2017</t>
  </si>
  <si>
    <t>GST/17-18/037</t>
  </si>
  <si>
    <t>GST/17-18/036</t>
  </si>
  <si>
    <t>2017-18/020</t>
  </si>
  <si>
    <t>2017-18/021</t>
  </si>
  <si>
    <t>09.12.2017</t>
  </si>
  <si>
    <t>2017-18/022</t>
  </si>
  <si>
    <t>25.10.2017</t>
  </si>
  <si>
    <t>04.08.2017</t>
  </si>
  <si>
    <t>EVEREST DISTRIBUTORS</t>
  </si>
  <si>
    <t>BABYLON(COMM TSPT)</t>
  </si>
  <si>
    <t>R.S.GOYAL&amp; ASSOCIATES</t>
  </si>
  <si>
    <t>GST-160</t>
  </si>
  <si>
    <t>17.10.2017</t>
  </si>
  <si>
    <t>PERFECT PRINT</t>
  </si>
  <si>
    <t>12.10.2017</t>
  </si>
  <si>
    <t>PLAYING CARDS</t>
  </si>
  <si>
    <t>GST-164</t>
  </si>
  <si>
    <t>PAD</t>
  </si>
  <si>
    <t>INDICA TRAVELS&amp;TOURS PVT LTD (DELHI)</t>
  </si>
  <si>
    <t xml:space="preserve">TOWARDS COST </t>
  </si>
  <si>
    <t>BN-2061</t>
  </si>
  <si>
    <t>MAHESH ELECTRICAL AGENCIES</t>
  </si>
  <si>
    <t>SWITCH CARBTREE</t>
  </si>
  <si>
    <t>BN-1994</t>
  </si>
  <si>
    <t>16.10.2017</t>
  </si>
  <si>
    <t>NUTAN TRADERS</t>
  </si>
  <si>
    <t>5/18/28%</t>
  </si>
  <si>
    <t>ITEMS</t>
  </si>
  <si>
    <t>29.07.2017</t>
  </si>
  <si>
    <t>SUBODH ENTERPRISES</t>
  </si>
  <si>
    <t>24.10.2017</t>
  </si>
  <si>
    <t>SAGAR SECURITY FORCE</t>
  </si>
  <si>
    <t>SECURITY GUARDS</t>
  </si>
  <si>
    <t>13.09.2017</t>
  </si>
  <si>
    <t>GANGA HARDWARE</t>
  </si>
  <si>
    <t>GTC/17-18/0545</t>
  </si>
  <si>
    <t>09.11.2017</t>
  </si>
  <si>
    <t>GAYATREE TRADING CORPORATION</t>
  </si>
  <si>
    <t>BN-2408</t>
  </si>
  <si>
    <t>25.11.2017</t>
  </si>
  <si>
    <t>PVC ITEMS</t>
  </si>
  <si>
    <t>BN-564</t>
  </si>
  <si>
    <t>VASDEV ELECTRICALS</t>
  </si>
  <si>
    <t>12/28%</t>
  </si>
  <si>
    <t>20.12.2017</t>
  </si>
  <si>
    <t>STORAGE&amp;WAREHOUSING</t>
  </si>
  <si>
    <t>01.01.2018</t>
  </si>
  <si>
    <t>VM/17-18/50</t>
  </si>
  <si>
    <t>VM/17-18/52</t>
  </si>
  <si>
    <t>CARGO HANDLING</t>
  </si>
  <si>
    <t>VM/17-18/51</t>
  </si>
  <si>
    <t>GST/17-18/039</t>
  </si>
  <si>
    <t>HANDLING CHG</t>
  </si>
  <si>
    <t>GST/17-18/038</t>
  </si>
  <si>
    <t>31.12.2017</t>
  </si>
  <si>
    <t>VM/17-18/57</t>
  </si>
  <si>
    <t>TRANSPORATION CHG</t>
  </si>
  <si>
    <t>VM/17-18/58</t>
  </si>
  <si>
    <t>VM/17-18/56</t>
  </si>
  <si>
    <t>VM/17-18/55</t>
  </si>
  <si>
    <t>GST/17-18/041</t>
  </si>
  <si>
    <t>GST/17-18/042</t>
  </si>
  <si>
    <t>GST/17-18/040</t>
  </si>
  <si>
    <t>GST/17-18/043</t>
  </si>
  <si>
    <t>18.01.2018</t>
  </si>
  <si>
    <t>VM/17-18/60</t>
  </si>
  <si>
    <t>11.01.2018</t>
  </si>
  <si>
    <t>VM/17-18/59</t>
  </si>
  <si>
    <t>31.12.2018</t>
  </si>
  <si>
    <t>GST/17-18/044</t>
  </si>
  <si>
    <t>GST/17-18/045</t>
  </si>
  <si>
    <t>GST/17-18/048</t>
  </si>
  <si>
    <t>01.02.2018</t>
  </si>
  <si>
    <t>GST/17-18/049</t>
  </si>
  <si>
    <t>GST/17-18/050</t>
  </si>
  <si>
    <t>VM/17-18/62</t>
  </si>
  <si>
    <t>31.01.2018</t>
  </si>
  <si>
    <t>VM/17-18/64</t>
  </si>
  <si>
    <t>VM/17-18/63</t>
  </si>
  <si>
    <t>GST/17-18/047</t>
  </si>
  <si>
    <t>GST/17-18/046</t>
  </si>
  <si>
    <t>VM/17-18/61</t>
  </si>
  <si>
    <t>21.01.2018</t>
  </si>
  <si>
    <t>2017-18/25</t>
  </si>
  <si>
    <t>R S MARKETING</t>
  </si>
  <si>
    <t>2017-18/24</t>
  </si>
  <si>
    <t>2017-18/23</t>
  </si>
  <si>
    <t>2017-18/22</t>
  </si>
  <si>
    <t>18/2017-18</t>
  </si>
  <si>
    <t>18.12.2017</t>
  </si>
  <si>
    <t>JAIN RANGRAJ</t>
  </si>
  <si>
    <t>ADVERTISING SERVICES</t>
  </si>
  <si>
    <t>2017-18/026</t>
  </si>
  <si>
    <t>10.02.2018</t>
  </si>
  <si>
    <t>2017-18/023</t>
  </si>
  <si>
    <t>VM/17-18/65</t>
  </si>
  <si>
    <t>21.02.2018</t>
  </si>
  <si>
    <t>01.03.2018</t>
  </si>
  <si>
    <t>VM/17-18/69</t>
  </si>
  <si>
    <t>28.02.2018</t>
  </si>
  <si>
    <t>VM/17-18/67</t>
  </si>
  <si>
    <t>VM/17-18/66</t>
  </si>
  <si>
    <t>VM/17-18/68</t>
  </si>
  <si>
    <t>20.01.2018</t>
  </si>
  <si>
    <t>SETHIA PRINTERS</t>
  </si>
  <si>
    <t>GST-339</t>
  </si>
  <si>
    <t>09.02.2018</t>
  </si>
  <si>
    <t>27.01.2018</t>
  </si>
  <si>
    <t>02.02.2018</t>
  </si>
  <si>
    <t>17.01.2018</t>
  </si>
  <si>
    <t>05.02.2018</t>
  </si>
  <si>
    <t>SALES PROMOTION CHG</t>
  </si>
  <si>
    <t>GST/17-18/051</t>
  </si>
  <si>
    <t>GST/17-18/054</t>
  </si>
  <si>
    <t>TRANSPORTION CHG</t>
  </si>
  <si>
    <t>GST/17-18/053</t>
  </si>
  <si>
    <t>GST/17-18/052</t>
  </si>
  <si>
    <t>22.02.2018</t>
  </si>
  <si>
    <t>CELOT</t>
  </si>
  <si>
    <t>JKLCHO/17-18/006</t>
  </si>
  <si>
    <t>JK LAKSHMI CEMENT LIMITED</t>
  </si>
  <si>
    <t>ISD CREDIT</t>
  </si>
  <si>
    <t>JKLCHO/17-18/022</t>
  </si>
  <si>
    <t>JKLCHO/17-18/038</t>
  </si>
  <si>
    <t>29.01.2018</t>
  </si>
  <si>
    <t>RAMSAGAR SECURITY FORCE PVT LTD</t>
  </si>
  <si>
    <t>S.K TRADERS</t>
  </si>
  <si>
    <t>NATIONAL HI-TECH SERVICES</t>
  </si>
  <si>
    <t>27.11.2017</t>
  </si>
  <si>
    <t>TONER REFIL</t>
  </si>
  <si>
    <t>P/R IRON</t>
  </si>
  <si>
    <t>DTO4345</t>
  </si>
  <si>
    <t>DEEP TRADERS</t>
  </si>
  <si>
    <t>CRS SER</t>
  </si>
  <si>
    <t>22.12.2017</t>
  </si>
  <si>
    <t>C-279</t>
  </si>
  <si>
    <t>26.01.2018</t>
  </si>
  <si>
    <t>MONIKA  TRAVELS</t>
  </si>
  <si>
    <t>TAXI HIRING CHARGES</t>
  </si>
  <si>
    <t>C-217</t>
  </si>
  <si>
    <t>AMAM MARKETING</t>
  </si>
  <si>
    <t>TPC ON CEMENT SALES</t>
  </si>
  <si>
    <t>VM/17-18/70</t>
  </si>
  <si>
    <t>16.03.2018</t>
  </si>
  <si>
    <t>SEONDARY FREIGHT</t>
  </si>
  <si>
    <t>18.02.2018</t>
  </si>
  <si>
    <t>AKSHAY TOURS &amp; TRAVELS</t>
  </si>
  <si>
    <t>BUS_SLEEP A/C</t>
  </si>
  <si>
    <t>GST/17-18/057</t>
  </si>
  <si>
    <t>13.03.2018</t>
  </si>
  <si>
    <t>GST/17-18/055</t>
  </si>
  <si>
    <t>GST/17-18/056</t>
  </si>
  <si>
    <t>FREIGHT CHG</t>
  </si>
  <si>
    <t>16.02.2018</t>
  </si>
  <si>
    <t>PEN(OTHER ITEMS)</t>
  </si>
  <si>
    <t>2017-18/028</t>
  </si>
  <si>
    <t>09.03.2018</t>
  </si>
  <si>
    <t>JKLCHO/17-18/054</t>
  </si>
  <si>
    <t>31.03.2018</t>
  </si>
  <si>
    <t>21.03.2018</t>
  </si>
  <si>
    <t>GST/17-18/059</t>
  </si>
  <si>
    <t>GST/17-18/064</t>
  </si>
  <si>
    <t>GST/17-18/062</t>
  </si>
  <si>
    <t>GST/17-18/063</t>
  </si>
  <si>
    <t>GST/17-18/058</t>
  </si>
  <si>
    <t>GST/17-18/060</t>
  </si>
  <si>
    <t>GST/17-18/061</t>
  </si>
  <si>
    <t>GST/17-18/065</t>
  </si>
  <si>
    <t>GST/17-18/011</t>
  </si>
  <si>
    <t>GST/17-18/066</t>
  </si>
  <si>
    <t>M/S AMBICA CEMENT DEPOT</t>
  </si>
  <si>
    <t xml:space="preserve">TRANSPORTION CHG </t>
  </si>
  <si>
    <t>26.03.2018</t>
  </si>
  <si>
    <t>AI/170</t>
  </si>
  <si>
    <t>28.03.2018</t>
  </si>
  <si>
    <t>ADD INDIA</t>
  </si>
  <si>
    <t>TRAVEL BAG</t>
  </si>
  <si>
    <t>2017-18/033</t>
  </si>
  <si>
    <t>VM/17-18/71</t>
  </si>
  <si>
    <t>VM/17-18/73</t>
  </si>
  <si>
    <t>VM/17-18/74</t>
  </si>
  <si>
    <t>20.03.2018</t>
  </si>
  <si>
    <t>M/S RITESH ENTERPRISES</t>
  </si>
  <si>
    <t>05/17-18</t>
  </si>
  <si>
    <t>29.03.2018</t>
  </si>
  <si>
    <t>M/S SHREE ENGINEERS</t>
  </si>
  <si>
    <t>JKLCHO/17-18/070</t>
  </si>
  <si>
    <t>0287/17-18</t>
  </si>
  <si>
    <t>KIRAN'S COLLECTION</t>
  </si>
  <si>
    <t>0281/17-18</t>
  </si>
  <si>
    <t>0302/17-18</t>
  </si>
  <si>
    <t>0290/17-18</t>
  </si>
  <si>
    <t>17.03.2018</t>
  </si>
  <si>
    <t>24.03.2018</t>
  </si>
  <si>
    <t>0308/17-18</t>
  </si>
  <si>
    <t>15.03.2018</t>
  </si>
  <si>
    <t>0317/17-18</t>
  </si>
  <si>
    <t>12.03.2018</t>
  </si>
  <si>
    <t>SHREE BALAJI ENTERPRISES</t>
  </si>
  <si>
    <t>TPC COMMISSION CHG</t>
  </si>
  <si>
    <t>VM/18-19/02</t>
  </si>
  <si>
    <t>30.04.2018</t>
  </si>
  <si>
    <t>GST/18-19/008</t>
  </si>
  <si>
    <t>01.05.2018</t>
  </si>
  <si>
    <t>GST/18-19/009</t>
  </si>
  <si>
    <t>GST/18-19/007</t>
  </si>
  <si>
    <t>GST/18-19/006</t>
  </si>
  <si>
    <t>GST/18-19/005</t>
  </si>
  <si>
    <t>GST/18-19/004</t>
  </si>
  <si>
    <t>GST/18-19/001</t>
  </si>
  <si>
    <t>16.04.2018</t>
  </si>
  <si>
    <t>GST/18-19/002</t>
  </si>
  <si>
    <t>17.04.2018</t>
  </si>
  <si>
    <t>GST/18-19/003</t>
  </si>
  <si>
    <t>VM/17-18/72</t>
  </si>
  <si>
    <t>GST/18-19/011</t>
  </si>
  <si>
    <t>17.05.2018</t>
  </si>
  <si>
    <t>18.05.2018</t>
  </si>
  <si>
    <t>GST/18-19/010</t>
  </si>
  <si>
    <t>VM/18-19/05</t>
  </si>
  <si>
    <t>15.05.2018</t>
  </si>
  <si>
    <t>30.03.2018</t>
  </si>
  <si>
    <t>SAGA ENTERPRISES</t>
  </si>
  <si>
    <t>CRS SER /CAP</t>
  </si>
  <si>
    <t>CRS SER/CAP</t>
  </si>
  <si>
    <t>0277/17-18</t>
  </si>
  <si>
    <t>VM/17-18/04</t>
  </si>
  <si>
    <t>VM/17-18/03</t>
  </si>
  <si>
    <t>JKLCHO/18-19/006</t>
  </si>
  <si>
    <t>01.04.2018</t>
  </si>
  <si>
    <t>GST/18-19/014</t>
  </si>
  <si>
    <t>02.06.2018</t>
  </si>
  <si>
    <t>GST/18-19/013</t>
  </si>
  <si>
    <t>GST/18-19/012</t>
  </si>
  <si>
    <t>GST-115</t>
  </si>
  <si>
    <t>30.05.2018</t>
  </si>
  <si>
    <t>INVITATION CARD</t>
  </si>
  <si>
    <t>M/S PARSAVNATH TRADING COMPANY</t>
  </si>
  <si>
    <t>TPC COMMISSION</t>
  </si>
  <si>
    <t>31.05.2018</t>
  </si>
  <si>
    <t>GST/18-19/015</t>
  </si>
  <si>
    <t>VM/18-19/06</t>
  </si>
  <si>
    <t>VM/18-19/08</t>
  </si>
  <si>
    <t>012/A</t>
  </si>
  <si>
    <t>STORAGE WAREHOUSING</t>
  </si>
  <si>
    <t>GST/18-19/016</t>
  </si>
  <si>
    <t>01.06.2018</t>
  </si>
  <si>
    <t>28.05.2018</t>
  </si>
  <si>
    <t>VM/18-19/9</t>
  </si>
  <si>
    <t>GST/18-19/019</t>
  </si>
  <si>
    <t>23.06.2018</t>
  </si>
  <si>
    <t>GST/18-19/017</t>
  </si>
  <si>
    <t>GST/18-19/018</t>
  </si>
  <si>
    <t>M.O. COMMISSION</t>
  </si>
  <si>
    <t>GST/18-19/024</t>
  </si>
  <si>
    <t>02.07.2018</t>
  </si>
  <si>
    <t>GST/18-19/020</t>
  </si>
  <si>
    <t>GST/18-19/021</t>
  </si>
  <si>
    <t>GST/18-19/022</t>
  </si>
  <si>
    <t>MW INFOSOULTION PVT LTD</t>
  </si>
  <si>
    <t>REPAIR &amp; MAINTENCE SERVICE</t>
  </si>
  <si>
    <t>CRS-CAP GOODS</t>
  </si>
  <si>
    <t>VM/18-19/11</t>
  </si>
  <si>
    <t>30.06.2018</t>
  </si>
  <si>
    <t>VM/18-19/10</t>
  </si>
  <si>
    <t>GST/18-19/025</t>
  </si>
  <si>
    <t>17.07.2018</t>
  </si>
  <si>
    <t>GST/18-19/026</t>
  </si>
  <si>
    <t>GST/18-19/027</t>
  </si>
  <si>
    <t>15.07.2018</t>
  </si>
  <si>
    <t>VM/18-19/13</t>
  </si>
  <si>
    <t>26.05.2018</t>
  </si>
  <si>
    <t>AI/208</t>
  </si>
  <si>
    <t>19.08.2017</t>
  </si>
  <si>
    <t>06.01.2018</t>
  </si>
  <si>
    <t>15.06.2018</t>
  </si>
  <si>
    <t>30.07.2018</t>
  </si>
  <si>
    <t>GST TAX INVOICE F/Y(2017-18)</t>
  </si>
  <si>
    <t>VM/18-19/01</t>
  </si>
  <si>
    <t>03.08.18</t>
  </si>
  <si>
    <t>18.05.18</t>
  </si>
  <si>
    <t>22.05.18</t>
  </si>
  <si>
    <t>17.05.18</t>
  </si>
  <si>
    <t>31.05.18</t>
  </si>
  <si>
    <t>07.06.18</t>
  </si>
  <si>
    <t>11.06.18</t>
  </si>
  <si>
    <t>18.06.18</t>
  </si>
  <si>
    <t>14.06.18</t>
  </si>
  <si>
    <t>30.04.18</t>
  </si>
  <si>
    <t>13.06.18</t>
  </si>
  <si>
    <t>15.06.18</t>
  </si>
  <si>
    <t>25.06.18</t>
  </si>
  <si>
    <t>26.06.18</t>
  </si>
  <si>
    <t>02.07.18</t>
  </si>
  <si>
    <t>01.06.18</t>
  </si>
  <si>
    <t>06.07.18</t>
  </si>
  <si>
    <t>30.07.18</t>
  </si>
  <si>
    <t>31.03.18</t>
  </si>
  <si>
    <t>27.03.18</t>
  </si>
  <si>
    <t>26.03.18</t>
  </si>
  <si>
    <t>21.03.18</t>
  </si>
  <si>
    <t>17.02.18</t>
  </si>
  <si>
    <t>26.02.18</t>
  </si>
  <si>
    <t>29.01.18</t>
  </si>
  <si>
    <t>15.03.18</t>
  </si>
  <si>
    <t>13.03.18</t>
  </si>
  <si>
    <t>14.03.18</t>
  </si>
  <si>
    <t>01.03.18</t>
  </si>
  <si>
    <t>31.07.18</t>
  </si>
  <si>
    <t>04.08.18</t>
  </si>
  <si>
    <t>12.06.2018</t>
  </si>
  <si>
    <t>BRAND CARFTER</t>
  </si>
  <si>
    <t>JUTE BAG</t>
  </si>
  <si>
    <t>JK LAKSHMI CEMENT LTD       GST TAX INVOICE F/Y 17-18</t>
  </si>
  <si>
    <t>JK LAKSHMI CEMENT LTD       INVOICE STO     17-18</t>
  </si>
  <si>
    <t>JK LAKSHMI CEMENT LTD       NON TRADE FILE  2015-16</t>
  </si>
  <si>
    <t>JK LAKSHMI CEMENT LTD       NON TRADE LETTER FILE 2016-17</t>
  </si>
  <si>
    <t>JK LAKSHMI CEMENT LTD       NON TRADE SALES ORDER FILE        2016-17</t>
  </si>
  <si>
    <t>JK LAKSHMI CEMENT LTD       NON TRADE CUSTOMER CODE FILE 2016-17</t>
  </si>
  <si>
    <t>JK LAKSHMI CEMENT LTD       EXPENSES FILE    JULY-2017</t>
  </si>
  <si>
    <t>JK LAKSHMI CEMENT LTD       EXPENSES FILE    JUNE-2017</t>
  </si>
  <si>
    <t>JK LAKSHMI CEMENT LTD       EXPENSES FILE    JUNE-2016</t>
  </si>
  <si>
    <t>JK LAKSHMI CEMENT LTD       EXPENSES FILE    MAY-2016</t>
  </si>
  <si>
    <t>JK LAKSHMI CEMENT LTD       EXPENSES FILE    OCT-2016</t>
  </si>
  <si>
    <t>JK LAKSHMI CEMENT LTD       EXPENSES FILE    NOV-2016</t>
  </si>
  <si>
    <t>JK LAKSHMI     CEMENT LTD                           NON TRADE  FILE 2016-17</t>
  </si>
  <si>
    <t>JK LAKSHMI     CEMENT LTD       EXPENSES FILE    MARCH-2016</t>
  </si>
  <si>
    <t>JK LAKSHMI       CEMENT LTD       EXPENSES FILE                FEB-2016</t>
  </si>
  <si>
    <t>JK LAKSHMI CEMENT LTD       EXPENSES FILE    JAN-2016</t>
  </si>
  <si>
    <t>JK LAKSHMI CEMENT LTD       EXPENSES FILE    MAY-2017</t>
  </si>
  <si>
    <t>JK LAKSHMI     CEMENT LTD                    C-FROM PHOTO     COPY</t>
  </si>
  <si>
    <t>JK LAKSHMI CEMENT LTD       CASH FILE    2016</t>
  </si>
  <si>
    <t>JK LAKSHMI CEMENT LTD       CASH FILE      2016</t>
  </si>
  <si>
    <t>JK LAKSHMI CEMENT LTD DEALER FILE 2017</t>
  </si>
  <si>
    <t>JK LAKSHMI CEMENT LTD DEALER FILE 2013</t>
  </si>
  <si>
    <t xml:space="preserve">JK LAKSHMI CEMENT LTD DEALER FILE </t>
  </si>
  <si>
    <t>JK LAKSHMI CEMENT LTD DEALER FROM</t>
  </si>
  <si>
    <t xml:space="preserve">HOTEL </t>
  </si>
  <si>
    <t>HOTEL</t>
  </si>
  <si>
    <t>TA RULES FOR OF ROLL</t>
  </si>
  <si>
    <t>JK LAKSHMI CEMENT LTD BALANCE CONFIRMATION 2016-17</t>
  </si>
  <si>
    <t>JK LAKSHMI CEMENT LTD DEALER FILE   2016</t>
  </si>
  <si>
    <t>JK LAKSHMI CEMENT LTD       EXPENSES FILE    NOV-2017</t>
  </si>
  <si>
    <t>JK LAKSHMI CEMENT LTD COVERING LETTER FILE</t>
  </si>
  <si>
    <t>JK LAKSHMI CEMENT LTD DUMP REPOTS 2016</t>
  </si>
  <si>
    <t>JK LAKSHMI CEMENT LTD DUMP REPOTS 2015</t>
  </si>
  <si>
    <t>JK LAKSHMI CEMENT LTD   CLF AGREEMENT   2017</t>
  </si>
  <si>
    <t>JK LAKSHMI CEMENT LTD   CEMENT PURCHASES UCWL ''C'' FORM</t>
  </si>
  <si>
    <t>03.07.2018</t>
  </si>
  <si>
    <t xml:space="preserve">Travelling by bike per km (Reimbursement of mobile &amp; bike -petrol exp)  </t>
  </si>
  <si>
    <t>RS.3.10/-</t>
  </si>
  <si>
    <t>RS.1200/-</t>
  </si>
  <si>
    <t>BOARDING</t>
  </si>
  <si>
    <t>RS.60/-</t>
  </si>
  <si>
    <t>D.A.ALLOWANE/JOURNEY DAY</t>
  </si>
  <si>
    <t>RS. 150/-</t>
  </si>
  <si>
    <t>RS. 450/-</t>
  </si>
  <si>
    <t>LOCAL CONVEYANCE EXP</t>
  </si>
  <si>
    <t>RS. 200/-</t>
  </si>
  <si>
    <t>A CLASS-</t>
  </si>
  <si>
    <t>RS. 900/-</t>
  </si>
  <si>
    <t>RS. 350/-</t>
  </si>
  <si>
    <t>(ONLY WITH BILL ALLOWANCE)</t>
  </si>
  <si>
    <t>RS. 175/-</t>
  </si>
  <si>
    <t>(MAXIMUM)</t>
  </si>
  <si>
    <t>(WITHOUT BILL)</t>
  </si>
  <si>
    <t>JOURNEY DAY (D.A.)</t>
  </si>
  <si>
    <t>(6-8-1/3= 50)</t>
  </si>
  <si>
    <t>(9-16-1/2=75)</t>
  </si>
  <si>
    <t>(17-24 FULL=150)</t>
  </si>
  <si>
    <t>(9-16-1/2=30)</t>
  </si>
  <si>
    <t>(17-24 FULL= 60)</t>
  </si>
  <si>
    <t>OTHER</t>
  </si>
  <si>
    <t>(6-8-1/3=20)</t>
  </si>
  <si>
    <t xml:space="preserve"> INCIDENTAL(EXPENSES)</t>
  </si>
  <si>
    <t>06.08.18</t>
  </si>
  <si>
    <t>PEN(CELLO TRI PLUS BALL PRN)</t>
  </si>
  <si>
    <t>JK LAKSHMI CEMENT LTD       CASH FILE         2016</t>
  </si>
  <si>
    <t>EIMP031800012040</t>
  </si>
  <si>
    <t>LEASELINE SERVICES</t>
  </si>
  <si>
    <t>VODAFONE</t>
  </si>
  <si>
    <t>SUB DEALER PAYMENT</t>
  </si>
  <si>
    <t>QTY</t>
  </si>
  <si>
    <t>RATE</t>
  </si>
  <si>
    <t>AMOUNT</t>
  </si>
  <si>
    <t>NAME OF SUB DEALER</t>
  </si>
  <si>
    <t>UNLODING POINT</t>
  </si>
  <si>
    <t>MAIN DEALER</t>
  </si>
  <si>
    <t>SUB DEALER CODE</t>
  </si>
  <si>
    <t>JAI VIHAR THANDLA ROAD,PETLAWAD</t>
  </si>
  <si>
    <t>ANURAG TRADERS</t>
  </si>
  <si>
    <t xml:space="preserve">SHANTI TRADERS </t>
  </si>
  <si>
    <t>KARODA</t>
  </si>
  <si>
    <t>JAIN STEEL ,DHAR</t>
  </si>
  <si>
    <t>SANWARIYA TRADERS</t>
  </si>
  <si>
    <t>OM TRADERS</t>
  </si>
  <si>
    <t>BURHANI TRADERS</t>
  </si>
  <si>
    <t>SHRI ANUSHAKTI TRADING CO.</t>
  </si>
  <si>
    <t>JINENDRA ENTERPRISES</t>
  </si>
  <si>
    <t>BUS STAND , AMBUA</t>
  </si>
  <si>
    <t>MAA TRADERS</t>
  </si>
  <si>
    <t>TANDA ROAD ,BORI (ALIRAJPUR)</t>
  </si>
  <si>
    <t>HANNAN TRADERS</t>
  </si>
  <si>
    <t xml:space="preserve">RACHIT TRADERS </t>
  </si>
  <si>
    <t>GURADIYA FATA INDORE ROAD,CHAPDA</t>
  </si>
  <si>
    <t>RAJGARD NAKA INDORE AHEMADABAD  ROAD, JHABUA</t>
  </si>
  <si>
    <t>SADAR BAAZAR, BAMNIYA(JHABUA)</t>
  </si>
  <si>
    <t>MAIN ROAD, BARZER(ALIRAJPUR)</t>
  </si>
  <si>
    <t>NEAR BUS STAND, AMJHERA</t>
  </si>
  <si>
    <t>KHANDWA ROAD, DATODA</t>
  </si>
  <si>
    <t>INDORE AHMEDABAD ROAD CHATRI CHOURAHA, DHAR</t>
  </si>
  <si>
    <t>MAIN ROAD, UDAYNAGAR</t>
  </si>
  <si>
    <t>SUFEE TRADERS</t>
  </si>
  <si>
    <t>BUS STAND INDORE ROAD, BETMA</t>
  </si>
  <si>
    <t>JIYA KHAN ENTERPRISES</t>
  </si>
  <si>
    <t>MAIN RAOD NEAR MSZID ,KAMLAPUR</t>
  </si>
  <si>
    <t xml:space="preserve">MALE TRADERS </t>
  </si>
  <si>
    <t>MAIN RAOD, KUTKUT</t>
  </si>
  <si>
    <t xml:space="preserve">SHRI SAI TRADERS </t>
  </si>
  <si>
    <t>BADI</t>
  </si>
  <si>
    <t>KHANDELWAL TRADERS</t>
  </si>
  <si>
    <t>NAVODAY SQUARE, MANPUR</t>
  </si>
  <si>
    <t>DIVYA TRADERS</t>
  </si>
  <si>
    <t>MAIN ROAD BUS STAND, PIPRI</t>
  </si>
  <si>
    <t>SHASHWAT DEVLOPERS</t>
  </si>
  <si>
    <t>MAIN ROAD ,TILLORE KHURD</t>
  </si>
  <si>
    <t>SHRI BALAJI TRADERS</t>
  </si>
  <si>
    <t>105,CIVIL LINE, DEWAS</t>
  </si>
  <si>
    <t>BALAJI TRADERS</t>
  </si>
  <si>
    <t>INDORE ROAD ,KAMPEL</t>
  </si>
  <si>
    <t>NEAR ANAND SAHEB TRUST ,MANGLIYA(INDORE)</t>
  </si>
  <si>
    <t>SHRI JAIN HARDWARE</t>
  </si>
  <si>
    <t>OLD A.B.ROAD.KAKARDA GUJRI</t>
  </si>
  <si>
    <t>SUNITA TRADERS</t>
  </si>
  <si>
    <t>MANDI ROAD ,NAGDA(DHAR)</t>
  </si>
  <si>
    <t>UNIQUE BUILDING ,DHARAMPURI</t>
  </si>
  <si>
    <t>BUS STAND, DHARAMPURI(DHAR)</t>
  </si>
  <si>
    <t>KOTESHWAR FATA , NISARPUR</t>
  </si>
  <si>
    <t>KAMDAR TRADERS</t>
  </si>
  <si>
    <t>SANDEEP TRADERS</t>
  </si>
  <si>
    <t>DHAR MANDEV ROAD,NALCHA</t>
  </si>
  <si>
    <t>VAIBHAV TRADERS</t>
  </si>
  <si>
    <t>JAWAHAR MARG,SHRENIK BHATIA BADNAWAR</t>
  </si>
  <si>
    <t>SHRI FERTILIZER</t>
  </si>
  <si>
    <t>POLICE THANA ROAD ,GOUTAMPURA</t>
  </si>
  <si>
    <t>TOTAL QTY</t>
  </si>
  <si>
    <t>RADHESHYAM BASANT KUMAR SONI</t>
  </si>
  <si>
    <t>PRAVEEN JASWANI</t>
  </si>
  <si>
    <t>M/S MOHANLAL RAMRATAN</t>
  </si>
  <si>
    <t>HAKIMI TRADERS</t>
  </si>
  <si>
    <t>SHREE  TRADERS</t>
  </si>
  <si>
    <t>LABRIA</t>
  </si>
  <si>
    <t>M/S PAWAN KUMAR RAMNIVAS DEVADA</t>
  </si>
  <si>
    <t>SAFEE HARDWAR &amp; TIMBER MERCHANT</t>
  </si>
  <si>
    <t xml:space="preserve">STOCK REPORT FOR THE MONTH OF : </t>
  </si>
  <si>
    <t>MONTH</t>
  </si>
  <si>
    <t>DUMP NAME</t>
  </si>
  <si>
    <t>PPC</t>
  </si>
  <si>
    <t>PRO+</t>
  </si>
  <si>
    <t>OPC</t>
  </si>
  <si>
    <t>AS PER DUMP REPORT</t>
  </si>
  <si>
    <t xml:space="preserve">OPENING STOCK </t>
  </si>
  <si>
    <t>RECEIVED QTY</t>
  </si>
  <si>
    <t>CLOSING QTY</t>
  </si>
  <si>
    <t>JHABUA</t>
  </si>
  <si>
    <t>DESPATCH QTY</t>
  </si>
  <si>
    <t>INDORE</t>
  </si>
  <si>
    <t>SOLD AT DUMP QTY</t>
  </si>
  <si>
    <t>TRANSIT</t>
  </si>
  <si>
    <t>QTY TRANSFERD TO OTHER DUMP</t>
  </si>
  <si>
    <t xml:space="preserve">PPC </t>
  </si>
  <si>
    <t>GST/18-19/032</t>
  </si>
  <si>
    <t>02.08.2018</t>
  </si>
  <si>
    <t>02.08.18</t>
  </si>
  <si>
    <t>HANDLING CHARGES</t>
  </si>
  <si>
    <t>GST/18-19/031</t>
  </si>
  <si>
    <t>GST/18-19/028</t>
  </si>
  <si>
    <t>GST/18-19/030</t>
  </si>
  <si>
    <t>MOBILE</t>
  </si>
  <si>
    <t>MOBILE (MAXIMUM)FOR OFFICIAL  CONVERSATION PER MONTH</t>
  </si>
  <si>
    <t>RS. 300/-</t>
  </si>
  <si>
    <t>EXAMPLE</t>
  </si>
  <si>
    <t>D.A. AMOUNT</t>
  </si>
  <si>
    <t>1.25* 150= 187.50(188)</t>
  </si>
  <si>
    <t>DATE</t>
  </si>
  <si>
    <t>1/7/18-4/7/18</t>
  </si>
  <si>
    <t xml:space="preserve"> INCIDENTAL(EXPENSES) AMOUNT</t>
  </si>
  <si>
    <t>HALTING HRS</t>
  </si>
  <si>
    <t>4.291*60= 257.50(258)</t>
  </si>
  <si>
    <t>30/24= 1.25 (0.50/0.75 ABOVE FULL DAY</t>
  </si>
  <si>
    <t>103/24= 4.291(0.50/0.75 ABOVE FULL DAY</t>
  </si>
  <si>
    <t>TO                                               JK LAKSHMI CEMENT LTD                       2 nd floor                                  23A, Fatehpura                        Near income tax office      udaipur</t>
  </si>
  <si>
    <t>GST/18-19/035</t>
  </si>
  <si>
    <t>17.08.2018</t>
  </si>
  <si>
    <t>GST/18-19/034</t>
  </si>
  <si>
    <t>VM/18-19/16</t>
  </si>
  <si>
    <t>31.07.2018</t>
  </si>
  <si>
    <t>20.08.18</t>
  </si>
  <si>
    <t>01.07.2018</t>
  </si>
  <si>
    <t>31.08.18</t>
  </si>
  <si>
    <t>VM/18-19/17</t>
  </si>
  <si>
    <t>16.08.2018</t>
  </si>
  <si>
    <t>GST/18-19/033</t>
  </si>
  <si>
    <t>13.07.2018</t>
  </si>
  <si>
    <t>INDIA CANVAS COMPANY(18-19)</t>
  </si>
  <si>
    <t>PLASTIC TARPAULINS</t>
  </si>
  <si>
    <t>21.07.2018</t>
  </si>
  <si>
    <t>07.07.2018</t>
  </si>
  <si>
    <t xml:space="preserve">PEN </t>
  </si>
  <si>
    <t>04.05.2018</t>
  </si>
  <si>
    <t>R.P.PRINTERS</t>
  </si>
  <si>
    <t>GST-261</t>
  </si>
  <si>
    <t>18.07.2018</t>
  </si>
  <si>
    <t>CAP</t>
  </si>
  <si>
    <t>10.07.2018</t>
  </si>
  <si>
    <t>RCM AMOUNT DIFF</t>
  </si>
  <si>
    <t>F/Y 17-18 INVOICE UPDATE(18-19)</t>
  </si>
  <si>
    <t>SANWARIYA BUILDING MATERIAL SUPPLIERS</t>
  </si>
  <si>
    <t>SASHIKANT JAIN</t>
  </si>
  <si>
    <t>JHANTALA (NEEMUCH)</t>
  </si>
  <si>
    <t>TOTAL</t>
  </si>
  <si>
    <t>REMARKS (2)</t>
  </si>
  <si>
    <t>06.09.18</t>
  </si>
  <si>
    <t>PEN</t>
  </si>
  <si>
    <t>GST/18-19/023</t>
  </si>
  <si>
    <t>VM/18-19/15</t>
  </si>
  <si>
    <t>MAAKADON ,TEH-TARANA,UJJAIN</t>
  </si>
  <si>
    <t>GST/18-19/036</t>
  </si>
  <si>
    <t>03.09.2018</t>
  </si>
  <si>
    <t>GST/18-19/037</t>
  </si>
  <si>
    <t>GST/18-19/038</t>
  </si>
  <si>
    <t>GST NO.</t>
  </si>
  <si>
    <t>23AHKPR6829H1Z2</t>
  </si>
  <si>
    <t>07AACPN8209J1ZK</t>
  </si>
  <si>
    <t>23ADFPT1570L1ZD</t>
  </si>
  <si>
    <t>08AOJPG0626H1Z5</t>
  </si>
  <si>
    <t>24AAVPP6835F1Z8</t>
  </si>
  <si>
    <t>HSN CODE</t>
  </si>
  <si>
    <t>23AJRPT6727F1ZS</t>
  </si>
  <si>
    <t>08AAAFE3820A1Z6</t>
  </si>
  <si>
    <t>08BFVPS4732J1ZN</t>
  </si>
  <si>
    <t>08ADGPS2071L1Z7</t>
  </si>
  <si>
    <t>23ABRPA1774B1Z3</t>
  </si>
  <si>
    <t>07AIJPK0503H1ZN</t>
  </si>
  <si>
    <t>07ATVPS0465M1ZT</t>
  </si>
  <si>
    <t>07BNCPS7541A1Z5</t>
  </si>
  <si>
    <t>07AAZPS4910N1ZS</t>
  </si>
  <si>
    <t>07AAEPG5736F1ZW</t>
  </si>
  <si>
    <t xml:space="preserve">GST NO. </t>
  </si>
  <si>
    <t>24AAQFA0088C1ZQ</t>
  </si>
  <si>
    <t>23AFKPM4264R1ZU</t>
  </si>
  <si>
    <t>8481/7326/3917</t>
  </si>
  <si>
    <t>23AAAFG8204A1Z8</t>
  </si>
  <si>
    <t>23ABOPM6445L1Z7</t>
  </si>
  <si>
    <t>HSN/SAC CODE</t>
  </si>
  <si>
    <t>23ACKPG1750H2ZX</t>
  </si>
  <si>
    <t>07AAACI0172J2ZR</t>
  </si>
  <si>
    <t>23AIXPA7791F1ZX</t>
  </si>
  <si>
    <t>23AIZPG4520A1ZM</t>
  </si>
  <si>
    <t>08AIOPA8053F1Z9</t>
  </si>
  <si>
    <t>VM/18-19/18</t>
  </si>
  <si>
    <t>31.08.2018</t>
  </si>
  <si>
    <t>05.09.18</t>
  </si>
  <si>
    <t>23AGPPM0534N1Z6</t>
  </si>
  <si>
    <t>23BSKPA0412P2ZZ</t>
  </si>
  <si>
    <t>23ANCPJ2282J1Z6</t>
  </si>
  <si>
    <t>23ABXPN6548G1Z4</t>
  </si>
  <si>
    <t>3919/8504/8539</t>
  </si>
  <si>
    <t>8546/9028/8539</t>
  </si>
  <si>
    <t>3919/8504/8544/8539</t>
  </si>
  <si>
    <t>23ADOPB9434E2ZP</t>
  </si>
  <si>
    <t>23AGIPR1497A1ZJ</t>
  </si>
  <si>
    <t>23AAAFN8052D1ZP</t>
  </si>
  <si>
    <t>3209/3214/2520/6805</t>
  </si>
  <si>
    <t>25.11.17</t>
  </si>
  <si>
    <t>23AOGPG1018J1ZF</t>
  </si>
  <si>
    <t>686/GST/17-18</t>
  </si>
  <si>
    <t>23ACJPG8479Q1ZS</t>
  </si>
  <si>
    <t>09ABPPJ6200R1Z2</t>
  </si>
  <si>
    <t>23APLPS9392B1ZK</t>
  </si>
  <si>
    <t>23AAICR2199E1ZD</t>
  </si>
  <si>
    <t>23AAACJ6715G1ZV</t>
  </si>
  <si>
    <t>23BWYPS4622K1ZU</t>
  </si>
  <si>
    <t>08AKJPS7136E1ZW</t>
  </si>
  <si>
    <t>23ALOPP4623P1ZJ</t>
  </si>
  <si>
    <t>23ACTPJ2920R1Z3</t>
  </si>
  <si>
    <t>R</t>
  </si>
  <si>
    <t>GST NO</t>
  </si>
  <si>
    <t>HSN</t>
  </si>
  <si>
    <t>GST/18-19/039</t>
  </si>
  <si>
    <t>19.09.2018</t>
  </si>
  <si>
    <t>20.09.18</t>
  </si>
  <si>
    <t>GST/18-19/040</t>
  </si>
  <si>
    <t>GST/18-19/041</t>
  </si>
  <si>
    <t>VM/18-19/20</t>
  </si>
  <si>
    <t>21.09.2018</t>
  </si>
  <si>
    <t>26.09.18</t>
  </si>
  <si>
    <t>02/18-19</t>
  </si>
  <si>
    <t>09.07.2018</t>
  </si>
  <si>
    <t>M/S SHREE ENGINEERRS</t>
  </si>
  <si>
    <t>28.09.18</t>
  </si>
  <si>
    <t>GST/18-19/03</t>
  </si>
  <si>
    <t>TPC</t>
  </si>
  <si>
    <t>VM/18-19/12</t>
  </si>
  <si>
    <t>2018-19/005</t>
  </si>
  <si>
    <t>ORC CHARGES OF CEMENT SUPPLY</t>
  </si>
  <si>
    <t>2018-18/03</t>
  </si>
  <si>
    <t>14.05.2018</t>
  </si>
  <si>
    <t>2018-19/011</t>
  </si>
  <si>
    <t>20.08.2018</t>
  </si>
  <si>
    <t>PADIYAR ENTERPRISES</t>
  </si>
  <si>
    <t>MOHAMMAD FAYAZ TRADERS</t>
  </si>
  <si>
    <t>MEGHNAGAR</t>
  </si>
  <si>
    <t>TIRUPATI TRADERS</t>
  </si>
  <si>
    <t>LILARAMJI THAKURSAJI VANI</t>
  </si>
  <si>
    <t>NANPUR</t>
  </si>
  <si>
    <t>ALANWAR HARDWARE</t>
  </si>
  <si>
    <t>M J ENTERPRISES</t>
  </si>
  <si>
    <t>HUZAIFA KEZAR BHAI</t>
  </si>
  <si>
    <t>AL AQMAR H/W</t>
  </si>
  <si>
    <t>28.09.2018</t>
  </si>
  <si>
    <t>30.09.18</t>
  </si>
  <si>
    <t>GST/18-19/042</t>
  </si>
  <si>
    <t>03.10.2018</t>
  </si>
  <si>
    <t>04.10.18</t>
  </si>
  <si>
    <t>GST/18-19/043</t>
  </si>
  <si>
    <t>GST/18-19/044</t>
  </si>
  <si>
    <t>AI/244</t>
  </si>
  <si>
    <t>01.09.2018</t>
  </si>
  <si>
    <t>23.10.18</t>
  </si>
  <si>
    <t>MASON TRAVEL BAG /TRANSPORTAION</t>
  </si>
  <si>
    <t>13.10.2018</t>
  </si>
  <si>
    <t>17.10.18</t>
  </si>
  <si>
    <t>VM/18-19/R-8</t>
  </si>
  <si>
    <t>14.10.2018</t>
  </si>
  <si>
    <t>09.06.2018</t>
  </si>
  <si>
    <t>ANKIT IMPEX</t>
  </si>
  <si>
    <t>08AGPPG6232K1Z3</t>
  </si>
  <si>
    <t>PROMOTIONAL UMBRELLA</t>
  </si>
  <si>
    <t>07AANPS2385K1Z1</t>
  </si>
  <si>
    <t>23AAACS4457Q1ZY</t>
  </si>
  <si>
    <t>07AAICM6245L1Z2</t>
  </si>
  <si>
    <t>07AGCPR3366C1ZJ</t>
  </si>
  <si>
    <t>07AAACJ6715G2ZO</t>
  </si>
  <si>
    <t>30.09.2018</t>
  </si>
  <si>
    <t>28.10.18</t>
  </si>
  <si>
    <t>TRANSPORATION CHG/SEC FRT</t>
  </si>
  <si>
    <t>VM/18-19/14</t>
  </si>
  <si>
    <t>11.10.2018</t>
  </si>
  <si>
    <t>11.10.18</t>
  </si>
  <si>
    <t xml:space="preserve">SALES PROMOTION </t>
  </si>
  <si>
    <t>JKLCHO/18-19/086</t>
  </si>
  <si>
    <t>ISD DISTRIBUTEN</t>
  </si>
  <si>
    <t>678/2018-19</t>
  </si>
  <si>
    <t>31.10.18</t>
  </si>
  <si>
    <t>B19/2018-19</t>
  </si>
  <si>
    <t>22.09.2018</t>
  </si>
  <si>
    <t>VISITING CARD</t>
  </si>
  <si>
    <t>VM/18-19/21</t>
  </si>
  <si>
    <t>VM/18-19/23</t>
  </si>
  <si>
    <t>20.10.2018</t>
  </si>
  <si>
    <t>30.10.18</t>
  </si>
  <si>
    <t>22.08.2018</t>
  </si>
  <si>
    <t>DEALER/RETAILER CERTIFICATE</t>
  </si>
  <si>
    <t>GST/18-19/047</t>
  </si>
  <si>
    <t>02.11.2018</t>
  </si>
  <si>
    <t>02.11.18</t>
  </si>
  <si>
    <t>GST/18-19/049</t>
  </si>
  <si>
    <t>GST/18-19/045</t>
  </si>
  <si>
    <t>GST/18-19/046</t>
  </si>
  <si>
    <t>18.06.2018</t>
  </si>
  <si>
    <t>GST/18-19/050</t>
  </si>
  <si>
    <t>19.11.2018</t>
  </si>
  <si>
    <t>19.11.18</t>
  </si>
  <si>
    <t>GST/18-19/052</t>
  </si>
  <si>
    <t>GST/18-19/053</t>
  </si>
  <si>
    <t>GST/18-19/060</t>
  </si>
  <si>
    <t>20.11.18</t>
  </si>
  <si>
    <t>GST/18-19/057</t>
  </si>
  <si>
    <t>GST/18-19/00055</t>
  </si>
  <si>
    <t>GST/18-19/058</t>
  </si>
  <si>
    <t>GST/18-19/056</t>
  </si>
  <si>
    <t>GST/18-19/00054</t>
  </si>
  <si>
    <t>VM/18-19/19</t>
  </si>
  <si>
    <t>GST/18-19/048</t>
  </si>
  <si>
    <t>VM/18-19/22</t>
  </si>
  <si>
    <t>VM/18-19/25</t>
  </si>
  <si>
    <t>31.10.2018</t>
  </si>
  <si>
    <t>19.10.2018</t>
  </si>
  <si>
    <t>SALES PROMOTION CHG.</t>
  </si>
  <si>
    <t>23.10.2018</t>
  </si>
  <si>
    <t>15.11.2018</t>
  </si>
  <si>
    <t>15.11.18</t>
  </si>
  <si>
    <t>10.09.2018</t>
  </si>
  <si>
    <t>M3 PRINTS</t>
  </si>
  <si>
    <t>07BJPPM3694B1ZY</t>
  </si>
  <si>
    <t>T-SHIRTS POLO NECK</t>
  </si>
  <si>
    <t>GST/18-19/051</t>
  </si>
  <si>
    <t>SATYAM &amp; COMPANY</t>
  </si>
  <si>
    <t>AI/268</t>
  </si>
  <si>
    <t>TROLLEY BAG</t>
  </si>
  <si>
    <t>686/2018-19</t>
  </si>
  <si>
    <t>27.10.2018</t>
  </si>
  <si>
    <t>JANI RANGRAJ</t>
  </si>
  <si>
    <t>21.11.18</t>
  </si>
  <si>
    <t>24.10.2018</t>
  </si>
  <si>
    <t>DEALER/RETAILER FLEX BOARD</t>
  </si>
  <si>
    <t>AI/280</t>
  </si>
  <si>
    <t>01.11.2018</t>
  </si>
  <si>
    <t>IN SHOOP BRANDING</t>
  </si>
  <si>
    <t>11/18-19</t>
  </si>
  <si>
    <t>16.09.2018</t>
  </si>
  <si>
    <t>OMKARA DIGITECH</t>
  </si>
  <si>
    <t>FLEX BANER BOARD</t>
  </si>
  <si>
    <t>FLEX BOARD WITH FREAMING</t>
  </si>
  <si>
    <t>11.09.2018</t>
  </si>
  <si>
    <t>RAJ COMPUTER</t>
  </si>
  <si>
    <t>30.11.18</t>
  </si>
  <si>
    <t>NETWORKING INSTALLATION</t>
  </si>
  <si>
    <t>30.11.2018</t>
  </si>
  <si>
    <t>07.12.18</t>
  </si>
  <si>
    <t>03.12.2018</t>
  </si>
  <si>
    <t>GST/18-19/067</t>
  </si>
  <si>
    <t>GST/18-19/066</t>
  </si>
  <si>
    <t>GST/18-19/065</t>
  </si>
  <si>
    <t>GST/18-19/062</t>
  </si>
  <si>
    <t>GST/18-19/064</t>
  </si>
  <si>
    <t>GST/18-19/063</t>
  </si>
  <si>
    <t>GST/18-19/061</t>
  </si>
  <si>
    <t>Transportation Zone</t>
  </si>
  <si>
    <t>Unloding Point</t>
  </si>
  <si>
    <t>Z12255882</t>
  </si>
  <si>
    <t>PITHAMPUR</t>
  </si>
  <si>
    <t>VISTA ADS</t>
  </si>
  <si>
    <t>2018-19/311</t>
  </si>
  <si>
    <t>05.12.2018</t>
  </si>
  <si>
    <t>SEQUEL INTEGRATED SOLUTIONS PVT LTD</t>
  </si>
  <si>
    <t>18.12.18</t>
  </si>
  <si>
    <t>GPS DEVICE RENTAL CHG.</t>
  </si>
  <si>
    <t>2018-19/310</t>
  </si>
  <si>
    <t>2018-19/312</t>
  </si>
  <si>
    <t>2018-19/313</t>
  </si>
  <si>
    <t>2018-19/314</t>
  </si>
  <si>
    <t>2018-19/336</t>
  </si>
  <si>
    <t>10.12.2018</t>
  </si>
  <si>
    <t>16.12.2018</t>
  </si>
  <si>
    <t>692/2018-19</t>
  </si>
  <si>
    <t>14.11.2018</t>
  </si>
  <si>
    <t>69(GR)</t>
  </si>
  <si>
    <t>18-19/171</t>
  </si>
  <si>
    <t>SANJAY KUMAR S/O SHANTILAL JI JAIN</t>
  </si>
  <si>
    <t>23ABWPJ4276C1ZK</t>
  </si>
  <si>
    <t>12.12.18</t>
  </si>
  <si>
    <t>18-19/167</t>
  </si>
  <si>
    <t>18-19/189</t>
  </si>
  <si>
    <t>01.12.2018</t>
  </si>
  <si>
    <t>31.12.18</t>
  </si>
  <si>
    <t>21.12.18</t>
  </si>
  <si>
    <t>23ATPPJ5590G1ZF</t>
  </si>
  <si>
    <t>21.21.18</t>
  </si>
  <si>
    <t>GST/18-19/070</t>
  </si>
  <si>
    <t>18.12.2018</t>
  </si>
  <si>
    <t>GST/18-19/069</t>
  </si>
  <si>
    <t>GST/18-19/068</t>
  </si>
  <si>
    <t>GST/18-19/071</t>
  </si>
  <si>
    <t>RRW/8003</t>
  </si>
  <si>
    <t>R.R.WORLD</t>
  </si>
  <si>
    <t>WALL PAINTING</t>
  </si>
  <si>
    <t>RRW/8001</t>
  </si>
  <si>
    <t>16.11.2018</t>
  </si>
  <si>
    <t>27.11.2018</t>
  </si>
  <si>
    <t>RRW/8004</t>
  </si>
  <si>
    <t>RRW/8002</t>
  </si>
  <si>
    <t>ÈVEREST DISTRIBUTORS</t>
  </si>
  <si>
    <t>CELLO T</t>
  </si>
  <si>
    <t>29.11.2018</t>
  </si>
  <si>
    <t>POSTER ON STICKER SHEET</t>
  </si>
  <si>
    <t>AI/299</t>
  </si>
  <si>
    <t>21.11.2018</t>
  </si>
  <si>
    <t xml:space="preserve">BIKE DIGGY </t>
  </si>
  <si>
    <t>04.10.2018</t>
  </si>
  <si>
    <t>WOODEN PLAQUES</t>
  </si>
  <si>
    <t>17.11.2018</t>
  </si>
  <si>
    <t>29.10.2018</t>
  </si>
  <si>
    <t>04.12.2018</t>
  </si>
  <si>
    <t>LM</t>
  </si>
  <si>
    <t>SALES PROMOTION SERVICES</t>
  </si>
  <si>
    <t>M1800886</t>
  </si>
  <si>
    <t>KONIVA TOURS &amp; TRAVELS PVT LTD</t>
  </si>
  <si>
    <t>10.12.18</t>
  </si>
  <si>
    <t>OTHER GEN KONIVA TOURS &amp; TRAVELS</t>
  </si>
  <si>
    <t>H1800358</t>
  </si>
  <si>
    <t>10.10.2018</t>
  </si>
  <si>
    <t>26.10.2018</t>
  </si>
  <si>
    <t>3214/3209/3208/2710</t>
  </si>
  <si>
    <t>PUTTY</t>
  </si>
  <si>
    <t>BN-407</t>
  </si>
  <si>
    <t>25.10.2018</t>
  </si>
  <si>
    <t>8414/8536</t>
  </si>
  <si>
    <t>ELECTRONIC ITEM</t>
  </si>
  <si>
    <t>I1802126</t>
  </si>
  <si>
    <t>VD800250</t>
  </si>
  <si>
    <t>INDICA TRAVELS &amp; TOURS PVT LTD</t>
  </si>
  <si>
    <t>13.12.18</t>
  </si>
  <si>
    <t>02.01.2019</t>
  </si>
  <si>
    <t>02.01.19</t>
  </si>
  <si>
    <t>09.01.19</t>
  </si>
  <si>
    <t>GST/18-19/072</t>
  </si>
  <si>
    <t>GST/18-19/073</t>
  </si>
  <si>
    <t>GST/18-19/074</t>
  </si>
  <si>
    <t>GST/18-19/077</t>
  </si>
  <si>
    <t>GST/18-19/075</t>
  </si>
  <si>
    <t>TRANSPORATION  CHG.</t>
  </si>
  <si>
    <t>GST/18-19/076</t>
  </si>
  <si>
    <t>GST/18-19/078</t>
  </si>
  <si>
    <t>H.O./18-19/197</t>
  </si>
  <si>
    <t>01.01.2019</t>
  </si>
  <si>
    <t>17.01.19</t>
  </si>
  <si>
    <t>RENT(STORAGE&amp;WAREHOUSING)</t>
  </si>
  <si>
    <t>OPC43</t>
  </si>
  <si>
    <t>OPC53</t>
  </si>
  <si>
    <t>OPC 43</t>
  </si>
  <si>
    <t>OPC 53</t>
  </si>
  <si>
    <t>PPC(A31)</t>
  </si>
  <si>
    <t>GST TAX INVOICE F/Y(2018-19)</t>
  </si>
  <si>
    <t>GST/18-19/079</t>
  </si>
  <si>
    <t>17.01.2019</t>
  </si>
  <si>
    <t>GST/18-19/083</t>
  </si>
  <si>
    <t>GST/18-19/081</t>
  </si>
  <si>
    <t>GST/18-19/082</t>
  </si>
  <si>
    <t>GST/18-19/080</t>
  </si>
  <si>
    <t>16.01.2019</t>
  </si>
  <si>
    <t>15.01.2019</t>
  </si>
  <si>
    <t>GST/18-19/087</t>
  </si>
  <si>
    <t>01.02.2019</t>
  </si>
  <si>
    <t>01.02.19</t>
  </si>
  <si>
    <t>29.01.19</t>
  </si>
  <si>
    <t>GST/18-19/086</t>
  </si>
  <si>
    <t>GST/18-19/084</t>
  </si>
  <si>
    <t>GST/18-19/085</t>
  </si>
  <si>
    <t>31.01.2019</t>
  </si>
  <si>
    <t>13.02.19</t>
  </si>
  <si>
    <t>02.02.2019</t>
  </si>
  <si>
    <t>M.O.COMMISSION(MANPOWER)</t>
  </si>
  <si>
    <t>GST/18-19/091</t>
  </si>
  <si>
    <t>GST/18-19/089</t>
  </si>
  <si>
    <t>08.02.19</t>
  </si>
  <si>
    <t>GST/18-19/088</t>
  </si>
  <si>
    <t>GST/18-19/090</t>
  </si>
  <si>
    <t>07.02.19</t>
  </si>
  <si>
    <t>H.O./18-19/245</t>
  </si>
  <si>
    <t>14.02.19</t>
  </si>
  <si>
    <t>2018-19/44</t>
  </si>
  <si>
    <t>21.01.2019</t>
  </si>
  <si>
    <t>SALES COMMISSION TPC</t>
  </si>
  <si>
    <t>736/2018-19</t>
  </si>
  <si>
    <t>25.12.2018</t>
  </si>
  <si>
    <t>09.01.2019</t>
  </si>
  <si>
    <t>GST/18-19/094</t>
  </si>
  <si>
    <t>18.02.2019</t>
  </si>
  <si>
    <t>21.02.19</t>
  </si>
  <si>
    <t>GST/18-19/092</t>
  </si>
  <si>
    <t>GST/18-19/095</t>
  </si>
  <si>
    <t>16.02.2019</t>
  </si>
  <si>
    <t>GST/18-19/093</t>
  </si>
  <si>
    <t>750/2018-19</t>
  </si>
  <si>
    <t>23.01.2019</t>
  </si>
  <si>
    <t>RRW/8010</t>
  </si>
  <si>
    <t>11.02.2019</t>
  </si>
  <si>
    <t>23AGAPK0208N1ZS</t>
  </si>
  <si>
    <t>22.02.19</t>
  </si>
  <si>
    <t>RRW/8008</t>
  </si>
  <si>
    <t>11.01.2019</t>
  </si>
  <si>
    <t>RRW/8006</t>
  </si>
  <si>
    <t>10.01.2019</t>
  </si>
  <si>
    <t>RRW/8005</t>
  </si>
  <si>
    <t>28.12.2019</t>
  </si>
  <si>
    <t>RRW/8009</t>
  </si>
  <si>
    <t>RRW/8007</t>
  </si>
  <si>
    <t>26.02.19</t>
  </si>
  <si>
    <t>20.02.2019</t>
  </si>
  <si>
    <t>26.02.2019</t>
  </si>
  <si>
    <t>SAKLECHA TRADERS</t>
  </si>
  <si>
    <t>23AIJPJ4034E1ZQ</t>
  </si>
  <si>
    <t>15.02.2019</t>
  </si>
  <si>
    <t>JKLCHO/18-19/134</t>
  </si>
  <si>
    <t>DR0800002804</t>
  </si>
  <si>
    <t>08AAACJ6715G1ZN</t>
  </si>
  <si>
    <t>ALLOCATION OF COMPUTER</t>
  </si>
  <si>
    <t xml:space="preserve"> </t>
  </si>
  <si>
    <t>DR0800001675</t>
  </si>
  <si>
    <t>28.02.2019</t>
  </si>
  <si>
    <t>08.03.19</t>
  </si>
  <si>
    <t>H.O./18-19/251</t>
  </si>
  <si>
    <t>01.03.2019</t>
  </si>
  <si>
    <t>GST/18-19/097</t>
  </si>
  <si>
    <t>01.03.19</t>
  </si>
  <si>
    <t>GST/18-19/098</t>
  </si>
  <si>
    <t>GST/18-19/099</t>
  </si>
  <si>
    <t>GST/18-19/096</t>
  </si>
  <si>
    <t>GST/18-19/101</t>
  </si>
  <si>
    <t>GST/18-19/100</t>
  </si>
  <si>
    <t>GST/18-19/102</t>
  </si>
  <si>
    <t>02.03.2019</t>
  </si>
  <si>
    <t>15.03.19</t>
  </si>
  <si>
    <t>18.03.19</t>
  </si>
  <si>
    <t>SALES PROMATION</t>
  </si>
  <si>
    <t>23AHKPR6829H1ZZ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</si>
</sst>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3" x14ac:knownFonts="1">
    <font>
      <sz val="11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b/>
      <sz val="16"/>
      <color theme="1"/>
      <name val="Times New Roman"/>
      <family val="2"/>
      <scheme val="minor"/>
    </font>
    <font>
      <i/>
      <sz val="11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22"/>
      <color theme="1"/>
      <name val="Times New Roman"/>
      <family val="2"/>
      <scheme val="minor"/>
    </font>
    <font>
      <b/>
      <sz val="24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9"/>
      <color theme="1"/>
      <name val="Times New Roman"/>
      <family val="2"/>
      <scheme val="minor"/>
    </font>
    <font>
      <b/>
      <sz val="20"/>
      <color theme="1"/>
      <name val="Times New Roman"/>
      <family val="2"/>
      <scheme val="minor"/>
    </font>
    <font>
      <sz val="11"/>
      <color theme="1"/>
      <name val="Times New Roman"/>
      <family val="2"/>
      <scheme val="minor"/>
    </font>
    <font>
      <b/>
      <sz val="12"/>
      <color theme="1"/>
      <name val="Times New Roman"/>
      <family val="2"/>
      <scheme val="minor"/>
    </font>
    <font>
      <sz val="14"/>
      <color theme="1"/>
      <name val="Times New Roman"/>
      <family val="2"/>
      <scheme val="minor"/>
    </font>
    <font>
      <sz val="11"/>
      <color rgb="FF9C6500"/>
      <name val="Times New Roman"/>
      <family val="2"/>
      <scheme val="minor"/>
    </font>
    <font>
      <sz val="10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10"/>
      <color theme="1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8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sz val="12"/>
      <color rgb="FF9C6500"/>
      <name val="Times New Roman"/>
      <family val="2"/>
      <scheme val="minor"/>
    </font>
    <font>
      <i/>
      <sz val="8"/>
      <color theme="1"/>
      <name val="Times New Roman"/>
      <family val="1"/>
      <scheme val="minor"/>
    </font>
    <font>
      <b/>
      <sz val="11"/>
      <color theme="1"/>
      <name val="Times New Roman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0" fontId="13" fillId="4" borderId="0" applyNumberFormat="0" applyBorder="0" applyAlignment="0" applyProtection="0"/>
  </cellStyleXfs>
  <cellXfs count="135">
    <xf numFmtId="0" fontId="0" fillId="0" borderId="0" xfId="0"/>
    <xf numFmtId="0" fontId="0" fillId="0" borderId="0" xfId="0" applyBorder="1"/>
    <xf numFmtId="0" fontId="0" fillId="0" borderId="1" xfId="0" applyBorder="1"/>
    <xf numFmtId="0" fontId="5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4" fillId="0" borderId="1" xfId="0" applyFont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11" fillId="0" borderId="0" xfId="0" applyFont="1"/>
    <xf numFmtId="0" fontId="0" fillId="0" borderId="0" xfId="0" applyAlignment="1">
      <alignment horizontal="center"/>
    </xf>
    <xf numFmtId="18" fontId="0" fillId="0" borderId="0" xfId="0" applyNumberFormat="1"/>
    <xf numFmtId="0" fontId="0" fillId="0" borderId="1" xfId="0" applyBorder="1" applyAlignment="1">
      <alignment wrapText="1"/>
    </xf>
    <xf numFmtId="0" fontId="4" fillId="2" borderId="1" xfId="0" applyFont="1" applyFill="1" applyBorder="1"/>
    <xf numFmtId="0" fontId="1" fillId="0" borderId="1" xfId="0" applyFont="1" applyBorder="1" applyAlignment="1">
      <alignment wrapText="1"/>
    </xf>
    <xf numFmtId="0" fontId="7" fillId="0" borderId="1" xfId="0" applyFont="1" applyBorder="1"/>
    <xf numFmtId="0" fontId="7" fillId="0" borderId="1" xfId="0" applyFont="1" applyFill="1" applyBorder="1"/>
    <xf numFmtId="0" fontId="14" fillId="0" borderId="1" xfId="0" applyFont="1" applyBorder="1"/>
    <xf numFmtId="164" fontId="14" fillId="0" borderId="1" xfId="1" applyNumberFormat="1" applyFont="1" applyBorder="1"/>
    <xf numFmtId="164" fontId="14" fillId="0" borderId="1" xfId="0" applyNumberFormat="1" applyFont="1" applyBorder="1"/>
    <xf numFmtId="0" fontId="14" fillId="2" borderId="1" xfId="0" applyFont="1" applyFill="1" applyBorder="1"/>
    <xf numFmtId="0" fontId="14" fillId="3" borderId="1" xfId="0" applyFont="1" applyFill="1" applyBorder="1"/>
    <xf numFmtId="0" fontId="14" fillId="3" borderId="4" xfId="0" applyFont="1" applyFill="1" applyBorder="1"/>
    <xf numFmtId="0" fontId="3" fillId="0" borderId="0" xfId="0" applyFont="1" applyBorder="1"/>
    <xf numFmtId="0" fontId="16" fillId="3" borderId="1" xfId="0" applyFont="1" applyFill="1" applyBorder="1" applyAlignment="1">
      <alignment horizontal="center"/>
    </xf>
    <xf numFmtId="0" fontId="16" fillId="0" borderId="1" xfId="0" applyFont="1" applyBorder="1"/>
    <xf numFmtId="0" fontId="16" fillId="2" borderId="1" xfId="0" applyFont="1" applyFill="1" applyBorder="1"/>
    <xf numFmtId="0" fontId="16" fillId="3" borderId="1" xfId="0" applyFont="1" applyFill="1" applyBorder="1"/>
    <xf numFmtId="9" fontId="16" fillId="0" borderId="1" xfId="0" applyNumberFormat="1" applyFont="1" applyBorder="1"/>
    <xf numFmtId="0" fontId="16" fillId="0" borderId="2" xfId="0" applyFont="1" applyBorder="1"/>
    <xf numFmtId="0" fontId="16" fillId="0" borderId="0" xfId="0" applyFont="1"/>
    <xf numFmtId="9" fontId="16" fillId="3" borderId="1" xfId="0" applyNumberFormat="1" applyFont="1" applyFill="1" applyBorder="1"/>
    <xf numFmtId="0" fontId="16" fillId="3" borderId="2" xfId="0" applyFont="1" applyFill="1" applyBorder="1"/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/>
    <xf numFmtId="0" fontId="17" fillId="0" borderId="0" xfId="0" applyFont="1"/>
    <xf numFmtId="0" fontId="17" fillId="0" borderId="1" xfId="0" applyFont="1" applyBorder="1"/>
    <xf numFmtId="0" fontId="17" fillId="3" borderId="1" xfId="0" applyFont="1" applyFill="1" applyBorder="1" applyAlignment="1">
      <alignment horizontal="center"/>
    </xf>
    <xf numFmtId="0" fontId="17" fillId="3" borderId="1" xfId="0" applyFont="1" applyFill="1" applyBorder="1"/>
    <xf numFmtId="9" fontId="17" fillId="0" borderId="1" xfId="0" applyNumberFormat="1" applyFont="1" applyBorder="1"/>
    <xf numFmtId="0" fontId="17" fillId="2" borderId="1" xfId="0" applyFont="1" applyFill="1" applyBorder="1"/>
    <xf numFmtId="9" fontId="17" fillId="2" borderId="1" xfId="0" applyNumberFormat="1" applyFont="1" applyFill="1" applyBorder="1"/>
    <xf numFmtId="0" fontId="17" fillId="5" borderId="1" xfId="0" applyFont="1" applyFill="1" applyBorder="1"/>
    <xf numFmtId="0" fontId="17" fillId="5" borderId="1" xfId="0" applyFont="1" applyFill="1" applyBorder="1" applyAlignment="1">
      <alignment horizontal="center"/>
    </xf>
    <xf numFmtId="9" fontId="17" fillId="5" borderId="1" xfId="0" applyNumberFormat="1" applyFont="1" applyFill="1" applyBorder="1"/>
    <xf numFmtId="0" fontId="17" fillId="6" borderId="1" xfId="0" applyFont="1" applyFill="1" applyBorder="1"/>
    <xf numFmtId="0" fontId="18" fillId="0" borderId="1" xfId="0" applyFont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left"/>
    </xf>
    <xf numFmtId="9" fontId="18" fillId="0" borderId="1" xfId="0" applyNumberFormat="1" applyFont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8" fillId="0" borderId="2" xfId="0" applyFont="1" applyBorder="1" applyAlignment="1">
      <alignment horizontal="center"/>
    </xf>
    <xf numFmtId="0" fontId="18" fillId="0" borderId="1" xfId="0" applyFont="1" applyBorder="1"/>
    <xf numFmtId="0" fontId="18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left"/>
    </xf>
    <xf numFmtId="0" fontId="18" fillId="2" borderId="1" xfId="0" applyFont="1" applyFill="1" applyBorder="1"/>
    <xf numFmtId="0" fontId="18" fillId="3" borderId="1" xfId="0" applyFont="1" applyFill="1" applyBorder="1"/>
    <xf numFmtId="9" fontId="18" fillId="0" borderId="1" xfId="0" applyNumberFormat="1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19" fillId="0" borderId="1" xfId="0" applyFont="1" applyBorder="1"/>
    <xf numFmtId="0" fontId="19" fillId="0" borderId="0" xfId="0" applyFont="1"/>
    <xf numFmtId="0" fontId="19" fillId="0" borderId="1" xfId="0" applyFont="1" applyFill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4" xfId="0" applyFont="1" applyBorder="1"/>
    <xf numFmtId="0" fontId="19" fillId="3" borderId="4" xfId="0" applyFont="1" applyFill="1" applyBorder="1"/>
    <xf numFmtId="0" fontId="14" fillId="0" borderId="1" xfId="0" applyFont="1" applyFill="1" applyBorder="1"/>
    <xf numFmtId="0" fontId="19" fillId="0" borderId="1" xfId="0" applyFont="1" applyFill="1" applyBorder="1"/>
    <xf numFmtId="0" fontId="8" fillId="0" borderId="1" xfId="0" applyFont="1" applyBorder="1"/>
    <xf numFmtId="164" fontId="8" fillId="0" borderId="1" xfId="0" applyNumberFormat="1" applyFont="1" applyBorder="1"/>
    <xf numFmtId="164" fontId="8" fillId="0" borderId="1" xfId="1" applyNumberFormat="1" applyFont="1" applyFill="1" applyBorder="1"/>
    <xf numFmtId="0" fontId="20" fillId="4" borderId="1" xfId="2" applyFont="1" applyBorder="1" applyAlignment="1">
      <alignment wrapText="1"/>
    </xf>
    <xf numFmtId="0" fontId="0" fillId="8" borderId="1" xfId="0" applyFont="1" applyFill="1" applyBorder="1" applyAlignment="1">
      <alignment wrapText="1"/>
    </xf>
    <xf numFmtId="0" fontId="0" fillId="8" borderId="1" xfId="0" applyFont="1" applyFill="1" applyBorder="1" applyAlignment="1">
      <alignment horizont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wrapText="1"/>
    </xf>
    <xf numFmtId="0" fontId="21" fillId="3" borderId="1" xfId="0" applyFont="1" applyFill="1" applyBorder="1"/>
    <xf numFmtId="0" fontId="21" fillId="0" borderId="1" xfId="0" applyFont="1" applyBorder="1"/>
    <xf numFmtId="0" fontId="18" fillId="8" borderId="1" xfId="0" applyFont="1" applyFill="1" applyBorder="1" applyAlignment="1">
      <alignment wrapText="1"/>
    </xf>
    <xf numFmtId="0" fontId="18" fillId="8" borderId="1" xfId="0" applyFont="1" applyFill="1" applyBorder="1" applyAlignment="1">
      <alignment horizontal="left" wrapText="1"/>
    </xf>
    <xf numFmtId="0" fontId="18" fillId="8" borderId="2" xfId="0" applyFont="1" applyFill="1" applyBorder="1" applyAlignment="1">
      <alignment wrapText="1"/>
    </xf>
    <xf numFmtId="0" fontId="18" fillId="8" borderId="1" xfId="0" applyFont="1" applyFill="1" applyBorder="1"/>
    <xf numFmtId="0" fontId="21" fillId="3" borderId="1" xfId="0" applyFont="1" applyFill="1" applyBorder="1" applyAlignment="1">
      <alignment horizontal="left"/>
    </xf>
    <xf numFmtId="164" fontId="14" fillId="3" borderId="1" xfId="1" applyNumberFormat="1" applyFont="1" applyFill="1" applyBorder="1"/>
    <xf numFmtId="164" fontId="14" fillId="3" borderId="1" xfId="0" applyNumberFormat="1" applyFont="1" applyFill="1" applyBorder="1"/>
    <xf numFmtId="0" fontId="14" fillId="3" borderId="0" xfId="0" applyFont="1" applyFill="1"/>
    <xf numFmtId="164" fontId="14" fillId="3" borderId="4" xfId="1" applyNumberFormat="1" applyFont="1" applyFill="1" applyBorder="1"/>
    <xf numFmtId="0" fontId="19" fillId="3" borderId="1" xfId="0" applyFont="1" applyFill="1" applyBorder="1"/>
    <xf numFmtId="1" fontId="18" fillId="3" borderId="1" xfId="0" applyNumberFormat="1" applyFont="1" applyFill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8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2" fillId="0" borderId="1" xfId="0" applyFont="1" applyBorder="1"/>
    <xf numFmtId="0" fontId="18" fillId="3" borderId="7" xfId="0" applyFont="1" applyFill="1" applyBorder="1" applyAlignment="1">
      <alignment horizontal="center"/>
    </xf>
    <xf numFmtId="0" fontId="19" fillId="10" borderId="1" xfId="0" applyFont="1" applyFill="1" applyBorder="1" applyAlignment="1">
      <alignment horizontal="left"/>
    </xf>
    <xf numFmtId="0" fontId="19" fillId="6" borderId="1" xfId="0" applyFont="1" applyFill="1" applyBorder="1" applyAlignment="1">
      <alignment horizontal="left"/>
    </xf>
    <xf numFmtId="0" fontId="18" fillId="5" borderId="1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left"/>
    </xf>
    <xf numFmtId="0" fontId="18" fillId="8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5" fillId="3" borderId="3" xfId="0" applyFont="1" applyFill="1" applyBorder="1"/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7" fontId="7" fillId="0" borderId="1" xfId="0" applyNumberFormat="1" applyFont="1" applyBorder="1" applyAlignment="1">
      <alignment horizontal="center"/>
    </xf>
    <xf numFmtId="17" fontId="7" fillId="0" borderId="4" xfId="0" applyNumberFormat="1" applyFont="1" applyBorder="1" applyAlignment="1">
      <alignment horizontal="center"/>
    </xf>
    <xf numFmtId="17" fontId="7" fillId="0" borderId="2" xfId="0" applyNumberFormat="1" applyFont="1" applyBorder="1" applyAlignment="1">
      <alignment horizontal="center"/>
    </xf>
    <xf numFmtId="17" fontId="7" fillId="0" borderId="6" xfId="0" applyNumberFormat="1" applyFont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 vertic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4" fontId="19" fillId="0" borderId="1" xfId="0" applyNumberFormat="1" applyFont="1" applyBorder="1" applyAlignment="1">
      <alignment horizontal="left"/>
    </xf>
    <xf numFmtId="17" fontId="19" fillId="0" borderId="13" xfId="0" applyNumberFormat="1" applyFont="1" applyBorder="1" applyAlignment="1">
      <alignment horizontal="center" vertical="center"/>
    </xf>
    <xf numFmtId="17" fontId="19" fillId="0" borderId="14" xfId="0" applyNumberFormat="1" applyFont="1" applyBorder="1" applyAlignment="1">
      <alignment horizontal="center" vertic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9" defaultPivotStyle="PivotStyleLight16"/>
  <colors>
    <mruColors>
      <color rgb="FFFF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">
  <a:themeElements>
    <a:clrScheme name="Opulent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ffice Classic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pulent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4"/>
  <sheetViews>
    <sheetView topLeftCell="A28" zoomScale="82" zoomScaleNormal="82" workbookViewId="0">
      <selection activeCell="D36" sqref="D36"/>
    </sheetView>
  </sheetViews>
  <sheetFormatPr defaultRowHeight="15" x14ac:dyDescent="0.25"/>
  <cols>
    <col min="1" max="1" width="6.140625" customWidth="1"/>
    <col min="2" max="2" width="18.7109375" customWidth="1"/>
    <col min="3" max="3" width="11" customWidth="1"/>
    <col min="4" max="4" width="38" customWidth="1"/>
    <col min="5" max="5" width="21.7109375" customWidth="1"/>
    <col min="6" max="6" width="15.7109375" customWidth="1"/>
    <col min="7" max="7" width="11" bestFit="1" customWidth="1"/>
    <col min="8" max="8" width="8.5703125" customWidth="1"/>
    <col min="9" max="11" width="11" bestFit="1" customWidth="1"/>
    <col min="12" max="12" width="9.28515625" customWidth="1"/>
    <col min="13" max="13" width="11.28515625" customWidth="1"/>
    <col min="14" max="14" width="16.42578125" customWidth="1"/>
    <col min="15" max="15" width="9.85546875" customWidth="1"/>
    <col min="16" max="16" width="20.85546875" customWidth="1"/>
    <col min="17" max="17" width="10.7109375" customWidth="1"/>
    <col min="18" max="18" width="9.28515625" customWidth="1"/>
    <col min="19" max="19" width="10.7109375" style="1" customWidth="1"/>
  </cols>
  <sheetData>
    <row r="1" spans="1:19" ht="20.25" x14ac:dyDescent="0.3">
      <c r="A1" s="101" t="s">
        <v>435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</row>
    <row r="2" spans="1:19" ht="30" x14ac:dyDescent="0.25">
      <c r="A2" s="73" t="s">
        <v>0</v>
      </c>
      <c r="B2" s="74" t="s">
        <v>1</v>
      </c>
      <c r="C2" s="73" t="s">
        <v>2</v>
      </c>
      <c r="D2" s="73" t="s">
        <v>3</v>
      </c>
      <c r="E2" s="75" t="s">
        <v>706</v>
      </c>
      <c r="F2" s="75" t="s">
        <v>712</v>
      </c>
      <c r="G2" s="73" t="s">
        <v>4</v>
      </c>
      <c r="H2" s="73" t="s">
        <v>15</v>
      </c>
      <c r="I2" s="73" t="s">
        <v>5</v>
      </c>
      <c r="J2" s="73" t="s">
        <v>6</v>
      </c>
      <c r="K2" s="73" t="s">
        <v>7</v>
      </c>
      <c r="L2" s="73" t="s">
        <v>8</v>
      </c>
      <c r="M2" s="73" t="s">
        <v>24</v>
      </c>
      <c r="N2" s="73" t="s">
        <v>9</v>
      </c>
      <c r="O2" s="73" t="s">
        <v>10</v>
      </c>
      <c r="P2" s="73" t="s">
        <v>11</v>
      </c>
      <c r="Q2" s="73" t="s">
        <v>14</v>
      </c>
      <c r="R2" s="76" t="s">
        <v>111</v>
      </c>
      <c r="S2" s="73"/>
    </row>
    <row r="3" spans="1:19" ht="18.75" customHeight="1" x14ac:dyDescent="0.25">
      <c r="A3" s="26">
        <v>1</v>
      </c>
      <c r="B3" s="25" t="s">
        <v>12</v>
      </c>
      <c r="C3" s="28" t="s">
        <v>431</v>
      </c>
      <c r="D3" s="28" t="s">
        <v>13</v>
      </c>
      <c r="E3" s="28" t="s">
        <v>716</v>
      </c>
      <c r="F3" s="28">
        <v>996511</v>
      </c>
      <c r="G3" s="26">
        <v>541918</v>
      </c>
      <c r="H3" s="29">
        <v>0.05</v>
      </c>
      <c r="I3" s="26"/>
      <c r="J3" s="26"/>
      <c r="K3" s="26"/>
      <c r="L3" s="26">
        <f>SUM(I3:K3)</f>
        <v>0</v>
      </c>
      <c r="M3" s="26">
        <f t="shared" ref="M3:M63" si="0">+G3+L3</f>
        <v>541918</v>
      </c>
      <c r="N3" s="26">
        <v>5100048080</v>
      </c>
      <c r="O3" s="26"/>
      <c r="P3" s="26" t="s">
        <v>23</v>
      </c>
      <c r="Q3" s="26" t="s">
        <v>16</v>
      </c>
      <c r="R3" s="30"/>
      <c r="S3" s="26"/>
    </row>
    <row r="4" spans="1:19" ht="18.75" customHeight="1" x14ac:dyDescent="0.25">
      <c r="A4" s="26">
        <v>2</v>
      </c>
      <c r="B4" s="25" t="s">
        <v>17</v>
      </c>
      <c r="C4" s="28" t="s">
        <v>431</v>
      </c>
      <c r="D4" s="28" t="s">
        <v>13</v>
      </c>
      <c r="E4" s="28" t="s">
        <v>716</v>
      </c>
      <c r="F4" s="28">
        <v>996511</v>
      </c>
      <c r="G4" s="26">
        <v>327344</v>
      </c>
      <c r="H4" s="29">
        <v>0.05</v>
      </c>
      <c r="I4" s="26"/>
      <c r="J4" s="26"/>
      <c r="K4" s="26"/>
      <c r="L4" s="26">
        <f t="shared" ref="L4:L64" si="1">SUM(I4:K4)</f>
        <v>0</v>
      </c>
      <c r="M4" s="26">
        <f t="shared" si="0"/>
        <v>327344</v>
      </c>
      <c r="N4" s="26">
        <v>5100047536</v>
      </c>
      <c r="O4" s="26"/>
      <c r="P4" s="26" t="s">
        <v>23</v>
      </c>
      <c r="Q4" s="26" t="s">
        <v>18</v>
      </c>
      <c r="R4" s="30"/>
      <c r="S4" s="26"/>
    </row>
    <row r="5" spans="1:19" ht="18.75" customHeight="1" x14ac:dyDescent="0.25">
      <c r="A5" s="26">
        <v>3</v>
      </c>
      <c r="B5" s="25">
        <v>2</v>
      </c>
      <c r="C5" s="28" t="s">
        <v>19</v>
      </c>
      <c r="D5" s="28" t="s">
        <v>47</v>
      </c>
      <c r="E5" s="28" t="s">
        <v>722</v>
      </c>
      <c r="F5" s="28">
        <v>996111</v>
      </c>
      <c r="G5" s="26">
        <v>37930</v>
      </c>
      <c r="H5" s="29">
        <v>0.18</v>
      </c>
      <c r="I5" s="26">
        <v>3414</v>
      </c>
      <c r="J5" s="26">
        <v>3414</v>
      </c>
      <c r="K5" s="26"/>
      <c r="L5" s="26">
        <f t="shared" si="1"/>
        <v>6828</v>
      </c>
      <c r="M5" s="26">
        <f t="shared" si="0"/>
        <v>44758</v>
      </c>
      <c r="N5" s="26">
        <v>5100045972</v>
      </c>
      <c r="O5" s="26"/>
      <c r="P5" s="26" t="s">
        <v>22</v>
      </c>
      <c r="Q5" s="26" t="s">
        <v>21</v>
      </c>
      <c r="R5" s="30"/>
      <c r="S5" s="26"/>
    </row>
    <row r="6" spans="1:19" ht="18.75" customHeight="1" x14ac:dyDescent="0.25">
      <c r="A6" s="26">
        <v>4</v>
      </c>
      <c r="B6" s="25">
        <v>2</v>
      </c>
      <c r="C6" s="28" t="s">
        <v>25</v>
      </c>
      <c r="D6" s="28" t="s">
        <v>26</v>
      </c>
      <c r="E6" s="28" t="s">
        <v>700</v>
      </c>
      <c r="F6" s="28">
        <v>996729</v>
      </c>
      <c r="G6" s="26">
        <v>24794</v>
      </c>
      <c r="H6" s="29">
        <v>0.18</v>
      </c>
      <c r="I6" s="26">
        <v>2231</v>
      </c>
      <c r="J6" s="26">
        <v>2231</v>
      </c>
      <c r="K6" s="26"/>
      <c r="L6" s="26">
        <f t="shared" si="1"/>
        <v>4462</v>
      </c>
      <c r="M6" s="26">
        <f t="shared" si="0"/>
        <v>29256</v>
      </c>
      <c r="N6" s="26">
        <v>1900015166</v>
      </c>
      <c r="O6" s="26"/>
      <c r="P6" s="26" t="s">
        <v>27</v>
      </c>
      <c r="Q6" s="26" t="s">
        <v>21</v>
      </c>
      <c r="R6" s="30"/>
      <c r="S6" s="26"/>
    </row>
    <row r="7" spans="1:19" ht="18.75" customHeight="1" x14ac:dyDescent="0.25">
      <c r="A7" s="26">
        <v>5</v>
      </c>
      <c r="B7" s="25">
        <v>3</v>
      </c>
      <c r="C7" s="28" t="s">
        <v>25</v>
      </c>
      <c r="D7" s="28" t="s">
        <v>26</v>
      </c>
      <c r="E7" s="28" t="s">
        <v>700</v>
      </c>
      <c r="F7" s="28">
        <v>996729</v>
      </c>
      <c r="G7" s="26">
        <v>24794</v>
      </c>
      <c r="H7" s="29">
        <v>0.18</v>
      </c>
      <c r="I7" s="26">
        <v>2231</v>
      </c>
      <c r="J7" s="26">
        <v>2231</v>
      </c>
      <c r="K7" s="26"/>
      <c r="L7" s="26">
        <f t="shared" si="1"/>
        <v>4462</v>
      </c>
      <c r="M7" s="26">
        <f t="shared" si="0"/>
        <v>29256</v>
      </c>
      <c r="N7" s="26">
        <v>1900016235</v>
      </c>
      <c r="O7" s="26"/>
      <c r="P7" s="26" t="s">
        <v>27</v>
      </c>
      <c r="Q7" s="26" t="s">
        <v>21</v>
      </c>
      <c r="R7" s="30"/>
      <c r="S7" s="26"/>
    </row>
    <row r="8" spans="1:19" ht="18.75" customHeight="1" x14ac:dyDescent="0.25">
      <c r="A8" s="26">
        <v>6</v>
      </c>
      <c r="B8" s="25" t="s">
        <v>28</v>
      </c>
      <c r="C8" s="28" t="s">
        <v>29</v>
      </c>
      <c r="D8" s="28" t="s">
        <v>30</v>
      </c>
      <c r="E8" s="28" t="s">
        <v>713</v>
      </c>
      <c r="F8" s="28">
        <v>9961</v>
      </c>
      <c r="G8" s="26">
        <v>195267.33</v>
      </c>
      <c r="H8" s="29">
        <v>0.18</v>
      </c>
      <c r="I8" s="26">
        <v>17574.060000000001</v>
      </c>
      <c r="J8" s="26">
        <v>17574.060000000001</v>
      </c>
      <c r="K8" s="26"/>
      <c r="L8" s="26">
        <f t="shared" si="1"/>
        <v>35148.120000000003</v>
      </c>
      <c r="M8" s="26">
        <f t="shared" si="0"/>
        <v>230415.44999999998</v>
      </c>
      <c r="N8" s="26">
        <v>5100045701</v>
      </c>
      <c r="O8" s="26"/>
      <c r="P8" s="26" t="s">
        <v>31</v>
      </c>
      <c r="Q8" s="26"/>
      <c r="R8" s="30"/>
      <c r="S8" s="26"/>
    </row>
    <row r="9" spans="1:19" ht="18.75" customHeight="1" x14ac:dyDescent="0.25">
      <c r="A9" s="26">
        <v>7</v>
      </c>
      <c r="B9" s="25">
        <v>1</v>
      </c>
      <c r="C9" s="28" t="s">
        <v>19</v>
      </c>
      <c r="D9" s="28" t="s">
        <v>47</v>
      </c>
      <c r="E9" s="28" t="s">
        <v>722</v>
      </c>
      <c r="F9" s="28">
        <v>996713</v>
      </c>
      <c r="G9" s="26">
        <v>52380</v>
      </c>
      <c r="H9" s="29">
        <v>0.18</v>
      </c>
      <c r="I9" s="26">
        <v>4714</v>
      </c>
      <c r="J9" s="26">
        <v>4714</v>
      </c>
      <c r="K9" s="26"/>
      <c r="L9" s="26">
        <f t="shared" si="1"/>
        <v>9428</v>
      </c>
      <c r="M9" s="26">
        <f t="shared" si="0"/>
        <v>61808</v>
      </c>
      <c r="N9" s="26">
        <v>5100043108</v>
      </c>
      <c r="O9" s="26"/>
      <c r="P9" s="26" t="s">
        <v>32</v>
      </c>
      <c r="Q9" s="26" t="s">
        <v>21</v>
      </c>
      <c r="R9" s="30"/>
      <c r="S9" s="26"/>
    </row>
    <row r="10" spans="1:19" ht="18.75" customHeight="1" x14ac:dyDescent="0.25">
      <c r="A10" s="26">
        <v>8</v>
      </c>
      <c r="B10" s="25">
        <v>4</v>
      </c>
      <c r="C10" s="28" t="s">
        <v>19</v>
      </c>
      <c r="D10" s="28" t="s">
        <v>47</v>
      </c>
      <c r="E10" s="28" t="s">
        <v>722</v>
      </c>
      <c r="F10" s="28">
        <v>996511</v>
      </c>
      <c r="G10" s="26">
        <v>253433</v>
      </c>
      <c r="H10" s="26"/>
      <c r="I10" s="26"/>
      <c r="J10" s="26"/>
      <c r="K10" s="26"/>
      <c r="L10" s="26">
        <f t="shared" si="1"/>
        <v>0</v>
      </c>
      <c r="M10" s="26">
        <f t="shared" si="0"/>
        <v>253433</v>
      </c>
      <c r="N10" s="26">
        <v>5100042745</v>
      </c>
      <c r="O10" s="26"/>
      <c r="P10" s="26" t="s">
        <v>23</v>
      </c>
      <c r="Q10" s="26" t="s">
        <v>16</v>
      </c>
      <c r="R10" s="30"/>
      <c r="S10" s="26"/>
    </row>
    <row r="11" spans="1:19" ht="18.75" customHeight="1" x14ac:dyDescent="0.25">
      <c r="A11" s="26">
        <v>9</v>
      </c>
      <c r="B11" s="25" t="s">
        <v>33</v>
      </c>
      <c r="C11" s="28" t="s">
        <v>34</v>
      </c>
      <c r="D11" s="28" t="s">
        <v>35</v>
      </c>
      <c r="E11" s="28" t="s">
        <v>743</v>
      </c>
      <c r="F11" s="28">
        <v>996511</v>
      </c>
      <c r="G11" s="26">
        <v>1574326</v>
      </c>
      <c r="H11" s="26"/>
      <c r="I11" s="26"/>
      <c r="J11" s="26"/>
      <c r="K11" s="26"/>
      <c r="L11" s="26">
        <f t="shared" si="1"/>
        <v>0</v>
      </c>
      <c r="M11" s="26">
        <f t="shared" si="0"/>
        <v>1574326</v>
      </c>
      <c r="N11" s="26">
        <v>5100045322</v>
      </c>
      <c r="O11" s="26"/>
      <c r="P11" s="26" t="s">
        <v>36</v>
      </c>
      <c r="Q11" s="26" t="s">
        <v>16</v>
      </c>
      <c r="R11" s="30"/>
      <c r="S11" s="26"/>
    </row>
    <row r="12" spans="1:19" ht="18.75" customHeight="1" x14ac:dyDescent="0.25">
      <c r="A12" s="26">
        <v>10</v>
      </c>
      <c r="B12" s="25" t="s">
        <v>37</v>
      </c>
      <c r="C12" s="28" t="s">
        <v>19</v>
      </c>
      <c r="D12" s="28" t="s">
        <v>35</v>
      </c>
      <c r="E12" s="28" t="s">
        <v>743</v>
      </c>
      <c r="F12" s="28">
        <v>996511</v>
      </c>
      <c r="G12" s="26">
        <v>807193</v>
      </c>
      <c r="H12" s="26"/>
      <c r="I12" s="26"/>
      <c r="J12" s="26"/>
      <c r="K12" s="26"/>
      <c r="L12" s="26">
        <f t="shared" si="1"/>
        <v>0</v>
      </c>
      <c r="M12" s="26">
        <f t="shared" si="0"/>
        <v>807193</v>
      </c>
      <c r="N12" s="26">
        <v>5100045421</v>
      </c>
      <c r="O12" s="26"/>
      <c r="P12" s="26" t="s">
        <v>36</v>
      </c>
      <c r="Q12" s="26" t="s">
        <v>16</v>
      </c>
      <c r="R12" s="30"/>
      <c r="S12" s="26"/>
    </row>
    <row r="13" spans="1:19" ht="18.75" customHeight="1" x14ac:dyDescent="0.25">
      <c r="A13" s="26">
        <v>11</v>
      </c>
      <c r="B13" s="25" t="s">
        <v>38</v>
      </c>
      <c r="C13" s="28" t="s">
        <v>39</v>
      </c>
      <c r="D13" s="28" t="s">
        <v>35</v>
      </c>
      <c r="E13" s="28" t="s">
        <v>743</v>
      </c>
      <c r="F13" s="28">
        <v>996511</v>
      </c>
      <c r="G13" s="26">
        <v>694600</v>
      </c>
      <c r="H13" s="26"/>
      <c r="I13" s="26"/>
      <c r="J13" s="26"/>
      <c r="K13" s="26"/>
      <c r="L13" s="26">
        <f t="shared" si="1"/>
        <v>0</v>
      </c>
      <c r="M13" s="26">
        <f t="shared" si="0"/>
        <v>694600</v>
      </c>
      <c r="N13" s="26">
        <v>5100045411</v>
      </c>
      <c r="O13" s="26"/>
      <c r="P13" s="26" t="s">
        <v>36</v>
      </c>
      <c r="Q13" s="26" t="s">
        <v>16</v>
      </c>
      <c r="R13" s="30"/>
      <c r="S13" s="26"/>
    </row>
    <row r="14" spans="1:19" ht="18.75" customHeight="1" x14ac:dyDescent="0.25">
      <c r="A14" s="26">
        <v>12</v>
      </c>
      <c r="B14" s="25" t="s">
        <v>40</v>
      </c>
      <c r="C14" s="28" t="s">
        <v>19</v>
      </c>
      <c r="D14" s="28" t="s">
        <v>35</v>
      </c>
      <c r="E14" s="28" t="s">
        <v>743</v>
      </c>
      <c r="F14" s="28">
        <v>996713</v>
      </c>
      <c r="G14" s="26">
        <v>353087.5</v>
      </c>
      <c r="H14" s="29">
        <v>0.18</v>
      </c>
      <c r="I14" s="26">
        <v>31777.88</v>
      </c>
      <c r="J14" s="26">
        <v>31777.88</v>
      </c>
      <c r="K14" s="26"/>
      <c r="L14" s="26">
        <f t="shared" si="1"/>
        <v>63555.76</v>
      </c>
      <c r="M14" s="26">
        <f t="shared" si="0"/>
        <v>416643.26</v>
      </c>
      <c r="N14" s="26">
        <v>5100045042</v>
      </c>
      <c r="O14" s="26"/>
      <c r="P14" s="26" t="s">
        <v>41</v>
      </c>
      <c r="Q14" s="26" t="s">
        <v>21</v>
      </c>
      <c r="R14" s="30"/>
      <c r="S14" s="26"/>
    </row>
    <row r="15" spans="1:19" ht="18.75" customHeight="1" x14ac:dyDescent="0.25">
      <c r="A15" s="26">
        <v>13</v>
      </c>
      <c r="B15" s="25">
        <v>1</v>
      </c>
      <c r="C15" s="28" t="s">
        <v>25</v>
      </c>
      <c r="D15" s="28" t="s">
        <v>42</v>
      </c>
      <c r="E15" s="28" t="s">
        <v>700</v>
      </c>
      <c r="F15" s="28"/>
      <c r="G15" s="26">
        <v>24794</v>
      </c>
      <c r="H15" s="29">
        <v>0.18</v>
      </c>
      <c r="I15" s="26">
        <v>2232</v>
      </c>
      <c r="J15" s="26">
        <v>2232</v>
      </c>
      <c r="K15" s="26"/>
      <c r="L15" s="26">
        <f t="shared" si="1"/>
        <v>4464</v>
      </c>
      <c r="M15" s="26">
        <f t="shared" si="0"/>
        <v>29258</v>
      </c>
      <c r="N15" s="26">
        <v>1900015616</v>
      </c>
      <c r="O15" s="26"/>
      <c r="P15" s="26" t="s">
        <v>43</v>
      </c>
      <c r="Q15" s="26"/>
      <c r="R15" s="30"/>
      <c r="S15" s="26"/>
    </row>
    <row r="16" spans="1:19" ht="18.75" customHeight="1" x14ac:dyDescent="0.25">
      <c r="A16" s="26">
        <v>14</v>
      </c>
      <c r="B16" s="25">
        <v>101</v>
      </c>
      <c r="C16" s="28" t="s">
        <v>19</v>
      </c>
      <c r="D16" s="28" t="s">
        <v>44</v>
      </c>
      <c r="E16" s="28" t="s">
        <v>742</v>
      </c>
      <c r="F16" s="28">
        <v>996713</v>
      </c>
      <c r="G16" s="26">
        <v>349096</v>
      </c>
      <c r="H16" s="29">
        <v>0.05</v>
      </c>
      <c r="I16" s="26">
        <v>8727</v>
      </c>
      <c r="J16" s="26">
        <v>8727</v>
      </c>
      <c r="K16" s="26"/>
      <c r="L16" s="26">
        <f t="shared" si="1"/>
        <v>17454</v>
      </c>
      <c r="M16" s="26">
        <f t="shared" si="0"/>
        <v>366550</v>
      </c>
      <c r="N16" s="26"/>
      <c r="O16" s="26"/>
      <c r="P16" s="26" t="s">
        <v>45</v>
      </c>
      <c r="Q16" s="26" t="s">
        <v>16</v>
      </c>
      <c r="R16" s="30"/>
      <c r="S16" s="26"/>
    </row>
    <row r="17" spans="1:19" ht="18.75" customHeight="1" x14ac:dyDescent="0.25">
      <c r="A17" s="26">
        <v>17</v>
      </c>
      <c r="B17" s="25" t="s">
        <v>28</v>
      </c>
      <c r="C17" s="28" t="s">
        <v>29</v>
      </c>
      <c r="D17" s="28" t="s">
        <v>13</v>
      </c>
      <c r="E17" s="28" t="s">
        <v>716</v>
      </c>
      <c r="F17" s="28">
        <v>9967</v>
      </c>
      <c r="G17" s="26">
        <v>79630</v>
      </c>
      <c r="H17" s="29">
        <v>0.18</v>
      </c>
      <c r="I17" s="26">
        <v>7166</v>
      </c>
      <c r="J17" s="26">
        <v>7166</v>
      </c>
      <c r="K17" s="26"/>
      <c r="L17" s="26">
        <f t="shared" si="1"/>
        <v>14332</v>
      </c>
      <c r="M17" s="26">
        <f t="shared" si="0"/>
        <v>93962</v>
      </c>
      <c r="N17" s="26">
        <v>5100043058</v>
      </c>
      <c r="O17" s="26"/>
      <c r="P17" s="26" t="s">
        <v>32</v>
      </c>
      <c r="Q17" s="26" t="s">
        <v>21</v>
      </c>
      <c r="R17" s="30"/>
      <c r="S17" s="26"/>
    </row>
    <row r="18" spans="1:19" ht="18.75" customHeight="1" x14ac:dyDescent="0.25">
      <c r="A18" s="26">
        <v>19</v>
      </c>
      <c r="B18" s="25" t="s">
        <v>50</v>
      </c>
      <c r="C18" s="28" t="s">
        <v>51</v>
      </c>
      <c r="D18" s="28" t="s">
        <v>35</v>
      </c>
      <c r="E18" s="28" t="s">
        <v>743</v>
      </c>
      <c r="F18" s="28">
        <v>996511</v>
      </c>
      <c r="G18" s="26">
        <v>854419</v>
      </c>
      <c r="H18" s="26"/>
      <c r="I18" s="26"/>
      <c r="J18" s="26"/>
      <c r="K18" s="26"/>
      <c r="L18" s="26">
        <f t="shared" si="1"/>
        <v>0</v>
      </c>
      <c r="M18" s="26">
        <f t="shared" si="0"/>
        <v>854419</v>
      </c>
      <c r="N18" s="26">
        <v>5100044652</v>
      </c>
      <c r="O18" s="26"/>
      <c r="P18" s="26" t="s">
        <v>36</v>
      </c>
      <c r="Q18" s="26" t="s">
        <v>16</v>
      </c>
      <c r="R18" s="30"/>
      <c r="S18" s="26"/>
    </row>
    <row r="19" spans="1:19" ht="18.75" customHeight="1" x14ac:dyDescent="0.25">
      <c r="A19" s="26">
        <v>20</v>
      </c>
      <c r="B19" s="25">
        <v>2</v>
      </c>
      <c r="C19" s="28" t="s">
        <v>53</v>
      </c>
      <c r="D19" s="28" t="s">
        <v>52</v>
      </c>
      <c r="E19" s="28" t="s">
        <v>690</v>
      </c>
      <c r="F19" s="28">
        <v>996729</v>
      </c>
      <c r="G19" s="26">
        <v>33000</v>
      </c>
      <c r="H19" s="29">
        <v>0.18</v>
      </c>
      <c r="I19" s="26">
        <v>2970</v>
      </c>
      <c r="J19" s="26">
        <v>2970</v>
      </c>
      <c r="K19" s="26"/>
      <c r="L19" s="26">
        <f t="shared" si="1"/>
        <v>5940</v>
      </c>
      <c r="M19" s="26">
        <f t="shared" si="0"/>
        <v>38940</v>
      </c>
      <c r="N19" s="26">
        <v>1900016174</v>
      </c>
      <c r="O19" s="26"/>
      <c r="P19" s="26" t="s">
        <v>27</v>
      </c>
      <c r="Q19" s="26" t="s">
        <v>21</v>
      </c>
      <c r="R19" s="30"/>
      <c r="S19" s="26"/>
    </row>
    <row r="20" spans="1:19" ht="18.75" customHeight="1" x14ac:dyDescent="0.25">
      <c r="A20" s="26">
        <v>21</v>
      </c>
      <c r="B20" s="25">
        <v>1</v>
      </c>
      <c r="C20" s="28" t="s">
        <v>53</v>
      </c>
      <c r="D20" s="28" t="s">
        <v>52</v>
      </c>
      <c r="E20" s="28" t="s">
        <v>690</v>
      </c>
      <c r="F20" s="28">
        <v>996729</v>
      </c>
      <c r="G20" s="26">
        <v>107470</v>
      </c>
      <c r="H20" s="29">
        <v>0.18</v>
      </c>
      <c r="I20" s="26">
        <v>9672</v>
      </c>
      <c r="J20" s="26">
        <v>9672</v>
      </c>
      <c r="K20" s="26"/>
      <c r="L20" s="26">
        <f t="shared" si="1"/>
        <v>19344</v>
      </c>
      <c r="M20" s="26">
        <f t="shared" si="0"/>
        <v>126814</v>
      </c>
      <c r="N20" s="26">
        <v>1900016175</v>
      </c>
      <c r="O20" s="26"/>
      <c r="P20" s="26" t="s">
        <v>27</v>
      </c>
      <c r="Q20" s="26" t="s">
        <v>21</v>
      </c>
      <c r="R20" s="30"/>
      <c r="S20" s="26"/>
    </row>
    <row r="21" spans="1:19" ht="18.75" customHeight="1" x14ac:dyDescent="0.25">
      <c r="A21" s="26">
        <v>22</v>
      </c>
      <c r="B21" s="25">
        <v>104</v>
      </c>
      <c r="C21" s="28" t="s">
        <v>19</v>
      </c>
      <c r="D21" s="28" t="s">
        <v>44</v>
      </c>
      <c r="E21" s="28" t="s">
        <v>742</v>
      </c>
      <c r="F21" s="28">
        <v>996713</v>
      </c>
      <c r="G21" s="26">
        <v>79312</v>
      </c>
      <c r="H21" s="29">
        <v>0.18</v>
      </c>
      <c r="I21" s="26">
        <v>7138</v>
      </c>
      <c r="J21" s="26">
        <v>7138</v>
      </c>
      <c r="K21" s="26"/>
      <c r="L21" s="26">
        <f t="shared" si="1"/>
        <v>14276</v>
      </c>
      <c r="M21" s="26">
        <f t="shared" si="0"/>
        <v>93588</v>
      </c>
      <c r="N21" s="26">
        <v>5100047963</v>
      </c>
      <c r="O21" s="26"/>
      <c r="P21" s="26" t="s">
        <v>32</v>
      </c>
      <c r="Q21" s="26" t="s">
        <v>21</v>
      </c>
      <c r="R21" s="30"/>
      <c r="S21" s="26"/>
    </row>
    <row r="22" spans="1:19" ht="18.75" customHeight="1" x14ac:dyDescent="0.25">
      <c r="A22" s="26">
        <v>23</v>
      </c>
      <c r="B22" s="25" t="s">
        <v>54</v>
      </c>
      <c r="C22" s="28" t="s">
        <v>55</v>
      </c>
      <c r="D22" s="28" t="s">
        <v>35</v>
      </c>
      <c r="E22" s="28" t="s">
        <v>743</v>
      </c>
      <c r="F22" s="28">
        <v>996511</v>
      </c>
      <c r="G22" s="26">
        <v>1264288</v>
      </c>
      <c r="H22" s="26"/>
      <c r="I22" s="26"/>
      <c r="J22" s="26"/>
      <c r="K22" s="26"/>
      <c r="L22" s="26">
        <f t="shared" si="1"/>
        <v>0</v>
      </c>
      <c r="M22" s="26">
        <f t="shared" si="0"/>
        <v>1264288</v>
      </c>
      <c r="N22" s="26">
        <v>5100063072</v>
      </c>
      <c r="O22" s="26"/>
      <c r="P22" s="26" t="s">
        <v>36</v>
      </c>
      <c r="Q22" s="26" t="s">
        <v>16</v>
      </c>
      <c r="R22" s="30"/>
      <c r="S22" s="26"/>
    </row>
    <row r="23" spans="1:19" ht="18.75" customHeight="1" x14ac:dyDescent="0.25">
      <c r="A23" s="26">
        <v>24</v>
      </c>
      <c r="B23" s="25" t="s">
        <v>56</v>
      </c>
      <c r="C23" s="28" t="s">
        <v>57</v>
      </c>
      <c r="D23" s="28" t="s">
        <v>35</v>
      </c>
      <c r="E23" s="28" t="s">
        <v>743</v>
      </c>
      <c r="F23" s="28">
        <v>996511</v>
      </c>
      <c r="G23" s="26">
        <v>390690</v>
      </c>
      <c r="H23" s="26"/>
      <c r="I23" s="26"/>
      <c r="J23" s="26"/>
      <c r="K23" s="26"/>
      <c r="L23" s="26">
        <f t="shared" si="1"/>
        <v>0</v>
      </c>
      <c r="M23" s="26">
        <f t="shared" si="0"/>
        <v>390690</v>
      </c>
      <c r="N23" s="26">
        <v>5100063082</v>
      </c>
      <c r="O23" s="26"/>
      <c r="P23" s="26" t="s">
        <v>36</v>
      </c>
      <c r="Q23" s="26" t="s">
        <v>16</v>
      </c>
      <c r="R23" s="30"/>
      <c r="S23" s="26"/>
    </row>
    <row r="24" spans="1:19" ht="18.75" customHeight="1" x14ac:dyDescent="0.25">
      <c r="A24" s="26">
        <v>25</v>
      </c>
      <c r="B24" s="25" t="s">
        <v>58</v>
      </c>
      <c r="C24" s="28" t="s">
        <v>59</v>
      </c>
      <c r="D24" s="28" t="s">
        <v>13</v>
      </c>
      <c r="E24" s="28" t="s">
        <v>716</v>
      </c>
      <c r="F24" s="28">
        <v>9967</v>
      </c>
      <c r="G24" s="26">
        <v>101630</v>
      </c>
      <c r="H24" s="29">
        <v>0.18</v>
      </c>
      <c r="I24" s="26">
        <v>9146.7000000000007</v>
      </c>
      <c r="J24" s="26">
        <v>9146.7000000000007</v>
      </c>
      <c r="K24" s="26"/>
      <c r="L24" s="26">
        <f t="shared" si="1"/>
        <v>18293.400000000001</v>
      </c>
      <c r="M24" s="26">
        <f t="shared" si="0"/>
        <v>119923.4</v>
      </c>
      <c r="N24" s="26">
        <v>5100063009</v>
      </c>
      <c r="O24" s="26"/>
      <c r="P24" s="26" t="s">
        <v>32</v>
      </c>
      <c r="Q24" s="26" t="s">
        <v>21</v>
      </c>
      <c r="R24" s="30"/>
      <c r="S24" s="26"/>
    </row>
    <row r="25" spans="1:19" ht="18.75" customHeight="1" x14ac:dyDescent="0.25">
      <c r="A25" s="26">
        <v>26</v>
      </c>
      <c r="B25" s="25" t="s">
        <v>60</v>
      </c>
      <c r="C25" s="28" t="s">
        <v>59</v>
      </c>
      <c r="D25" s="28" t="s">
        <v>13</v>
      </c>
      <c r="E25" s="28" t="s">
        <v>716</v>
      </c>
      <c r="F25" s="28">
        <v>9967</v>
      </c>
      <c r="G25" s="26">
        <v>93295</v>
      </c>
      <c r="H25" s="29">
        <v>0.18</v>
      </c>
      <c r="I25" s="26">
        <v>8396.5499999999993</v>
      </c>
      <c r="J25" s="26">
        <v>8396.5499999999993</v>
      </c>
      <c r="K25" s="26"/>
      <c r="L25" s="26">
        <f t="shared" si="1"/>
        <v>16793.099999999999</v>
      </c>
      <c r="M25" s="26">
        <f t="shared" si="0"/>
        <v>110088.1</v>
      </c>
      <c r="N25" s="26">
        <v>5100063019</v>
      </c>
      <c r="O25" s="26"/>
      <c r="P25" s="26" t="s">
        <v>32</v>
      </c>
      <c r="Q25" s="26" t="s">
        <v>21</v>
      </c>
      <c r="R25" s="30"/>
      <c r="S25" s="26"/>
    </row>
    <row r="26" spans="1:19" ht="18.75" customHeight="1" x14ac:dyDescent="0.25">
      <c r="A26" s="26">
        <v>27</v>
      </c>
      <c r="B26" s="25" t="s">
        <v>61</v>
      </c>
      <c r="C26" s="28" t="s">
        <v>19</v>
      </c>
      <c r="D26" s="28" t="s">
        <v>35</v>
      </c>
      <c r="E26" s="28" t="s">
        <v>743</v>
      </c>
      <c r="F26" s="28">
        <v>996111</v>
      </c>
      <c r="G26" s="26">
        <v>44398.8</v>
      </c>
      <c r="H26" s="29">
        <v>0.18</v>
      </c>
      <c r="I26" s="26">
        <v>3995.89</v>
      </c>
      <c r="J26" s="26">
        <v>3995.89</v>
      </c>
      <c r="K26" s="26"/>
      <c r="L26" s="26">
        <f t="shared" si="1"/>
        <v>7991.78</v>
      </c>
      <c r="M26" s="26">
        <f t="shared" si="0"/>
        <v>52390.58</v>
      </c>
      <c r="N26" s="26">
        <v>5100045735</v>
      </c>
      <c r="O26" s="26"/>
      <c r="P26" s="26" t="s">
        <v>22</v>
      </c>
      <c r="Q26" s="26" t="s">
        <v>21</v>
      </c>
      <c r="R26" s="30"/>
      <c r="S26" s="26"/>
    </row>
    <row r="27" spans="1:19" ht="18.75" customHeight="1" x14ac:dyDescent="0.25">
      <c r="A27" s="26">
        <v>28</v>
      </c>
      <c r="B27" s="25">
        <v>5</v>
      </c>
      <c r="C27" s="28" t="s">
        <v>62</v>
      </c>
      <c r="D27" s="28" t="s">
        <v>47</v>
      </c>
      <c r="E27" s="28" t="s">
        <v>722</v>
      </c>
      <c r="F27" s="28">
        <v>996713</v>
      </c>
      <c r="G27" s="26">
        <v>59630</v>
      </c>
      <c r="H27" s="29">
        <v>0.18</v>
      </c>
      <c r="I27" s="26">
        <v>5367</v>
      </c>
      <c r="J27" s="26">
        <v>5367</v>
      </c>
      <c r="K27" s="26"/>
      <c r="L27" s="26">
        <f t="shared" si="1"/>
        <v>10734</v>
      </c>
      <c r="M27" s="26">
        <f t="shared" si="0"/>
        <v>70364</v>
      </c>
      <c r="N27" s="26">
        <v>5100062055</v>
      </c>
      <c r="O27" s="26"/>
      <c r="P27" s="26" t="s">
        <v>32</v>
      </c>
      <c r="Q27" s="26" t="s">
        <v>21</v>
      </c>
      <c r="R27" s="30"/>
      <c r="S27" s="26"/>
    </row>
    <row r="28" spans="1:19" ht="18.75" customHeight="1" x14ac:dyDescent="0.25">
      <c r="A28" s="26">
        <v>29</v>
      </c>
      <c r="B28" s="25" t="s">
        <v>63</v>
      </c>
      <c r="C28" s="28" t="s">
        <v>62</v>
      </c>
      <c r="D28" s="28" t="s">
        <v>35</v>
      </c>
      <c r="E28" s="28" t="s">
        <v>743</v>
      </c>
      <c r="F28" s="28">
        <v>996713</v>
      </c>
      <c r="G28" s="26">
        <v>360194</v>
      </c>
      <c r="H28" s="29">
        <v>0.18</v>
      </c>
      <c r="I28" s="26">
        <v>32417.46</v>
      </c>
      <c r="J28" s="26">
        <v>32417.46</v>
      </c>
      <c r="K28" s="26"/>
      <c r="L28" s="26">
        <f t="shared" si="1"/>
        <v>64834.92</v>
      </c>
      <c r="M28" s="26">
        <f t="shared" si="0"/>
        <v>425028.92</v>
      </c>
      <c r="N28" s="26">
        <v>5100064670</v>
      </c>
      <c r="O28" s="26"/>
      <c r="P28" s="26" t="s">
        <v>41</v>
      </c>
      <c r="Q28" s="26" t="s">
        <v>21</v>
      </c>
      <c r="R28" s="30"/>
      <c r="S28" s="26"/>
    </row>
    <row r="29" spans="1:19" ht="18.75" customHeight="1" x14ac:dyDescent="0.25">
      <c r="A29" s="26">
        <v>30</v>
      </c>
      <c r="B29" s="25" t="s">
        <v>64</v>
      </c>
      <c r="C29" s="28" t="s">
        <v>62</v>
      </c>
      <c r="D29" s="28" t="s">
        <v>35</v>
      </c>
      <c r="E29" s="28" t="s">
        <v>743</v>
      </c>
      <c r="F29" s="28">
        <v>996111</v>
      </c>
      <c r="G29" s="26">
        <v>61593.37</v>
      </c>
      <c r="H29" s="29">
        <v>0.18</v>
      </c>
      <c r="I29" s="26">
        <v>5543.4</v>
      </c>
      <c r="J29" s="26">
        <v>5543.4</v>
      </c>
      <c r="K29" s="26"/>
      <c r="L29" s="26">
        <f t="shared" si="1"/>
        <v>11086.8</v>
      </c>
      <c r="M29" s="26">
        <f t="shared" si="0"/>
        <v>72680.17</v>
      </c>
      <c r="N29" s="26">
        <v>5100064663</v>
      </c>
      <c r="O29" s="26"/>
      <c r="P29" s="26" t="s">
        <v>22</v>
      </c>
      <c r="Q29" s="26" t="s">
        <v>21</v>
      </c>
      <c r="R29" s="30"/>
      <c r="S29" s="26"/>
    </row>
    <row r="30" spans="1:19" ht="18.75" customHeight="1" x14ac:dyDescent="0.25">
      <c r="A30" s="26">
        <v>31</v>
      </c>
      <c r="B30" s="25" t="s">
        <v>65</v>
      </c>
      <c r="C30" s="28" t="s">
        <v>19</v>
      </c>
      <c r="D30" s="28" t="s">
        <v>35</v>
      </c>
      <c r="E30" s="28" t="s">
        <v>743</v>
      </c>
      <c r="F30" s="28"/>
      <c r="G30" s="26">
        <v>3712</v>
      </c>
      <c r="H30" s="29">
        <v>0.18</v>
      </c>
      <c r="I30" s="26">
        <v>334.08</v>
      </c>
      <c r="J30" s="26">
        <v>334.08</v>
      </c>
      <c r="K30" s="26"/>
      <c r="L30" s="26">
        <f t="shared" si="1"/>
        <v>668.16</v>
      </c>
      <c r="M30" s="26">
        <f t="shared" si="0"/>
        <v>4380.16</v>
      </c>
      <c r="N30" s="26">
        <v>1900019446</v>
      </c>
      <c r="O30" s="26"/>
      <c r="P30" s="26" t="s">
        <v>66</v>
      </c>
      <c r="Q30" s="26" t="s">
        <v>21</v>
      </c>
      <c r="R30" s="30"/>
      <c r="S30" s="26"/>
    </row>
    <row r="31" spans="1:19" ht="18.75" customHeight="1" x14ac:dyDescent="0.25">
      <c r="A31" s="26">
        <v>32</v>
      </c>
      <c r="B31" s="25" t="s">
        <v>48</v>
      </c>
      <c r="C31" s="28" t="s">
        <v>67</v>
      </c>
      <c r="D31" s="28" t="s">
        <v>30</v>
      </c>
      <c r="E31" s="28" t="s">
        <v>713</v>
      </c>
      <c r="F31" s="28">
        <v>9961</v>
      </c>
      <c r="G31" s="26">
        <v>154586.91</v>
      </c>
      <c r="H31" s="29">
        <v>0.18</v>
      </c>
      <c r="I31" s="26">
        <v>13912.82</v>
      </c>
      <c r="J31" s="26">
        <v>13912.82</v>
      </c>
      <c r="K31" s="26"/>
      <c r="L31" s="26">
        <f t="shared" si="1"/>
        <v>27825.64</v>
      </c>
      <c r="M31" s="26">
        <f t="shared" si="0"/>
        <v>182412.55</v>
      </c>
      <c r="N31" s="26">
        <v>5105601064</v>
      </c>
      <c r="O31" s="26"/>
      <c r="P31" s="26" t="s">
        <v>31</v>
      </c>
      <c r="Q31" s="26" t="s">
        <v>21</v>
      </c>
      <c r="R31" s="30"/>
      <c r="S31" s="26"/>
    </row>
    <row r="32" spans="1:19" ht="18.75" customHeight="1" x14ac:dyDescent="0.25">
      <c r="A32" s="26">
        <v>33</v>
      </c>
      <c r="B32" s="25" t="s">
        <v>68</v>
      </c>
      <c r="C32" s="28" t="s">
        <v>62</v>
      </c>
      <c r="D32" s="28" t="s">
        <v>35</v>
      </c>
      <c r="E32" s="28" t="s">
        <v>743</v>
      </c>
      <c r="F32" s="28">
        <v>996511</v>
      </c>
      <c r="G32" s="26">
        <v>652363</v>
      </c>
      <c r="H32" s="26"/>
      <c r="I32" s="26"/>
      <c r="J32" s="26"/>
      <c r="K32" s="26"/>
      <c r="L32" s="26">
        <f t="shared" si="1"/>
        <v>0</v>
      </c>
      <c r="M32" s="26">
        <f t="shared" si="0"/>
        <v>652363</v>
      </c>
      <c r="N32" s="26">
        <v>5100067047</v>
      </c>
      <c r="O32" s="26"/>
      <c r="P32" s="26" t="s">
        <v>36</v>
      </c>
      <c r="Q32" s="26" t="s">
        <v>16</v>
      </c>
      <c r="R32" s="30"/>
      <c r="S32" s="26"/>
    </row>
    <row r="33" spans="1:19" ht="18.75" customHeight="1" x14ac:dyDescent="0.25">
      <c r="A33" s="26">
        <v>34</v>
      </c>
      <c r="B33" s="25">
        <v>103</v>
      </c>
      <c r="C33" s="28" t="s">
        <v>62</v>
      </c>
      <c r="D33" s="28" t="s">
        <v>44</v>
      </c>
      <c r="E33" s="28" t="s">
        <v>742</v>
      </c>
      <c r="F33" s="28">
        <v>996713</v>
      </c>
      <c r="G33" s="26">
        <v>286859</v>
      </c>
      <c r="H33" s="26"/>
      <c r="I33" s="26"/>
      <c r="J33" s="26"/>
      <c r="K33" s="26"/>
      <c r="L33" s="26">
        <f t="shared" si="1"/>
        <v>0</v>
      </c>
      <c r="M33" s="26">
        <f t="shared" si="0"/>
        <v>286859</v>
      </c>
      <c r="N33" s="26">
        <v>5100067080</v>
      </c>
      <c r="O33" s="26"/>
      <c r="P33" s="26" t="s">
        <v>45</v>
      </c>
      <c r="Q33" s="26" t="s">
        <v>16</v>
      </c>
      <c r="R33" s="30"/>
      <c r="S33" s="26"/>
    </row>
    <row r="34" spans="1:19" ht="18.75" customHeight="1" x14ac:dyDescent="0.25">
      <c r="A34" s="26">
        <v>35</v>
      </c>
      <c r="B34" s="25">
        <v>105</v>
      </c>
      <c r="C34" s="28" t="s">
        <v>62</v>
      </c>
      <c r="D34" s="28" t="s">
        <v>44</v>
      </c>
      <c r="E34" s="28" t="s">
        <v>742</v>
      </c>
      <c r="F34" s="28">
        <v>996713</v>
      </c>
      <c r="G34" s="26">
        <v>72048</v>
      </c>
      <c r="H34" s="29">
        <v>0.18</v>
      </c>
      <c r="I34" s="26">
        <v>6484</v>
      </c>
      <c r="J34" s="26">
        <v>6484</v>
      </c>
      <c r="K34" s="26"/>
      <c r="L34" s="26">
        <f t="shared" si="1"/>
        <v>12968</v>
      </c>
      <c r="M34" s="26">
        <f t="shared" si="0"/>
        <v>85016</v>
      </c>
      <c r="N34" s="26">
        <v>5100067091</v>
      </c>
      <c r="O34" s="26"/>
      <c r="P34" s="26" t="s">
        <v>32</v>
      </c>
      <c r="Q34" s="26" t="s">
        <v>21</v>
      </c>
      <c r="R34" s="30"/>
      <c r="S34" s="26"/>
    </row>
    <row r="35" spans="1:19" ht="18.75" customHeight="1" x14ac:dyDescent="0.25">
      <c r="A35" s="26">
        <v>36</v>
      </c>
      <c r="B35" s="25">
        <v>132</v>
      </c>
      <c r="C35" s="28" t="s">
        <v>62</v>
      </c>
      <c r="D35" s="28" t="s">
        <v>69</v>
      </c>
      <c r="E35" s="28" t="s">
        <v>723</v>
      </c>
      <c r="F35" s="28">
        <v>996111</v>
      </c>
      <c r="G35" s="26">
        <v>28148</v>
      </c>
      <c r="H35" s="29">
        <v>0.18</v>
      </c>
      <c r="I35" s="26">
        <v>2533</v>
      </c>
      <c r="J35" s="26">
        <v>2533</v>
      </c>
      <c r="K35" s="26"/>
      <c r="L35" s="26">
        <f t="shared" si="1"/>
        <v>5066</v>
      </c>
      <c r="M35" s="26">
        <f t="shared" si="0"/>
        <v>33214</v>
      </c>
      <c r="N35" s="26">
        <v>5100067104</v>
      </c>
      <c r="O35" s="26"/>
      <c r="P35" s="26" t="s">
        <v>22</v>
      </c>
      <c r="Q35" s="26" t="s">
        <v>21</v>
      </c>
      <c r="R35" s="30"/>
      <c r="S35" s="26"/>
    </row>
    <row r="36" spans="1:19" ht="18.75" customHeight="1" x14ac:dyDescent="0.25">
      <c r="A36" s="26">
        <v>37</v>
      </c>
      <c r="B36" s="25">
        <v>17</v>
      </c>
      <c r="C36" s="28" t="s">
        <v>70</v>
      </c>
      <c r="D36" s="28" t="s">
        <v>26</v>
      </c>
      <c r="E36" s="28" t="s">
        <v>700</v>
      </c>
      <c r="F36" s="28">
        <v>996729</v>
      </c>
      <c r="G36" s="26">
        <v>24794</v>
      </c>
      <c r="H36" s="29">
        <v>0.18</v>
      </c>
      <c r="I36" s="26">
        <v>2231</v>
      </c>
      <c r="J36" s="26">
        <v>2231</v>
      </c>
      <c r="K36" s="26"/>
      <c r="L36" s="26">
        <f t="shared" si="1"/>
        <v>4462</v>
      </c>
      <c r="M36" s="26">
        <f t="shared" si="0"/>
        <v>29256</v>
      </c>
      <c r="N36" s="26">
        <v>1900020358</v>
      </c>
      <c r="O36" s="26"/>
      <c r="P36" s="26" t="s">
        <v>27</v>
      </c>
      <c r="Q36" s="26" t="s">
        <v>21</v>
      </c>
      <c r="R36" s="30"/>
      <c r="S36" s="26"/>
    </row>
    <row r="37" spans="1:19" ht="18.75" customHeight="1" x14ac:dyDescent="0.25">
      <c r="A37" s="26">
        <v>38</v>
      </c>
      <c r="B37" s="25">
        <v>6</v>
      </c>
      <c r="C37" s="28" t="s">
        <v>62</v>
      </c>
      <c r="D37" s="28" t="s">
        <v>47</v>
      </c>
      <c r="E37" s="28" t="s">
        <v>722</v>
      </c>
      <c r="F37" s="28">
        <v>996111</v>
      </c>
      <c r="G37" s="26">
        <v>32476</v>
      </c>
      <c r="H37" s="29">
        <v>0.18</v>
      </c>
      <c r="I37" s="26">
        <v>2923</v>
      </c>
      <c r="J37" s="26">
        <v>2923</v>
      </c>
      <c r="K37" s="26"/>
      <c r="L37" s="26">
        <f t="shared" si="1"/>
        <v>5846</v>
      </c>
      <c r="M37" s="26">
        <f t="shared" si="0"/>
        <v>38322</v>
      </c>
      <c r="N37" s="26">
        <v>5100067186</v>
      </c>
      <c r="O37" s="26"/>
      <c r="P37" s="26" t="s">
        <v>22</v>
      </c>
      <c r="Q37" s="26" t="s">
        <v>21</v>
      </c>
      <c r="R37" s="30"/>
      <c r="S37" s="26"/>
    </row>
    <row r="38" spans="1:19" ht="18.75" customHeight="1" x14ac:dyDescent="0.25">
      <c r="A38" s="26">
        <v>39</v>
      </c>
      <c r="B38" s="25" t="s">
        <v>71</v>
      </c>
      <c r="C38" s="28" t="s">
        <v>62</v>
      </c>
      <c r="D38" s="28" t="s">
        <v>35</v>
      </c>
      <c r="E38" s="28" t="s">
        <v>743</v>
      </c>
      <c r="F38" s="28">
        <v>996111</v>
      </c>
      <c r="G38" s="26">
        <v>13040</v>
      </c>
      <c r="H38" s="29">
        <v>0.18</v>
      </c>
      <c r="I38" s="26">
        <v>1173.5999999999999</v>
      </c>
      <c r="J38" s="26">
        <v>1173.5999999999999</v>
      </c>
      <c r="K38" s="26"/>
      <c r="L38" s="26">
        <f t="shared" si="1"/>
        <v>2347.1999999999998</v>
      </c>
      <c r="M38" s="26">
        <f t="shared" si="0"/>
        <v>15387.2</v>
      </c>
      <c r="N38" s="26">
        <v>1900020621</v>
      </c>
      <c r="O38" s="26"/>
      <c r="P38" s="26" t="s">
        <v>22</v>
      </c>
      <c r="Q38" s="26" t="s">
        <v>21</v>
      </c>
      <c r="R38" s="30"/>
      <c r="S38" s="26"/>
    </row>
    <row r="39" spans="1:19" ht="18.75" customHeight="1" x14ac:dyDescent="0.25">
      <c r="A39" s="26">
        <v>40</v>
      </c>
      <c r="B39" s="25" t="s">
        <v>72</v>
      </c>
      <c r="C39" s="28" t="s">
        <v>73</v>
      </c>
      <c r="D39" s="28" t="s">
        <v>74</v>
      </c>
      <c r="E39" s="28" t="s">
        <v>733</v>
      </c>
      <c r="F39" s="28">
        <v>9961</v>
      </c>
      <c r="G39" s="26">
        <v>17880</v>
      </c>
      <c r="H39" s="29">
        <v>0.18</v>
      </c>
      <c r="I39" s="26">
        <v>1609</v>
      </c>
      <c r="J39" s="26">
        <v>1609</v>
      </c>
      <c r="K39" s="26"/>
      <c r="L39" s="26">
        <f t="shared" si="1"/>
        <v>3218</v>
      </c>
      <c r="M39" s="26">
        <f t="shared" si="0"/>
        <v>21098</v>
      </c>
      <c r="N39" s="26">
        <v>1900020630</v>
      </c>
      <c r="O39" s="26"/>
      <c r="P39" s="26" t="s">
        <v>75</v>
      </c>
      <c r="Q39" s="26" t="s">
        <v>21</v>
      </c>
      <c r="R39" s="30"/>
      <c r="S39" s="26"/>
    </row>
    <row r="40" spans="1:19" ht="18.75" customHeight="1" x14ac:dyDescent="0.25">
      <c r="A40" s="26">
        <v>41</v>
      </c>
      <c r="B40" s="25" t="s">
        <v>76</v>
      </c>
      <c r="C40" s="28" t="s">
        <v>73</v>
      </c>
      <c r="D40" s="28" t="s">
        <v>74</v>
      </c>
      <c r="E40" s="28" t="s">
        <v>733</v>
      </c>
      <c r="F40" s="28">
        <v>9961</v>
      </c>
      <c r="G40" s="26">
        <v>20820</v>
      </c>
      <c r="H40" s="29">
        <v>0.18</v>
      </c>
      <c r="I40" s="26">
        <v>1873.8</v>
      </c>
      <c r="J40" s="26">
        <v>1873.8</v>
      </c>
      <c r="K40" s="26"/>
      <c r="L40" s="26">
        <f t="shared" si="1"/>
        <v>3747.6</v>
      </c>
      <c r="M40" s="26">
        <f t="shared" si="0"/>
        <v>24567.599999999999</v>
      </c>
      <c r="N40" s="26">
        <v>1900020628</v>
      </c>
      <c r="O40" s="26"/>
      <c r="P40" s="26" t="s">
        <v>75</v>
      </c>
      <c r="Q40" s="26" t="s">
        <v>21</v>
      </c>
      <c r="R40" s="30"/>
      <c r="S40" s="26"/>
    </row>
    <row r="41" spans="1:19" ht="18.75" customHeight="1" x14ac:dyDescent="0.25">
      <c r="A41" s="26">
        <v>42</v>
      </c>
      <c r="B41" s="25">
        <v>187</v>
      </c>
      <c r="C41" s="28" t="s">
        <v>77</v>
      </c>
      <c r="D41" s="28" t="s">
        <v>78</v>
      </c>
      <c r="E41" s="28" t="s">
        <v>701</v>
      </c>
      <c r="F41" s="28">
        <v>8306</v>
      </c>
      <c r="G41" s="26">
        <v>37915</v>
      </c>
      <c r="H41" s="29">
        <v>0.18</v>
      </c>
      <c r="I41" s="26"/>
      <c r="J41" s="26"/>
      <c r="K41" s="26">
        <v>6825</v>
      </c>
      <c r="L41" s="26">
        <f t="shared" si="1"/>
        <v>6825</v>
      </c>
      <c r="M41" s="26">
        <f t="shared" si="0"/>
        <v>44740</v>
      </c>
      <c r="N41" s="26">
        <v>5000365370</v>
      </c>
      <c r="O41" s="26"/>
      <c r="P41" s="26" t="s">
        <v>79</v>
      </c>
      <c r="Q41" s="26" t="s">
        <v>21</v>
      </c>
      <c r="R41" s="30"/>
      <c r="S41" s="26"/>
    </row>
    <row r="42" spans="1:19" ht="18.75" customHeight="1" x14ac:dyDescent="0.25">
      <c r="A42" s="26">
        <v>43</v>
      </c>
      <c r="B42" s="25" t="s">
        <v>80</v>
      </c>
      <c r="C42" s="28" t="s">
        <v>19</v>
      </c>
      <c r="D42" s="28" t="s">
        <v>81</v>
      </c>
      <c r="E42" s="28" t="s">
        <v>701</v>
      </c>
      <c r="F42" s="28">
        <v>8306</v>
      </c>
      <c r="G42" s="26">
        <v>6600</v>
      </c>
      <c r="H42" s="29">
        <v>0.12</v>
      </c>
      <c r="I42" s="26">
        <v>396</v>
      </c>
      <c r="J42" s="26">
        <v>396</v>
      </c>
      <c r="K42" s="26"/>
      <c r="L42" s="26">
        <f t="shared" si="1"/>
        <v>792</v>
      </c>
      <c r="M42" s="26">
        <f t="shared" si="0"/>
        <v>7392</v>
      </c>
      <c r="N42" s="26">
        <v>5000366174</v>
      </c>
      <c r="O42" s="26"/>
      <c r="P42" s="26" t="s">
        <v>79</v>
      </c>
      <c r="Q42" s="26" t="s">
        <v>21</v>
      </c>
      <c r="R42" s="30"/>
      <c r="S42" s="26"/>
    </row>
    <row r="43" spans="1:19" ht="18.75" customHeight="1" x14ac:dyDescent="0.25">
      <c r="A43" s="26">
        <v>44</v>
      </c>
      <c r="B43" s="25">
        <v>12</v>
      </c>
      <c r="C43" s="28" t="s">
        <v>82</v>
      </c>
      <c r="D43" s="28" t="s">
        <v>83</v>
      </c>
      <c r="E43" s="28" t="s">
        <v>703</v>
      </c>
      <c r="F43" s="28">
        <v>4911</v>
      </c>
      <c r="G43" s="26">
        <v>8680</v>
      </c>
      <c r="H43" s="29">
        <v>0.12</v>
      </c>
      <c r="I43" s="26"/>
      <c r="J43" s="26"/>
      <c r="K43" s="26">
        <v>1041</v>
      </c>
      <c r="L43" s="26">
        <f t="shared" si="1"/>
        <v>1041</v>
      </c>
      <c r="M43" s="26">
        <f t="shared" si="0"/>
        <v>9721</v>
      </c>
      <c r="N43" s="26"/>
      <c r="O43" s="26"/>
      <c r="P43" s="26" t="s">
        <v>84</v>
      </c>
      <c r="Q43" s="26" t="s">
        <v>16</v>
      </c>
      <c r="R43" s="30"/>
      <c r="S43" s="26"/>
    </row>
    <row r="44" spans="1:19" ht="18.75" customHeight="1" x14ac:dyDescent="0.25">
      <c r="A44" s="26">
        <v>45</v>
      </c>
      <c r="B44" s="25">
        <v>11</v>
      </c>
      <c r="C44" s="28" t="s">
        <v>82</v>
      </c>
      <c r="D44" s="28" t="s">
        <v>83</v>
      </c>
      <c r="E44" s="28" t="s">
        <v>703</v>
      </c>
      <c r="F44" s="28">
        <v>4911</v>
      </c>
      <c r="G44" s="26">
        <v>5420</v>
      </c>
      <c r="H44" s="29">
        <v>0.05</v>
      </c>
      <c r="I44" s="26"/>
      <c r="J44" s="26"/>
      <c r="K44" s="26">
        <v>271</v>
      </c>
      <c r="L44" s="26">
        <f t="shared" si="1"/>
        <v>271</v>
      </c>
      <c r="M44" s="26">
        <f t="shared" si="0"/>
        <v>5691</v>
      </c>
      <c r="N44" s="26">
        <v>5000366337</v>
      </c>
      <c r="O44" s="26"/>
      <c r="P44" s="26" t="s">
        <v>85</v>
      </c>
      <c r="Q44" s="26" t="s">
        <v>16</v>
      </c>
      <c r="R44" s="30"/>
      <c r="S44" s="26"/>
    </row>
    <row r="45" spans="1:19" ht="18.75" customHeight="1" x14ac:dyDescent="0.25">
      <c r="A45" s="26">
        <v>46</v>
      </c>
      <c r="B45" s="25">
        <v>11</v>
      </c>
      <c r="C45" s="28" t="s">
        <v>19</v>
      </c>
      <c r="D45" s="28" t="s">
        <v>86</v>
      </c>
      <c r="E45" s="28" t="s">
        <v>736</v>
      </c>
      <c r="F45" s="28">
        <v>996511</v>
      </c>
      <c r="G45" s="26">
        <v>208934.39999999999</v>
      </c>
      <c r="H45" s="29">
        <v>0.05</v>
      </c>
      <c r="I45" s="26">
        <v>5223.3599999999997</v>
      </c>
      <c r="J45" s="26">
        <v>5223.3599999999997</v>
      </c>
      <c r="K45" s="26"/>
      <c r="L45" s="26">
        <f t="shared" si="1"/>
        <v>10446.719999999999</v>
      </c>
      <c r="M45" s="26">
        <f t="shared" si="0"/>
        <v>219381.12</v>
      </c>
      <c r="N45" s="26">
        <v>1900020719</v>
      </c>
      <c r="O45" s="26"/>
      <c r="P45" s="26" t="s">
        <v>32</v>
      </c>
      <c r="Q45" s="26"/>
      <c r="R45" s="30"/>
      <c r="S45" s="26"/>
    </row>
    <row r="46" spans="1:19" ht="18.75" customHeight="1" x14ac:dyDescent="0.25">
      <c r="A46" s="26">
        <v>47</v>
      </c>
      <c r="B46" s="25" t="s">
        <v>87</v>
      </c>
      <c r="C46" s="28" t="s">
        <v>88</v>
      </c>
      <c r="D46" s="28" t="s">
        <v>35</v>
      </c>
      <c r="E46" s="28" t="s">
        <v>743</v>
      </c>
      <c r="F46" s="28">
        <v>996511</v>
      </c>
      <c r="G46" s="26">
        <v>1338453</v>
      </c>
      <c r="H46" s="26"/>
      <c r="I46" s="26"/>
      <c r="J46" s="26"/>
      <c r="K46" s="26"/>
      <c r="L46" s="26">
        <f t="shared" si="1"/>
        <v>0</v>
      </c>
      <c r="M46" s="26">
        <f t="shared" si="0"/>
        <v>1338453</v>
      </c>
      <c r="N46" s="26">
        <v>5100073567</v>
      </c>
      <c r="O46" s="26"/>
      <c r="P46" s="26" t="s">
        <v>36</v>
      </c>
      <c r="Q46" s="26" t="s">
        <v>16</v>
      </c>
      <c r="R46" s="30"/>
      <c r="S46" s="26"/>
    </row>
    <row r="47" spans="1:19" ht="18.75" customHeight="1" x14ac:dyDescent="0.25">
      <c r="A47" s="26">
        <v>48</v>
      </c>
      <c r="B47" s="25">
        <v>7</v>
      </c>
      <c r="C47" s="28" t="s">
        <v>62</v>
      </c>
      <c r="D47" s="28" t="s">
        <v>47</v>
      </c>
      <c r="E47" s="28" t="s">
        <v>722</v>
      </c>
      <c r="F47" s="28">
        <v>996511</v>
      </c>
      <c r="G47" s="26">
        <v>238633</v>
      </c>
      <c r="H47" s="26"/>
      <c r="I47" s="26"/>
      <c r="J47" s="26"/>
      <c r="K47" s="26"/>
      <c r="L47" s="26">
        <f t="shared" si="1"/>
        <v>0</v>
      </c>
      <c r="M47" s="26">
        <f t="shared" si="0"/>
        <v>238633</v>
      </c>
      <c r="N47" s="26">
        <v>5100063091</v>
      </c>
      <c r="O47" s="26"/>
      <c r="P47" s="26" t="s">
        <v>23</v>
      </c>
      <c r="Q47" s="26" t="s">
        <v>16</v>
      </c>
      <c r="R47" s="30"/>
      <c r="S47" s="26"/>
    </row>
    <row r="48" spans="1:19" ht="18.75" customHeight="1" x14ac:dyDescent="0.25">
      <c r="A48" s="26">
        <v>49</v>
      </c>
      <c r="B48" s="25" t="s">
        <v>89</v>
      </c>
      <c r="C48" s="28" t="s">
        <v>90</v>
      </c>
      <c r="D48" s="28" t="s">
        <v>35</v>
      </c>
      <c r="E48" s="28" t="s">
        <v>743</v>
      </c>
      <c r="F48" s="28">
        <v>996511</v>
      </c>
      <c r="G48" s="26">
        <v>1307449</v>
      </c>
      <c r="H48" s="26"/>
      <c r="I48" s="26"/>
      <c r="J48" s="26"/>
      <c r="K48" s="26"/>
      <c r="L48" s="26">
        <f t="shared" si="1"/>
        <v>0</v>
      </c>
      <c r="M48" s="26">
        <f t="shared" si="0"/>
        <v>1307449</v>
      </c>
      <c r="N48" s="26">
        <v>5100064614</v>
      </c>
      <c r="O48" s="26"/>
      <c r="P48" s="26" t="s">
        <v>36</v>
      </c>
      <c r="Q48" s="26" t="s">
        <v>16</v>
      </c>
      <c r="R48" s="30"/>
      <c r="S48" s="26"/>
    </row>
    <row r="49" spans="1:19" ht="18.75" customHeight="1" x14ac:dyDescent="0.25">
      <c r="A49" s="26">
        <v>50</v>
      </c>
      <c r="B49" s="25" t="s">
        <v>91</v>
      </c>
      <c r="C49" s="28" t="s">
        <v>59</v>
      </c>
      <c r="D49" s="28" t="s">
        <v>13</v>
      </c>
      <c r="E49" s="28" t="s">
        <v>716</v>
      </c>
      <c r="F49" s="28">
        <v>996511</v>
      </c>
      <c r="G49" s="26">
        <v>373062</v>
      </c>
      <c r="H49" s="26"/>
      <c r="I49" s="26"/>
      <c r="J49" s="26"/>
      <c r="K49" s="26"/>
      <c r="L49" s="26">
        <f t="shared" si="1"/>
        <v>0</v>
      </c>
      <c r="M49" s="26">
        <f t="shared" si="0"/>
        <v>373062</v>
      </c>
      <c r="N49" s="26">
        <v>5100063041</v>
      </c>
      <c r="O49" s="26"/>
      <c r="P49" s="26" t="s">
        <v>23</v>
      </c>
      <c r="Q49" s="26" t="s">
        <v>16</v>
      </c>
      <c r="R49" s="30"/>
      <c r="S49" s="26"/>
    </row>
    <row r="50" spans="1:19" ht="18.75" customHeight="1" x14ac:dyDescent="0.25">
      <c r="A50" s="26">
        <v>51</v>
      </c>
      <c r="B50" s="25" t="s">
        <v>92</v>
      </c>
      <c r="C50" s="28" t="s">
        <v>59</v>
      </c>
      <c r="D50" s="28" t="s">
        <v>13</v>
      </c>
      <c r="E50" s="28" t="s">
        <v>716</v>
      </c>
      <c r="F50" s="28">
        <v>996511</v>
      </c>
      <c r="G50" s="26">
        <v>388815</v>
      </c>
      <c r="H50" s="26"/>
      <c r="I50" s="26"/>
      <c r="J50" s="26"/>
      <c r="K50" s="26"/>
      <c r="L50" s="26">
        <f t="shared" si="1"/>
        <v>0</v>
      </c>
      <c r="M50" s="26">
        <f t="shared" si="0"/>
        <v>388815</v>
      </c>
      <c r="N50" s="26">
        <v>5100063046</v>
      </c>
      <c r="O50" s="26"/>
      <c r="P50" s="26" t="s">
        <v>23</v>
      </c>
      <c r="Q50" s="26" t="s">
        <v>16</v>
      </c>
      <c r="R50" s="30"/>
      <c r="S50" s="26"/>
    </row>
    <row r="51" spans="1:19" ht="18.75" customHeight="1" x14ac:dyDescent="0.25">
      <c r="A51" s="26">
        <v>52</v>
      </c>
      <c r="B51" s="25" t="s">
        <v>54</v>
      </c>
      <c r="C51" s="28" t="s">
        <v>55</v>
      </c>
      <c r="D51" s="28" t="s">
        <v>35</v>
      </c>
      <c r="E51" s="28" t="s">
        <v>743</v>
      </c>
      <c r="F51" s="28">
        <v>996511</v>
      </c>
      <c r="G51" s="26">
        <v>1264288</v>
      </c>
      <c r="H51" s="26"/>
      <c r="I51" s="26"/>
      <c r="J51" s="26"/>
      <c r="K51" s="26"/>
      <c r="L51" s="26">
        <f t="shared" si="1"/>
        <v>0</v>
      </c>
      <c r="M51" s="26">
        <f t="shared" si="0"/>
        <v>1264288</v>
      </c>
      <c r="N51" s="26">
        <v>5100063072</v>
      </c>
      <c r="O51" s="26"/>
      <c r="P51" s="26" t="s">
        <v>36</v>
      </c>
      <c r="Q51" s="26" t="s">
        <v>16</v>
      </c>
      <c r="R51" s="30"/>
      <c r="S51" s="26"/>
    </row>
    <row r="52" spans="1:19" ht="18.75" customHeight="1" x14ac:dyDescent="0.25">
      <c r="A52" s="26">
        <v>53</v>
      </c>
      <c r="B52" s="25" t="s">
        <v>56</v>
      </c>
      <c r="C52" s="28" t="s">
        <v>57</v>
      </c>
      <c r="D52" s="28" t="s">
        <v>35</v>
      </c>
      <c r="E52" s="28" t="s">
        <v>743</v>
      </c>
      <c r="F52" s="28">
        <v>996511</v>
      </c>
      <c r="G52" s="26">
        <v>390690</v>
      </c>
      <c r="H52" s="26"/>
      <c r="I52" s="26"/>
      <c r="J52" s="26"/>
      <c r="K52" s="26"/>
      <c r="L52" s="26">
        <f t="shared" si="1"/>
        <v>0</v>
      </c>
      <c r="M52" s="26">
        <f t="shared" si="0"/>
        <v>390690</v>
      </c>
      <c r="N52" s="26">
        <v>5100063082</v>
      </c>
      <c r="O52" s="26"/>
      <c r="P52" s="26" t="s">
        <v>36</v>
      </c>
      <c r="Q52" s="26" t="s">
        <v>16</v>
      </c>
      <c r="R52" s="30"/>
      <c r="S52" s="26"/>
    </row>
    <row r="53" spans="1:19" ht="18.75" customHeight="1" x14ac:dyDescent="0.25">
      <c r="A53" s="26">
        <v>54</v>
      </c>
      <c r="B53" s="25" t="s">
        <v>93</v>
      </c>
      <c r="C53" s="28" t="s">
        <v>94</v>
      </c>
      <c r="D53" s="28" t="s">
        <v>35</v>
      </c>
      <c r="E53" s="28" t="s">
        <v>743</v>
      </c>
      <c r="F53" s="28">
        <v>996511</v>
      </c>
      <c r="G53" s="26">
        <v>461900</v>
      </c>
      <c r="H53" s="26"/>
      <c r="I53" s="26"/>
      <c r="J53" s="26"/>
      <c r="K53" s="26"/>
      <c r="L53" s="26">
        <f t="shared" si="1"/>
        <v>0</v>
      </c>
      <c r="M53" s="26">
        <f t="shared" si="0"/>
        <v>461900</v>
      </c>
      <c r="N53" s="26">
        <v>5100083675</v>
      </c>
      <c r="O53" s="26"/>
      <c r="P53" s="26" t="s">
        <v>36</v>
      </c>
      <c r="Q53" s="26" t="s">
        <v>16</v>
      </c>
      <c r="R53" s="30"/>
      <c r="S53" s="26"/>
    </row>
    <row r="54" spans="1:19" ht="18.75" customHeight="1" x14ac:dyDescent="0.25">
      <c r="A54" s="26">
        <v>55</v>
      </c>
      <c r="B54" s="25" t="s">
        <v>95</v>
      </c>
      <c r="C54" s="28" t="s">
        <v>96</v>
      </c>
      <c r="D54" s="28" t="s">
        <v>13</v>
      </c>
      <c r="E54" s="28" t="s">
        <v>716</v>
      </c>
      <c r="F54" s="28">
        <v>9967</v>
      </c>
      <c r="G54" s="26">
        <v>48570</v>
      </c>
      <c r="H54" s="29">
        <v>0.18</v>
      </c>
      <c r="I54" s="26">
        <v>4371.3</v>
      </c>
      <c r="J54" s="26">
        <v>4371.3</v>
      </c>
      <c r="K54" s="26"/>
      <c r="L54" s="26">
        <f t="shared" si="1"/>
        <v>8742.6</v>
      </c>
      <c r="M54" s="26">
        <f t="shared" si="0"/>
        <v>57312.6</v>
      </c>
      <c r="N54" s="26">
        <v>5100084088</v>
      </c>
      <c r="O54" s="26"/>
      <c r="P54" s="26" t="s">
        <v>32</v>
      </c>
      <c r="Q54" s="26" t="s">
        <v>21</v>
      </c>
      <c r="R54" s="30"/>
      <c r="S54" s="26"/>
    </row>
    <row r="55" spans="1:19" ht="18.75" customHeight="1" x14ac:dyDescent="0.25">
      <c r="A55" s="26">
        <v>56</v>
      </c>
      <c r="B55" s="25" t="s">
        <v>97</v>
      </c>
      <c r="C55" s="28" t="s">
        <v>96</v>
      </c>
      <c r="D55" s="28" t="s">
        <v>13</v>
      </c>
      <c r="E55" s="28" t="s">
        <v>716</v>
      </c>
      <c r="F55" s="28">
        <v>9967</v>
      </c>
      <c r="G55" s="26">
        <v>90080</v>
      </c>
      <c r="H55" s="29">
        <v>0.18</v>
      </c>
      <c r="I55" s="26">
        <v>8107.2</v>
      </c>
      <c r="J55" s="26">
        <v>8107.2</v>
      </c>
      <c r="K55" s="26"/>
      <c r="L55" s="26">
        <f t="shared" si="1"/>
        <v>16214.4</v>
      </c>
      <c r="M55" s="26">
        <f t="shared" si="0"/>
        <v>106294.39999999999</v>
      </c>
      <c r="N55" s="26">
        <v>5100084122</v>
      </c>
      <c r="O55" s="26"/>
      <c r="P55" s="26" t="s">
        <v>32</v>
      </c>
      <c r="Q55" s="26" t="s">
        <v>21</v>
      </c>
      <c r="R55" s="30"/>
      <c r="S55" s="26"/>
    </row>
    <row r="56" spans="1:19" ht="18.75" customHeight="1" x14ac:dyDescent="0.25">
      <c r="A56" s="26">
        <v>57</v>
      </c>
      <c r="B56" s="25" t="s">
        <v>98</v>
      </c>
      <c r="C56" s="28" t="s">
        <v>96</v>
      </c>
      <c r="D56" s="28" t="s">
        <v>13</v>
      </c>
      <c r="E56" s="28" t="s">
        <v>716</v>
      </c>
      <c r="F56" s="28">
        <v>996511</v>
      </c>
      <c r="G56" s="26">
        <v>429028</v>
      </c>
      <c r="H56" s="26"/>
      <c r="I56" s="26"/>
      <c r="J56" s="26"/>
      <c r="K56" s="26"/>
      <c r="L56" s="26">
        <f t="shared" si="1"/>
        <v>0</v>
      </c>
      <c r="M56" s="26">
        <f t="shared" si="0"/>
        <v>429028</v>
      </c>
      <c r="N56" s="26">
        <v>5100084054</v>
      </c>
      <c r="O56" s="26"/>
      <c r="P56" s="26" t="s">
        <v>23</v>
      </c>
      <c r="Q56" s="26" t="s">
        <v>16</v>
      </c>
      <c r="R56" s="30"/>
      <c r="S56" s="26"/>
    </row>
    <row r="57" spans="1:19" ht="18.75" customHeight="1" x14ac:dyDescent="0.25">
      <c r="A57" s="26">
        <v>58</v>
      </c>
      <c r="B57" s="25" t="s">
        <v>17</v>
      </c>
      <c r="C57" s="28" t="s">
        <v>99</v>
      </c>
      <c r="D57" s="28" t="s">
        <v>30</v>
      </c>
      <c r="E57" s="28" t="s">
        <v>713</v>
      </c>
      <c r="F57" s="28">
        <v>9961</v>
      </c>
      <c r="G57" s="26">
        <v>170442.2</v>
      </c>
      <c r="H57" s="29">
        <v>0.18</v>
      </c>
      <c r="I57" s="26">
        <v>15339.8</v>
      </c>
      <c r="J57" s="26">
        <v>15339.8</v>
      </c>
      <c r="K57" s="26"/>
      <c r="L57" s="26">
        <f t="shared" si="1"/>
        <v>30679.599999999999</v>
      </c>
      <c r="M57" s="26">
        <f t="shared" si="0"/>
        <v>201121.80000000002</v>
      </c>
      <c r="N57" s="26">
        <v>5100085235</v>
      </c>
      <c r="O57" s="26"/>
      <c r="P57" s="26" t="s">
        <v>31</v>
      </c>
      <c r="Q57" s="26" t="s">
        <v>21</v>
      </c>
      <c r="R57" s="30"/>
      <c r="S57" s="26"/>
    </row>
    <row r="58" spans="1:19" ht="18.75" customHeight="1" x14ac:dyDescent="0.25">
      <c r="A58" s="26">
        <v>59</v>
      </c>
      <c r="B58" s="25" t="s">
        <v>100</v>
      </c>
      <c r="C58" s="28" t="s">
        <v>101</v>
      </c>
      <c r="D58" s="28" t="s">
        <v>35</v>
      </c>
      <c r="E58" s="28" t="s">
        <v>743</v>
      </c>
      <c r="F58" s="28">
        <v>996511</v>
      </c>
      <c r="G58" s="26">
        <v>1106095</v>
      </c>
      <c r="H58" s="26"/>
      <c r="I58" s="26"/>
      <c r="J58" s="26"/>
      <c r="K58" s="26"/>
      <c r="L58" s="26">
        <f t="shared" si="1"/>
        <v>0</v>
      </c>
      <c r="M58" s="26">
        <f t="shared" si="0"/>
        <v>1106095</v>
      </c>
      <c r="N58" s="26">
        <v>5100085285</v>
      </c>
      <c r="O58" s="26"/>
      <c r="P58" s="26" t="s">
        <v>36</v>
      </c>
      <c r="Q58" s="26" t="s">
        <v>16</v>
      </c>
      <c r="R58" s="30"/>
      <c r="S58" s="26"/>
    </row>
    <row r="59" spans="1:19" ht="18.75" customHeight="1" x14ac:dyDescent="0.25">
      <c r="A59" s="26">
        <v>60</v>
      </c>
      <c r="B59" s="25" t="s">
        <v>102</v>
      </c>
      <c r="C59" s="28" t="s">
        <v>94</v>
      </c>
      <c r="D59" s="28" t="s">
        <v>35</v>
      </c>
      <c r="E59" s="28" t="s">
        <v>743</v>
      </c>
      <c r="F59" s="28">
        <v>996111</v>
      </c>
      <c r="G59" s="26">
        <v>47435.4</v>
      </c>
      <c r="H59" s="29">
        <v>0.18</v>
      </c>
      <c r="I59" s="26">
        <v>4269.1899999999996</v>
      </c>
      <c r="J59" s="26">
        <v>4269.1899999999996</v>
      </c>
      <c r="K59" s="26"/>
      <c r="L59" s="26">
        <f t="shared" si="1"/>
        <v>8538.3799999999992</v>
      </c>
      <c r="M59" s="26">
        <f t="shared" si="0"/>
        <v>55973.78</v>
      </c>
      <c r="N59" s="26">
        <v>5100085302</v>
      </c>
      <c r="O59" s="26"/>
      <c r="P59" s="26" t="s">
        <v>22</v>
      </c>
      <c r="Q59" s="26" t="s">
        <v>21</v>
      </c>
      <c r="R59" s="30"/>
      <c r="S59" s="26"/>
    </row>
    <row r="60" spans="1:19" ht="18.75" customHeight="1" x14ac:dyDescent="0.25">
      <c r="A60" s="26">
        <v>61</v>
      </c>
      <c r="B60" s="25" t="s">
        <v>103</v>
      </c>
      <c r="C60" s="28" t="s">
        <v>94</v>
      </c>
      <c r="D60" s="28" t="s">
        <v>35</v>
      </c>
      <c r="E60" s="28" t="s">
        <v>743</v>
      </c>
      <c r="F60" s="28">
        <v>996713</v>
      </c>
      <c r="G60" s="26">
        <v>277329</v>
      </c>
      <c r="H60" s="29">
        <v>0.18</v>
      </c>
      <c r="I60" s="26">
        <v>24959.61</v>
      </c>
      <c r="J60" s="26">
        <v>24959.61</v>
      </c>
      <c r="K60" s="26"/>
      <c r="L60" s="26">
        <f t="shared" si="1"/>
        <v>49919.22</v>
      </c>
      <c r="M60" s="26">
        <f t="shared" si="0"/>
        <v>327248.21999999997</v>
      </c>
      <c r="N60" s="26">
        <v>5100085295</v>
      </c>
      <c r="O60" s="26"/>
      <c r="P60" s="26" t="s">
        <v>41</v>
      </c>
      <c r="Q60" s="26" t="s">
        <v>21</v>
      </c>
      <c r="R60" s="30"/>
      <c r="S60" s="26"/>
    </row>
    <row r="61" spans="1:19" ht="18.75" customHeight="1" x14ac:dyDescent="0.25">
      <c r="A61" s="26">
        <v>62</v>
      </c>
      <c r="B61" s="25">
        <v>8</v>
      </c>
      <c r="C61" s="28" t="s">
        <v>94</v>
      </c>
      <c r="D61" s="28" t="s">
        <v>47</v>
      </c>
      <c r="E61" s="28" t="s">
        <v>722</v>
      </c>
      <c r="F61" s="28">
        <v>996713</v>
      </c>
      <c r="G61" s="26">
        <v>45310</v>
      </c>
      <c r="H61" s="29">
        <v>0.18</v>
      </c>
      <c r="I61" s="26">
        <v>4078</v>
      </c>
      <c r="J61" s="26">
        <v>4078</v>
      </c>
      <c r="K61" s="26"/>
      <c r="L61" s="26">
        <f t="shared" si="1"/>
        <v>8156</v>
      </c>
      <c r="M61" s="26">
        <f t="shared" si="0"/>
        <v>53466</v>
      </c>
      <c r="N61" s="26">
        <v>5100085757</v>
      </c>
      <c r="O61" s="26"/>
      <c r="P61" s="26" t="s">
        <v>32</v>
      </c>
      <c r="Q61" s="26" t="s">
        <v>21</v>
      </c>
      <c r="R61" s="30"/>
      <c r="S61" s="26"/>
    </row>
    <row r="62" spans="1:19" ht="18.75" customHeight="1" x14ac:dyDescent="0.25">
      <c r="A62" s="26">
        <v>63</v>
      </c>
      <c r="B62" s="25">
        <v>10</v>
      </c>
      <c r="C62" s="28" t="s">
        <v>94</v>
      </c>
      <c r="D62" s="28" t="s">
        <v>47</v>
      </c>
      <c r="E62" s="28" t="s">
        <v>722</v>
      </c>
      <c r="F62" s="28">
        <v>996511</v>
      </c>
      <c r="G62" s="26">
        <v>168601</v>
      </c>
      <c r="H62" s="26"/>
      <c r="I62" s="26"/>
      <c r="J62" s="26"/>
      <c r="K62" s="26"/>
      <c r="L62" s="26">
        <f t="shared" si="1"/>
        <v>0</v>
      </c>
      <c r="M62" s="26">
        <f t="shared" si="0"/>
        <v>168601</v>
      </c>
      <c r="N62" s="26">
        <v>5100091746</v>
      </c>
      <c r="O62" s="26"/>
      <c r="P62" s="26" t="s">
        <v>23</v>
      </c>
      <c r="Q62" s="26" t="s">
        <v>16</v>
      </c>
      <c r="R62" s="30"/>
      <c r="S62" s="26"/>
    </row>
    <row r="63" spans="1:19" ht="18.75" customHeight="1" x14ac:dyDescent="0.25">
      <c r="A63" s="26">
        <v>64</v>
      </c>
      <c r="B63" s="25" t="s">
        <v>104</v>
      </c>
      <c r="C63" s="28" t="s">
        <v>105</v>
      </c>
      <c r="D63" s="28" t="s">
        <v>13</v>
      </c>
      <c r="E63" s="28" t="s">
        <v>716</v>
      </c>
      <c r="F63" s="28">
        <v>996511</v>
      </c>
      <c r="G63" s="26">
        <v>258914</v>
      </c>
      <c r="H63" s="26"/>
      <c r="I63" s="26"/>
      <c r="J63" s="26"/>
      <c r="K63" s="26"/>
      <c r="L63" s="26">
        <f t="shared" si="1"/>
        <v>0</v>
      </c>
      <c r="M63" s="26">
        <f t="shared" si="0"/>
        <v>258914</v>
      </c>
      <c r="N63" s="26">
        <v>5100102423</v>
      </c>
      <c r="O63" s="26"/>
      <c r="P63" s="26" t="s">
        <v>23</v>
      </c>
      <c r="Q63" s="26" t="s">
        <v>16</v>
      </c>
      <c r="R63" s="30"/>
      <c r="S63" s="26"/>
    </row>
    <row r="64" spans="1:19" ht="18.75" customHeight="1" x14ac:dyDescent="0.25">
      <c r="A64" s="26">
        <v>65</v>
      </c>
      <c r="B64" s="25" t="s">
        <v>106</v>
      </c>
      <c r="C64" s="28" t="s">
        <v>96</v>
      </c>
      <c r="D64" s="28" t="s">
        <v>13</v>
      </c>
      <c r="E64" s="28" t="s">
        <v>716</v>
      </c>
      <c r="F64" s="28">
        <v>996511</v>
      </c>
      <c r="G64" s="26">
        <v>306029</v>
      </c>
      <c r="H64" s="26"/>
      <c r="I64" s="26"/>
      <c r="J64" s="26"/>
      <c r="K64" s="26"/>
      <c r="L64" s="26">
        <f t="shared" si="1"/>
        <v>0</v>
      </c>
      <c r="M64" s="26">
        <f t="shared" ref="M64:M127" si="2">+G64+L64</f>
        <v>306029</v>
      </c>
      <c r="N64" s="27">
        <v>5100102263</v>
      </c>
      <c r="O64" s="26"/>
      <c r="P64" s="26" t="s">
        <v>23</v>
      </c>
      <c r="Q64" s="26" t="s">
        <v>16</v>
      </c>
      <c r="R64" s="30"/>
      <c r="S64" s="26"/>
    </row>
    <row r="65" spans="1:19" ht="18.75" customHeight="1" x14ac:dyDescent="0.25">
      <c r="A65" s="26">
        <v>66</v>
      </c>
      <c r="B65" s="25">
        <v>3</v>
      </c>
      <c r="C65" s="28" t="s">
        <v>107</v>
      </c>
      <c r="D65" s="28" t="s">
        <v>52</v>
      </c>
      <c r="E65" s="28" t="s">
        <v>690</v>
      </c>
      <c r="F65" s="28">
        <v>996729</v>
      </c>
      <c r="G65" s="26">
        <v>21494</v>
      </c>
      <c r="H65" s="29">
        <v>0.18</v>
      </c>
      <c r="I65" s="26">
        <v>1934</v>
      </c>
      <c r="J65" s="26">
        <v>1934</v>
      </c>
      <c r="K65" s="26"/>
      <c r="L65" s="26">
        <f t="shared" ref="L65:L128" si="3">SUM(I65:K65)</f>
        <v>3868</v>
      </c>
      <c r="M65" s="26">
        <f t="shared" si="2"/>
        <v>25362</v>
      </c>
      <c r="N65" s="26">
        <v>1900027481</v>
      </c>
      <c r="O65" s="26"/>
      <c r="P65" s="26" t="s">
        <v>27</v>
      </c>
      <c r="Q65" s="26" t="s">
        <v>21</v>
      </c>
      <c r="R65" s="30"/>
      <c r="S65" s="26"/>
    </row>
    <row r="66" spans="1:19" ht="18.75" customHeight="1" x14ac:dyDescent="0.25">
      <c r="A66" s="26">
        <v>67</v>
      </c>
      <c r="B66" s="25" t="s">
        <v>108</v>
      </c>
      <c r="C66" s="28" t="s">
        <v>105</v>
      </c>
      <c r="D66" s="28" t="s">
        <v>13</v>
      </c>
      <c r="E66" s="28" t="s">
        <v>716</v>
      </c>
      <c r="F66" s="28">
        <v>996511</v>
      </c>
      <c r="G66" s="26">
        <v>189084</v>
      </c>
      <c r="H66" s="26"/>
      <c r="I66" s="26"/>
      <c r="J66" s="26"/>
      <c r="K66" s="26"/>
      <c r="L66" s="26">
        <f t="shared" si="3"/>
        <v>0</v>
      </c>
      <c r="M66" s="26">
        <f t="shared" si="2"/>
        <v>189084</v>
      </c>
      <c r="N66" s="27">
        <v>5100102263</v>
      </c>
      <c r="O66" s="26"/>
      <c r="P66" s="26" t="s">
        <v>23</v>
      </c>
      <c r="Q66" s="26" t="s">
        <v>16</v>
      </c>
      <c r="R66" s="30"/>
      <c r="S66" s="26"/>
    </row>
    <row r="67" spans="1:19" ht="18.75" customHeight="1" x14ac:dyDescent="0.25">
      <c r="A67" s="26">
        <v>68</v>
      </c>
      <c r="B67" s="25">
        <v>4</v>
      </c>
      <c r="C67" s="28" t="s">
        <v>107</v>
      </c>
      <c r="D67" s="28" t="s">
        <v>52</v>
      </c>
      <c r="E67" s="28" t="s">
        <v>690</v>
      </c>
      <c r="F67" s="28">
        <v>996729</v>
      </c>
      <c r="G67" s="26">
        <v>16500</v>
      </c>
      <c r="H67" s="29">
        <v>0.18</v>
      </c>
      <c r="I67" s="26">
        <v>1485</v>
      </c>
      <c r="J67" s="26">
        <v>1485</v>
      </c>
      <c r="K67" s="26"/>
      <c r="L67" s="26">
        <f t="shared" si="3"/>
        <v>2970</v>
      </c>
      <c r="M67" s="26">
        <f t="shared" si="2"/>
        <v>19470</v>
      </c>
      <c r="N67" s="26">
        <v>1900027483</v>
      </c>
      <c r="O67" s="26"/>
      <c r="P67" s="26" t="s">
        <v>27</v>
      </c>
      <c r="Q67" s="26" t="s">
        <v>21</v>
      </c>
      <c r="R67" s="30"/>
      <c r="S67" s="26"/>
    </row>
    <row r="68" spans="1:19" ht="18.75" customHeight="1" x14ac:dyDescent="0.25">
      <c r="A68" s="26">
        <v>69</v>
      </c>
      <c r="B68" s="25" t="s">
        <v>109</v>
      </c>
      <c r="C68" s="28" t="s">
        <v>110</v>
      </c>
      <c r="D68" s="28" t="s">
        <v>35</v>
      </c>
      <c r="E68" s="28" t="s">
        <v>743</v>
      </c>
      <c r="F68" s="28">
        <v>996713</v>
      </c>
      <c r="G68" s="26">
        <v>174901.5</v>
      </c>
      <c r="H68" s="29">
        <v>0.18</v>
      </c>
      <c r="I68" s="26">
        <v>15741.14</v>
      </c>
      <c r="J68" s="26">
        <v>15741.14</v>
      </c>
      <c r="K68" s="26"/>
      <c r="L68" s="26">
        <f t="shared" si="3"/>
        <v>31482.28</v>
      </c>
      <c r="M68" s="26">
        <f t="shared" si="2"/>
        <v>206383.78</v>
      </c>
      <c r="N68" s="26">
        <v>5100101851</v>
      </c>
      <c r="O68" s="26"/>
      <c r="P68" s="26" t="s">
        <v>41</v>
      </c>
      <c r="Q68" s="26" t="s">
        <v>21</v>
      </c>
      <c r="R68" s="30">
        <v>0.22</v>
      </c>
      <c r="S68" s="26"/>
    </row>
    <row r="69" spans="1:19" ht="18.75" customHeight="1" x14ac:dyDescent="0.25">
      <c r="A69" s="26">
        <v>70</v>
      </c>
      <c r="B69" s="25" t="s">
        <v>112</v>
      </c>
      <c r="C69" s="28" t="s">
        <v>113</v>
      </c>
      <c r="D69" s="28" t="s">
        <v>35</v>
      </c>
      <c r="E69" s="28" t="s">
        <v>743</v>
      </c>
      <c r="F69" s="28">
        <v>996511</v>
      </c>
      <c r="G69" s="26">
        <v>498931</v>
      </c>
      <c r="H69" s="26"/>
      <c r="I69" s="26"/>
      <c r="J69" s="26"/>
      <c r="K69" s="26"/>
      <c r="L69" s="26">
        <f t="shared" si="3"/>
        <v>0</v>
      </c>
      <c r="M69" s="26">
        <f t="shared" si="2"/>
        <v>498931</v>
      </c>
      <c r="N69" s="26">
        <v>5100101810</v>
      </c>
      <c r="O69" s="26"/>
      <c r="P69" s="26" t="s">
        <v>36</v>
      </c>
      <c r="Q69" s="26" t="s">
        <v>16</v>
      </c>
      <c r="R69" s="30"/>
      <c r="S69" s="26"/>
    </row>
    <row r="70" spans="1:19" ht="18.75" customHeight="1" x14ac:dyDescent="0.25">
      <c r="A70" s="26">
        <v>71</v>
      </c>
      <c r="B70" s="25" t="s">
        <v>114</v>
      </c>
      <c r="C70" s="28" t="s">
        <v>115</v>
      </c>
      <c r="D70" s="28" t="s">
        <v>35</v>
      </c>
      <c r="E70" s="28" t="s">
        <v>743</v>
      </c>
      <c r="F70" s="28">
        <v>996511</v>
      </c>
      <c r="G70" s="26">
        <v>389706</v>
      </c>
      <c r="H70" s="26"/>
      <c r="I70" s="26"/>
      <c r="J70" s="26"/>
      <c r="K70" s="26"/>
      <c r="L70" s="26">
        <f t="shared" si="3"/>
        <v>0</v>
      </c>
      <c r="M70" s="26">
        <f t="shared" si="2"/>
        <v>389706</v>
      </c>
      <c r="N70" s="26">
        <v>5100101788</v>
      </c>
      <c r="O70" s="26"/>
      <c r="P70" s="26" t="s">
        <v>36</v>
      </c>
      <c r="Q70" s="26" t="s">
        <v>16</v>
      </c>
      <c r="R70" s="30"/>
      <c r="S70" s="26"/>
    </row>
    <row r="71" spans="1:19" ht="18.75" customHeight="1" x14ac:dyDescent="0.25">
      <c r="A71" s="26">
        <v>72</v>
      </c>
      <c r="B71" s="25" t="s">
        <v>116</v>
      </c>
      <c r="C71" s="28" t="s">
        <v>105</v>
      </c>
      <c r="D71" s="28" t="s">
        <v>13</v>
      </c>
      <c r="E71" s="28" t="s">
        <v>716</v>
      </c>
      <c r="F71" s="28">
        <v>9967</v>
      </c>
      <c r="G71" s="26">
        <v>31010</v>
      </c>
      <c r="H71" s="29">
        <v>0.18</v>
      </c>
      <c r="I71" s="26">
        <v>2790.9</v>
      </c>
      <c r="J71" s="26">
        <v>2790.9</v>
      </c>
      <c r="K71" s="26"/>
      <c r="L71" s="26">
        <f t="shared" si="3"/>
        <v>5581.8</v>
      </c>
      <c r="M71" s="26">
        <f t="shared" si="2"/>
        <v>36591.800000000003</v>
      </c>
      <c r="N71" s="26">
        <v>5100102746</v>
      </c>
      <c r="O71" s="26"/>
      <c r="P71" s="26" t="s">
        <v>32</v>
      </c>
      <c r="Q71" s="26" t="s">
        <v>21</v>
      </c>
      <c r="R71" s="30"/>
      <c r="S71" s="26"/>
    </row>
    <row r="72" spans="1:19" ht="18.75" customHeight="1" x14ac:dyDescent="0.25">
      <c r="A72" s="26">
        <v>73</v>
      </c>
      <c r="B72" s="25" t="s">
        <v>117</v>
      </c>
      <c r="C72" s="28" t="s">
        <v>105</v>
      </c>
      <c r="D72" s="28" t="s">
        <v>13</v>
      </c>
      <c r="E72" s="28" t="s">
        <v>716</v>
      </c>
      <c r="F72" s="28">
        <v>9967</v>
      </c>
      <c r="G72" s="26">
        <v>25680</v>
      </c>
      <c r="H72" s="29">
        <v>0.18</v>
      </c>
      <c r="I72" s="26">
        <v>2311</v>
      </c>
      <c r="J72" s="26">
        <v>2311</v>
      </c>
      <c r="K72" s="26"/>
      <c r="L72" s="26">
        <f t="shared" si="3"/>
        <v>4622</v>
      </c>
      <c r="M72" s="26">
        <f t="shared" si="2"/>
        <v>30302</v>
      </c>
      <c r="N72" s="26">
        <v>5100102756</v>
      </c>
      <c r="O72" s="26"/>
      <c r="P72" s="26" t="s">
        <v>32</v>
      </c>
      <c r="Q72" s="26" t="s">
        <v>21</v>
      </c>
      <c r="R72" s="30"/>
      <c r="S72" s="26"/>
    </row>
    <row r="73" spans="1:19" ht="18.75" customHeight="1" x14ac:dyDescent="0.25">
      <c r="A73" s="26">
        <v>74</v>
      </c>
      <c r="B73" s="25" t="s">
        <v>12</v>
      </c>
      <c r="C73" s="28" t="s">
        <v>105</v>
      </c>
      <c r="D73" s="28" t="s">
        <v>30</v>
      </c>
      <c r="E73" s="28" t="s">
        <v>713</v>
      </c>
      <c r="F73" s="28">
        <v>9961</v>
      </c>
      <c r="G73" s="26">
        <v>91488</v>
      </c>
      <c r="H73" s="29">
        <v>0.18</v>
      </c>
      <c r="I73" s="26">
        <v>8234</v>
      </c>
      <c r="J73" s="26">
        <v>8234</v>
      </c>
      <c r="K73" s="26"/>
      <c r="L73" s="26">
        <f t="shared" si="3"/>
        <v>16468</v>
      </c>
      <c r="M73" s="26">
        <f t="shared" si="2"/>
        <v>107956</v>
      </c>
      <c r="N73" s="27">
        <v>5100103681</v>
      </c>
      <c r="O73" s="26"/>
      <c r="P73" s="26" t="s">
        <v>31</v>
      </c>
      <c r="Q73" s="26" t="s">
        <v>21</v>
      </c>
      <c r="R73" s="30"/>
      <c r="S73" s="26"/>
    </row>
    <row r="74" spans="1:19" ht="18.75" customHeight="1" x14ac:dyDescent="0.25">
      <c r="A74" s="26">
        <v>75</v>
      </c>
      <c r="B74" s="25" t="s">
        <v>116</v>
      </c>
      <c r="C74" s="28" t="s">
        <v>105</v>
      </c>
      <c r="D74" s="28" t="s">
        <v>13</v>
      </c>
      <c r="E74" s="28" t="s">
        <v>716</v>
      </c>
      <c r="F74" s="28">
        <v>9967</v>
      </c>
      <c r="G74" s="26">
        <v>31010</v>
      </c>
      <c r="H74" s="29">
        <v>0.18</v>
      </c>
      <c r="I74" s="26">
        <v>2791</v>
      </c>
      <c r="J74" s="26">
        <v>2791</v>
      </c>
      <c r="K74" s="26"/>
      <c r="L74" s="26">
        <f t="shared" si="3"/>
        <v>5582</v>
      </c>
      <c r="M74" s="26">
        <f t="shared" si="2"/>
        <v>36592</v>
      </c>
      <c r="N74" s="26">
        <v>5100102746</v>
      </c>
      <c r="O74" s="26"/>
      <c r="P74" s="26" t="s">
        <v>32</v>
      </c>
      <c r="Q74" s="26" t="s">
        <v>21</v>
      </c>
      <c r="R74" s="30"/>
      <c r="S74" s="26"/>
    </row>
    <row r="75" spans="1:19" ht="18.75" customHeight="1" x14ac:dyDescent="0.25">
      <c r="A75" s="26">
        <v>76</v>
      </c>
      <c r="B75" s="25">
        <v>6</v>
      </c>
      <c r="C75" s="28" t="s">
        <v>118</v>
      </c>
      <c r="D75" s="28" t="s">
        <v>52</v>
      </c>
      <c r="E75" s="28" t="s">
        <v>690</v>
      </c>
      <c r="F75" s="28">
        <v>996729</v>
      </c>
      <c r="G75" s="26">
        <v>16500</v>
      </c>
      <c r="H75" s="29">
        <v>0.18</v>
      </c>
      <c r="I75" s="26">
        <v>1485</v>
      </c>
      <c r="J75" s="26">
        <v>1485</v>
      </c>
      <c r="K75" s="26"/>
      <c r="L75" s="26">
        <f t="shared" si="3"/>
        <v>2970</v>
      </c>
      <c r="M75" s="26">
        <f t="shared" si="2"/>
        <v>19470</v>
      </c>
      <c r="N75" s="26">
        <v>1900028796</v>
      </c>
      <c r="O75" s="26"/>
      <c r="P75" s="26" t="s">
        <v>27</v>
      </c>
      <c r="Q75" s="26" t="s">
        <v>21</v>
      </c>
      <c r="R75" s="30"/>
      <c r="S75" s="26"/>
    </row>
    <row r="76" spans="1:19" ht="18.75" customHeight="1" x14ac:dyDescent="0.25">
      <c r="A76" s="26">
        <v>77</v>
      </c>
      <c r="B76" s="25">
        <v>18</v>
      </c>
      <c r="C76" s="28" t="s">
        <v>119</v>
      </c>
      <c r="D76" s="28" t="s">
        <v>26</v>
      </c>
      <c r="E76" s="28" t="s">
        <v>700</v>
      </c>
      <c r="F76" s="28">
        <v>996729</v>
      </c>
      <c r="G76" s="26">
        <v>24794</v>
      </c>
      <c r="H76" s="29">
        <v>0.18</v>
      </c>
      <c r="I76" s="26">
        <v>2231</v>
      </c>
      <c r="J76" s="26">
        <v>2231</v>
      </c>
      <c r="K76" s="26"/>
      <c r="L76" s="26">
        <f t="shared" si="3"/>
        <v>4462</v>
      </c>
      <c r="M76" s="26">
        <f t="shared" si="2"/>
        <v>29256</v>
      </c>
      <c r="N76" s="26">
        <v>1900028795</v>
      </c>
      <c r="O76" s="26"/>
      <c r="P76" s="26" t="s">
        <v>27</v>
      </c>
      <c r="Q76" s="26" t="s">
        <v>21</v>
      </c>
      <c r="R76" s="30"/>
      <c r="S76" s="26"/>
    </row>
    <row r="77" spans="1:19" ht="18.75" customHeight="1" x14ac:dyDescent="0.25">
      <c r="A77" s="26">
        <v>78</v>
      </c>
      <c r="B77" s="25">
        <v>13</v>
      </c>
      <c r="C77" s="28" t="s">
        <v>110</v>
      </c>
      <c r="D77" s="28" t="s">
        <v>47</v>
      </c>
      <c r="E77" s="28" t="s">
        <v>722</v>
      </c>
      <c r="F77" s="28">
        <v>996713</v>
      </c>
      <c r="G77" s="26">
        <v>45910</v>
      </c>
      <c r="H77" s="29">
        <v>0.18</v>
      </c>
      <c r="I77" s="26">
        <v>4132</v>
      </c>
      <c r="J77" s="26">
        <v>4132</v>
      </c>
      <c r="K77" s="26"/>
      <c r="L77" s="26">
        <f t="shared" si="3"/>
        <v>8264</v>
      </c>
      <c r="M77" s="26">
        <f t="shared" si="2"/>
        <v>54174</v>
      </c>
      <c r="N77" s="26">
        <v>5100103657</v>
      </c>
      <c r="O77" s="26"/>
      <c r="P77" s="26" t="s">
        <v>32</v>
      </c>
      <c r="Q77" s="26" t="s">
        <v>21</v>
      </c>
      <c r="R77" s="30"/>
      <c r="S77" s="26"/>
    </row>
    <row r="78" spans="1:19" ht="18.75" customHeight="1" x14ac:dyDescent="0.25">
      <c r="A78" s="26">
        <v>79</v>
      </c>
      <c r="B78" s="25">
        <v>14</v>
      </c>
      <c r="C78" s="28" t="s">
        <v>110</v>
      </c>
      <c r="D78" s="28" t="s">
        <v>47</v>
      </c>
      <c r="E78" s="28" t="s">
        <v>722</v>
      </c>
      <c r="F78" s="28">
        <v>996111</v>
      </c>
      <c r="G78" s="26">
        <v>23712</v>
      </c>
      <c r="H78" s="29">
        <v>0.18</v>
      </c>
      <c r="I78" s="26">
        <v>2134</v>
      </c>
      <c r="J78" s="26">
        <v>2134</v>
      </c>
      <c r="K78" s="26"/>
      <c r="L78" s="26">
        <f t="shared" si="3"/>
        <v>4268</v>
      </c>
      <c r="M78" s="26">
        <f t="shared" si="2"/>
        <v>27980</v>
      </c>
      <c r="N78" s="26">
        <v>5100103664</v>
      </c>
      <c r="O78" s="26"/>
      <c r="P78" s="26" t="s">
        <v>22</v>
      </c>
      <c r="Q78" s="26" t="s">
        <v>21</v>
      </c>
      <c r="R78" s="30"/>
      <c r="S78" s="26"/>
    </row>
    <row r="79" spans="1:19" ht="18.75" customHeight="1" x14ac:dyDescent="0.25">
      <c r="A79" s="26">
        <v>80</v>
      </c>
      <c r="B79" s="25">
        <v>15</v>
      </c>
      <c r="C79" s="28" t="s">
        <v>110</v>
      </c>
      <c r="D79" s="28" t="s">
        <v>47</v>
      </c>
      <c r="E79" s="28" t="s">
        <v>722</v>
      </c>
      <c r="F79" s="28">
        <v>996511</v>
      </c>
      <c r="G79" s="26">
        <v>198339</v>
      </c>
      <c r="H79" s="26"/>
      <c r="I79" s="26"/>
      <c r="J79" s="26"/>
      <c r="K79" s="26"/>
      <c r="L79" s="26">
        <f t="shared" si="3"/>
        <v>0</v>
      </c>
      <c r="M79" s="26">
        <f t="shared" si="2"/>
        <v>198339</v>
      </c>
      <c r="N79" s="26">
        <v>5100103650</v>
      </c>
      <c r="O79" s="26"/>
      <c r="P79" s="26" t="s">
        <v>23</v>
      </c>
      <c r="Q79" s="26" t="s">
        <v>16</v>
      </c>
      <c r="R79" s="30"/>
      <c r="S79" s="26"/>
    </row>
    <row r="80" spans="1:19" ht="18.75" customHeight="1" x14ac:dyDescent="0.25">
      <c r="A80" s="26">
        <v>81</v>
      </c>
      <c r="B80" s="25">
        <v>108</v>
      </c>
      <c r="C80" s="28" t="s">
        <v>110</v>
      </c>
      <c r="D80" s="28" t="s">
        <v>44</v>
      </c>
      <c r="E80" s="28" t="s">
        <v>742</v>
      </c>
      <c r="F80" s="28">
        <v>996713</v>
      </c>
      <c r="G80" s="26">
        <v>18592</v>
      </c>
      <c r="H80" s="29">
        <v>0.18</v>
      </c>
      <c r="I80" s="26">
        <v>1673</v>
      </c>
      <c r="J80" s="26">
        <v>1673</v>
      </c>
      <c r="K80" s="26"/>
      <c r="L80" s="26">
        <f t="shared" si="3"/>
        <v>3346</v>
      </c>
      <c r="M80" s="26">
        <f t="shared" si="2"/>
        <v>21938</v>
      </c>
      <c r="N80" s="26">
        <v>5100105691</v>
      </c>
      <c r="O80" s="26"/>
      <c r="P80" s="26" t="s">
        <v>32</v>
      </c>
      <c r="Q80" s="26" t="s">
        <v>21</v>
      </c>
      <c r="R80" s="30"/>
      <c r="S80" s="26"/>
    </row>
    <row r="81" spans="1:19" ht="18.75" customHeight="1" x14ac:dyDescent="0.25">
      <c r="A81" s="26">
        <v>82</v>
      </c>
      <c r="B81" s="25">
        <v>105</v>
      </c>
      <c r="C81" s="28" t="s">
        <v>110</v>
      </c>
      <c r="D81" s="28" t="s">
        <v>44</v>
      </c>
      <c r="E81" s="28" t="s">
        <v>742</v>
      </c>
      <c r="F81" s="28">
        <v>996713</v>
      </c>
      <c r="G81" s="26">
        <v>113464</v>
      </c>
      <c r="H81" s="26"/>
      <c r="I81" s="26"/>
      <c r="J81" s="26"/>
      <c r="K81" s="26"/>
      <c r="L81" s="26">
        <f t="shared" si="3"/>
        <v>0</v>
      </c>
      <c r="M81" s="26">
        <f t="shared" si="2"/>
        <v>113464</v>
      </c>
      <c r="N81" s="26">
        <v>5100105676</v>
      </c>
      <c r="O81" s="26"/>
      <c r="P81" s="26" t="s">
        <v>45</v>
      </c>
      <c r="Q81" s="26" t="s">
        <v>16</v>
      </c>
      <c r="R81" s="30"/>
      <c r="S81" s="26"/>
    </row>
    <row r="82" spans="1:19" ht="18.75" customHeight="1" x14ac:dyDescent="0.25">
      <c r="A82" s="26">
        <v>83</v>
      </c>
      <c r="B82" s="25">
        <v>134</v>
      </c>
      <c r="C82" s="28" t="s">
        <v>110</v>
      </c>
      <c r="D82" s="28" t="s">
        <v>69</v>
      </c>
      <c r="E82" s="28" t="s">
        <v>723</v>
      </c>
      <c r="F82" s="28">
        <v>996111</v>
      </c>
      <c r="G82" s="26">
        <v>11724</v>
      </c>
      <c r="H82" s="29">
        <v>0.18</v>
      </c>
      <c r="I82" s="26">
        <v>1055.1600000000001</v>
      </c>
      <c r="J82" s="26">
        <v>1055.1600000000001</v>
      </c>
      <c r="K82" s="26"/>
      <c r="L82" s="26">
        <f t="shared" si="3"/>
        <v>2110.3200000000002</v>
      </c>
      <c r="M82" s="26">
        <f t="shared" si="2"/>
        <v>13834.32</v>
      </c>
      <c r="N82" s="26">
        <v>5100106263</v>
      </c>
      <c r="O82" s="26"/>
      <c r="P82" s="26" t="s">
        <v>22</v>
      </c>
      <c r="Q82" s="26" t="s">
        <v>21</v>
      </c>
      <c r="R82" s="30"/>
      <c r="S82" s="26"/>
    </row>
    <row r="83" spans="1:19" ht="18.75" customHeight="1" x14ac:dyDescent="0.25">
      <c r="A83" s="26">
        <v>84</v>
      </c>
      <c r="B83" s="25" t="s">
        <v>120</v>
      </c>
      <c r="C83" s="28" t="s">
        <v>110</v>
      </c>
      <c r="D83" s="28" t="s">
        <v>35</v>
      </c>
      <c r="E83" s="28" t="s">
        <v>743</v>
      </c>
      <c r="F83" s="28">
        <v>996111</v>
      </c>
      <c r="G83" s="26">
        <v>29853</v>
      </c>
      <c r="H83" s="29">
        <v>0.18</v>
      </c>
      <c r="I83" s="26">
        <v>2687</v>
      </c>
      <c r="J83" s="26">
        <v>2687</v>
      </c>
      <c r="K83" s="26"/>
      <c r="L83" s="26">
        <f t="shared" si="3"/>
        <v>5374</v>
      </c>
      <c r="M83" s="26">
        <f t="shared" si="2"/>
        <v>35227</v>
      </c>
      <c r="N83" s="26">
        <v>5100106403</v>
      </c>
      <c r="O83" s="26"/>
      <c r="P83" s="26" t="s">
        <v>22</v>
      </c>
      <c r="Q83" s="26" t="s">
        <v>21</v>
      </c>
      <c r="R83" s="30"/>
      <c r="S83" s="26"/>
    </row>
    <row r="84" spans="1:19" ht="18.75" customHeight="1" x14ac:dyDescent="0.25">
      <c r="A84" s="26">
        <v>85</v>
      </c>
      <c r="B84" s="25" t="s">
        <v>121</v>
      </c>
      <c r="C84" s="28" t="s">
        <v>94</v>
      </c>
      <c r="D84" s="28" t="s">
        <v>35</v>
      </c>
      <c r="E84" s="28" t="s">
        <v>743</v>
      </c>
      <c r="F84" s="28">
        <v>996111</v>
      </c>
      <c r="G84" s="26">
        <v>10960</v>
      </c>
      <c r="H84" s="29">
        <v>0.18</v>
      </c>
      <c r="I84" s="26">
        <v>987</v>
      </c>
      <c r="J84" s="26">
        <v>987</v>
      </c>
      <c r="K84" s="26">
        <v>0</v>
      </c>
      <c r="L84" s="26">
        <f t="shared" si="3"/>
        <v>1974</v>
      </c>
      <c r="M84" s="26">
        <f t="shared" si="2"/>
        <v>12934</v>
      </c>
      <c r="N84" s="26">
        <v>1900029332</v>
      </c>
      <c r="O84" s="26"/>
      <c r="P84" s="26" t="s">
        <v>22</v>
      </c>
      <c r="Q84" s="26" t="s">
        <v>21</v>
      </c>
      <c r="R84" s="30"/>
      <c r="S84" s="26"/>
    </row>
    <row r="85" spans="1:19" ht="18.75" customHeight="1" x14ac:dyDescent="0.25">
      <c r="A85" s="26">
        <v>86</v>
      </c>
      <c r="B85" s="25" t="s">
        <v>122</v>
      </c>
      <c r="C85" s="28" t="s">
        <v>105</v>
      </c>
      <c r="D85" s="28" t="s">
        <v>13</v>
      </c>
      <c r="E85" s="28" t="s">
        <v>716</v>
      </c>
      <c r="F85" s="28">
        <v>996511</v>
      </c>
      <c r="G85" s="26">
        <v>813735</v>
      </c>
      <c r="H85" s="26"/>
      <c r="I85" s="26"/>
      <c r="J85" s="26"/>
      <c r="K85" s="26"/>
      <c r="L85" s="26">
        <f t="shared" si="3"/>
        <v>0</v>
      </c>
      <c r="M85" s="26">
        <f t="shared" si="2"/>
        <v>813735</v>
      </c>
      <c r="N85" s="26">
        <v>5100103749</v>
      </c>
      <c r="O85" s="26"/>
      <c r="P85" s="26" t="s">
        <v>23</v>
      </c>
      <c r="Q85" s="26" t="s">
        <v>16</v>
      </c>
      <c r="R85" s="30"/>
      <c r="S85" s="26"/>
    </row>
    <row r="86" spans="1:19" ht="18.75" customHeight="1" x14ac:dyDescent="0.25">
      <c r="A86" s="26">
        <v>87</v>
      </c>
      <c r="B86" s="25" t="s">
        <v>123</v>
      </c>
      <c r="C86" s="28" t="s">
        <v>110</v>
      </c>
      <c r="D86" s="28" t="s">
        <v>35</v>
      </c>
      <c r="E86" s="28" t="s">
        <v>743</v>
      </c>
      <c r="F86" s="28">
        <v>996511</v>
      </c>
      <c r="G86" s="26">
        <v>460538</v>
      </c>
      <c r="H86" s="26"/>
      <c r="I86" s="26"/>
      <c r="J86" s="26"/>
      <c r="K86" s="26"/>
      <c r="L86" s="26">
        <f t="shared" si="3"/>
        <v>0</v>
      </c>
      <c r="M86" s="26">
        <f t="shared" si="2"/>
        <v>460538</v>
      </c>
      <c r="N86" s="26">
        <v>5100105664</v>
      </c>
      <c r="O86" s="26"/>
      <c r="P86" s="26" t="s">
        <v>36</v>
      </c>
      <c r="Q86" s="26" t="s">
        <v>16</v>
      </c>
      <c r="R86" s="30"/>
      <c r="S86" s="26"/>
    </row>
    <row r="87" spans="1:19" ht="18.75" customHeight="1" x14ac:dyDescent="0.25">
      <c r="A87" s="26">
        <v>88</v>
      </c>
      <c r="B87" s="25" t="s">
        <v>124</v>
      </c>
      <c r="C87" s="28" t="s">
        <v>125</v>
      </c>
      <c r="D87" s="28" t="s">
        <v>13</v>
      </c>
      <c r="E87" s="28" t="s">
        <v>716</v>
      </c>
      <c r="F87" s="28">
        <v>996511</v>
      </c>
      <c r="G87" s="26">
        <v>252384</v>
      </c>
      <c r="H87" s="26"/>
      <c r="I87" s="26"/>
      <c r="J87" s="26"/>
      <c r="K87" s="26"/>
      <c r="L87" s="26">
        <f t="shared" si="3"/>
        <v>0</v>
      </c>
      <c r="M87" s="26">
        <f t="shared" si="2"/>
        <v>252384</v>
      </c>
      <c r="N87" s="26">
        <v>5100111654</v>
      </c>
      <c r="O87" s="26"/>
      <c r="P87" s="26" t="s">
        <v>23</v>
      </c>
      <c r="Q87" s="26" t="s">
        <v>16</v>
      </c>
      <c r="R87" s="30"/>
      <c r="S87" s="26"/>
    </row>
    <row r="88" spans="1:19" ht="18.75" customHeight="1" x14ac:dyDescent="0.25">
      <c r="A88" s="26">
        <v>89</v>
      </c>
      <c r="B88" s="25" t="s">
        <v>126</v>
      </c>
      <c r="C88" s="28" t="s">
        <v>125</v>
      </c>
      <c r="D88" s="28" t="s">
        <v>13</v>
      </c>
      <c r="E88" s="28" t="s">
        <v>716</v>
      </c>
      <c r="F88" s="28">
        <v>996511</v>
      </c>
      <c r="G88" s="26">
        <v>1475525</v>
      </c>
      <c r="H88" s="26"/>
      <c r="I88" s="26"/>
      <c r="J88" s="26"/>
      <c r="K88" s="26"/>
      <c r="L88" s="26">
        <f t="shared" si="3"/>
        <v>0</v>
      </c>
      <c r="M88" s="26">
        <f t="shared" si="2"/>
        <v>1475525</v>
      </c>
      <c r="N88" s="26">
        <v>5100111660</v>
      </c>
      <c r="O88" s="26"/>
      <c r="P88" s="26" t="s">
        <v>23</v>
      </c>
      <c r="Q88" s="26" t="s">
        <v>16</v>
      </c>
      <c r="R88" s="30"/>
      <c r="S88" s="26"/>
    </row>
    <row r="89" spans="1:19" ht="18.75" customHeight="1" x14ac:dyDescent="0.25">
      <c r="A89" s="26">
        <v>90</v>
      </c>
      <c r="B89" s="25" t="s">
        <v>127</v>
      </c>
      <c r="C89" s="28" t="s">
        <v>105</v>
      </c>
      <c r="D89" s="28" t="s">
        <v>13</v>
      </c>
      <c r="E89" s="28" t="s">
        <v>716</v>
      </c>
      <c r="F89" s="28">
        <v>996511</v>
      </c>
      <c r="G89" s="26">
        <v>108120</v>
      </c>
      <c r="H89" s="26"/>
      <c r="I89" s="26"/>
      <c r="J89" s="26"/>
      <c r="K89" s="26"/>
      <c r="L89" s="26">
        <f t="shared" si="3"/>
        <v>0</v>
      </c>
      <c r="M89" s="26">
        <f t="shared" si="2"/>
        <v>108120</v>
      </c>
      <c r="N89" s="26">
        <v>1900030553</v>
      </c>
      <c r="O89" s="26"/>
      <c r="P89" s="26" t="s">
        <v>23</v>
      </c>
      <c r="Q89" s="26" t="s">
        <v>16</v>
      </c>
      <c r="R89" s="30"/>
      <c r="S89" s="26"/>
    </row>
    <row r="90" spans="1:19" ht="18.75" customHeight="1" x14ac:dyDescent="0.25">
      <c r="A90" s="26">
        <v>91</v>
      </c>
      <c r="B90" s="25" t="s">
        <v>128</v>
      </c>
      <c r="C90" s="28" t="s">
        <v>129</v>
      </c>
      <c r="D90" s="28" t="s">
        <v>35</v>
      </c>
      <c r="E90" s="28" t="s">
        <v>743</v>
      </c>
      <c r="F90" s="28">
        <v>996511</v>
      </c>
      <c r="G90" s="26">
        <v>185690</v>
      </c>
      <c r="H90" s="26"/>
      <c r="I90" s="26"/>
      <c r="J90" s="26"/>
      <c r="K90" s="26"/>
      <c r="L90" s="26">
        <f t="shared" si="3"/>
        <v>0</v>
      </c>
      <c r="M90" s="26">
        <f t="shared" si="2"/>
        <v>185690</v>
      </c>
      <c r="N90" s="26">
        <v>5100111616</v>
      </c>
      <c r="O90" s="26"/>
      <c r="P90" s="26" t="s">
        <v>36</v>
      </c>
      <c r="Q90" s="26" t="s">
        <v>16</v>
      </c>
      <c r="R90" s="30"/>
      <c r="S90" s="26"/>
    </row>
    <row r="91" spans="1:19" ht="18.75" customHeight="1" x14ac:dyDescent="0.25">
      <c r="A91" s="26">
        <v>92</v>
      </c>
      <c r="B91" s="25" t="s">
        <v>130</v>
      </c>
      <c r="C91" s="28" t="s">
        <v>125</v>
      </c>
      <c r="D91" s="28" t="s">
        <v>13</v>
      </c>
      <c r="E91" s="28" t="s">
        <v>716</v>
      </c>
      <c r="F91" s="28">
        <v>996511</v>
      </c>
      <c r="G91" s="26">
        <v>164216</v>
      </c>
      <c r="H91" s="26"/>
      <c r="I91" s="26"/>
      <c r="J91" s="26"/>
      <c r="K91" s="26"/>
      <c r="L91" s="26">
        <f t="shared" si="3"/>
        <v>0</v>
      </c>
      <c r="M91" s="26">
        <f t="shared" si="2"/>
        <v>164216</v>
      </c>
      <c r="N91" s="26">
        <v>5100111558</v>
      </c>
      <c r="O91" s="26"/>
      <c r="P91" s="26" t="s">
        <v>23</v>
      </c>
      <c r="Q91" s="26" t="s">
        <v>16</v>
      </c>
      <c r="R91" s="30"/>
      <c r="S91" s="26"/>
    </row>
    <row r="92" spans="1:19" ht="18.75" customHeight="1" x14ac:dyDescent="0.25">
      <c r="A92" s="26">
        <v>93</v>
      </c>
      <c r="B92" s="25" t="s">
        <v>131</v>
      </c>
      <c r="C92" s="28" t="s">
        <v>125</v>
      </c>
      <c r="D92" s="28" t="s">
        <v>13</v>
      </c>
      <c r="E92" s="28" t="s">
        <v>716</v>
      </c>
      <c r="F92" s="28">
        <v>996511</v>
      </c>
      <c r="G92" s="26">
        <v>9570</v>
      </c>
      <c r="H92" s="26"/>
      <c r="I92" s="26"/>
      <c r="J92" s="26"/>
      <c r="K92" s="26"/>
      <c r="L92" s="26">
        <f t="shared" si="3"/>
        <v>0</v>
      </c>
      <c r="M92" s="26">
        <f t="shared" si="2"/>
        <v>9570</v>
      </c>
      <c r="N92" s="26">
        <v>1900031112</v>
      </c>
      <c r="O92" s="26"/>
      <c r="P92" s="26" t="s">
        <v>23</v>
      </c>
      <c r="Q92" s="26" t="s">
        <v>16</v>
      </c>
      <c r="R92" s="30"/>
      <c r="S92" s="26"/>
    </row>
    <row r="93" spans="1:19" ht="18.75" customHeight="1" x14ac:dyDescent="0.25">
      <c r="A93" s="26">
        <v>94</v>
      </c>
      <c r="B93" s="25" t="s">
        <v>132</v>
      </c>
      <c r="C93" s="28" t="s">
        <v>125</v>
      </c>
      <c r="D93" s="28" t="s">
        <v>13</v>
      </c>
      <c r="E93" s="28" t="s">
        <v>716</v>
      </c>
      <c r="F93" s="28">
        <v>996511</v>
      </c>
      <c r="G93" s="26">
        <v>50600</v>
      </c>
      <c r="H93" s="26"/>
      <c r="I93" s="26"/>
      <c r="J93" s="26"/>
      <c r="K93" s="26"/>
      <c r="L93" s="26">
        <f t="shared" si="3"/>
        <v>0</v>
      </c>
      <c r="M93" s="26">
        <f t="shared" si="2"/>
        <v>50600</v>
      </c>
      <c r="N93" s="26">
        <v>1900031116</v>
      </c>
      <c r="O93" s="26"/>
      <c r="P93" s="26" t="s">
        <v>23</v>
      </c>
      <c r="Q93" s="26" t="s">
        <v>16</v>
      </c>
      <c r="R93" s="30"/>
      <c r="S93" s="26"/>
    </row>
    <row r="94" spans="1:19" ht="18.75" customHeight="1" x14ac:dyDescent="0.25">
      <c r="A94" s="26">
        <v>95</v>
      </c>
      <c r="B94" s="25">
        <v>134</v>
      </c>
      <c r="C94" s="28" t="s">
        <v>110</v>
      </c>
      <c r="D94" s="28" t="s">
        <v>69</v>
      </c>
      <c r="E94" s="28" t="s">
        <v>723</v>
      </c>
      <c r="F94" s="28">
        <v>996111</v>
      </c>
      <c r="G94" s="26">
        <v>11724</v>
      </c>
      <c r="H94" s="29">
        <v>0.18</v>
      </c>
      <c r="I94" s="26">
        <v>1055</v>
      </c>
      <c r="J94" s="26">
        <v>1055</v>
      </c>
      <c r="K94" s="26"/>
      <c r="L94" s="26">
        <f t="shared" si="3"/>
        <v>2110</v>
      </c>
      <c r="M94" s="26">
        <f t="shared" si="2"/>
        <v>13834</v>
      </c>
      <c r="N94" s="26">
        <v>5100106263</v>
      </c>
      <c r="O94" s="26"/>
      <c r="P94" s="26" t="s">
        <v>22</v>
      </c>
      <c r="Q94" s="26" t="s">
        <v>21</v>
      </c>
      <c r="R94" s="30"/>
      <c r="S94" s="26"/>
    </row>
    <row r="95" spans="1:19" ht="18.75" customHeight="1" x14ac:dyDescent="0.25">
      <c r="A95" s="26">
        <v>96</v>
      </c>
      <c r="B95" s="25">
        <v>22</v>
      </c>
      <c r="C95" s="28" t="s">
        <v>133</v>
      </c>
      <c r="D95" s="28" t="s">
        <v>26</v>
      </c>
      <c r="E95" s="28" t="s">
        <v>700</v>
      </c>
      <c r="F95" s="28">
        <v>996729</v>
      </c>
      <c r="G95" s="26">
        <v>24794</v>
      </c>
      <c r="H95" s="29">
        <v>0.18</v>
      </c>
      <c r="I95" s="26">
        <v>2231</v>
      </c>
      <c r="J95" s="26">
        <v>2231</v>
      </c>
      <c r="K95" s="26"/>
      <c r="L95" s="26">
        <f t="shared" si="3"/>
        <v>4462</v>
      </c>
      <c r="M95" s="26">
        <f t="shared" si="2"/>
        <v>29256</v>
      </c>
      <c r="N95" s="26">
        <v>1900031115</v>
      </c>
      <c r="O95" s="26"/>
      <c r="P95" s="26" t="s">
        <v>27</v>
      </c>
      <c r="Q95" s="26" t="s">
        <v>21</v>
      </c>
      <c r="R95" s="30"/>
      <c r="S95" s="26"/>
    </row>
    <row r="96" spans="1:19" ht="18.75" customHeight="1" x14ac:dyDescent="0.25">
      <c r="A96" s="26">
        <v>97</v>
      </c>
      <c r="B96" s="25">
        <v>73</v>
      </c>
      <c r="C96" s="28" t="s">
        <v>134</v>
      </c>
      <c r="D96" s="28" t="s">
        <v>135</v>
      </c>
      <c r="E96" s="28" t="s">
        <v>698</v>
      </c>
      <c r="F96" s="28">
        <v>998361</v>
      </c>
      <c r="G96" s="26">
        <v>129260</v>
      </c>
      <c r="H96" s="29">
        <v>0.18</v>
      </c>
      <c r="I96" s="26"/>
      <c r="J96" s="26"/>
      <c r="K96" s="26">
        <v>23267</v>
      </c>
      <c r="L96" s="26">
        <f t="shared" si="3"/>
        <v>23267</v>
      </c>
      <c r="M96" s="26">
        <f t="shared" si="2"/>
        <v>152527</v>
      </c>
      <c r="N96" s="26">
        <v>5100113890</v>
      </c>
      <c r="O96" s="26"/>
      <c r="P96" s="26"/>
      <c r="Q96" s="26"/>
      <c r="R96" s="30"/>
      <c r="S96" s="26"/>
    </row>
    <row r="97" spans="1:19" ht="18.75" customHeight="1" x14ac:dyDescent="0.25">
      <c r="A97" s="26">
        <v>98</v>
      </c>
      <c r="B97" s="25" t="s">
        <v>136</v>
      </c>
      <c r="C97" s="28" t="s">
        <v>137</v>
      </c>
      <c r="D97" s="28" t="s">
        <v>13</v>
      </c>
      <c r="E97" s="28" t="s">
        <v>716</v>
      </c>
      <c r="F97" s="28">
        <v>996511</v>
      </c>
      <c r="G97" s="26">
        <v>345114</v>
      </c>
      <c r="H97" s="26"/>
      <c r="I97" s="26"/>
      <c r="J97" s="26"/>
      <c r="K97" s="26"/>
      <c r="L97" s="26">
        <f t="shared" si="3"/>
        <v>0</v>
      </c>
      <c r="M97" s="26">
        <f t="shared" si="2"/>
        <v>345114</v>
      </c>
      <c r="N97" s="26">
        <v>5100124681</v>
      </c>
      <c r="O97" s="26"/>
      <c r="P97" s="26" t="s">
        <v>23</v>
      </c>
      <c r="Q97" s="26" t="s">
        <v>16</v>
      </c>
      <c r="R97" s="30"/>
      <c r="S97" s="26"/>
    </row>
    <row r="98" spans="1:19" ht="18.75" customHeight="1" x14ac:dyDescent="0.25">
      <c r="A98" s="26">
        <v>99</v>
      </c>
      <c r="B98" s="25" t="s">
        <v>138</v>
      </c>
      <c r="C98" s="28" t="s">
        <v>137</v>
      </c>
      <c r="D98" s="28" t="s">
        <v>13</v>
      </c>
      <c r="E98" s="28" t="s">
        <v>716</v>
      </c>
      <c r="F98" s="28">
        <v>996511</v>
      </c>
      <c r="G98" s="26">
        <v>1534110</v>
      </c>
      <c r="H98" s="26"/>
      <c r="I98" s="26"/>
      <c r="J98" s="26"/>
      <c r="K98" s="26"/>
      <c r="L98" s="26">
        <f t="shared" si="3"/>
        <v>0</v>
      </c>
      <c r="M98" s="26">
        <f t="shared" si="2"/>
        <v>1534110</v>
      </c>
      <c r="N98" s="26">
        <v>5100124710</v>
      </c>
      <c r="O98" s="26"/>
      <c r="P98" s="26" t="s">
        <v>23</v>
      </c>
      <c r="Q98" s="26" t="s">
        <v>139</v>
      </c>
      <c r="R98" s="30"/>
      <c r="S98" s="26"/>
    </row>
    <row r="99" spans="1:19" ht="18.75" customHeight="1" x14ac:dyDescent="0.25">
      <c r="A99" s="26">
        <v>100</v>
      </c>
      <c r="B99" s="25" t="s">
        <v>140</v>
      </c>
      <c r="C99" s="28" t="s">
        <v>137</v>
      </c>
      <c r="D99" s="28" t="s">
        <v>13</v>
      </c>
      <c r="E99" s="28" t="s">
        <v>716</v>
      </c>
      <c r="F99" s="28">
        <v>9967</v>
      </c>
      <c r="G99" s="26">
        <v>99145</v>
      </c>
      <c r="H99" s="29">
        <v>0.18</v>
      </c>
      <c r="I99" s="26">
        <v>8923</v>
      </c>
      <c r="J99" s="26">
        <v>8923</v>
      </c>
      <c r="K99" s="26"/>
      <c r="L99" s="26">
        <f t="shared" si="3"/>
        <v>17846</v>
      </c>
      <c r="M99" s="26">
        <f t="shared" si="2"/>
        <v>116991</v>
      </c>
      <c r="N99" s="26">
        <v>5100124728</v>
      </c>
      <c r="O99" s="26"/>
      <c r="P99" s="26" t="s">
        <v>32</v>
      </c>
      <c r="Q99" s="26" t="s">
        <v>21</v>
      </c>
      <c r="R99" s="30"/>
      <c r="S99" s="26"/>
    </row>
    <row r="100" spans="1:19" ht="18.75" customHeight="1" x14ac:dyDescent="0.25">
      <c r="A100" s="26">
        <v>101</v>
      </c>
      <c r="B100" s="25" t="s">
        <v>141</v>
      </c>
      <c r="C100" s="28" t="s">
        <v>137</v>
      </c>
      <c r="D100" s="28" t="s">
        <v>13</v>
      </c>
      <c r="E100" s="28" t="s">
        <v>716</v>
      </c>
      <c r="F100" s="28">
        <v>9967</v>
      </c>
      <c r="G100" s="26">
        <v>138410</v>
      </c>
      <c r="H100" s="29">
        <v>0.18</v>
      </c>
      <c r="I100" s="26">
        <v>12457</v>
      </c>
      <c r="J100" s="26">
        <v>12457</v>
      </c>
      <c r="K100" s="26"/>
      <c r="L100" s="26">
        <f t="shared" si="3"/>
        <v>24914</v>
      </c>
      <c r="M100" s="26">
        <f t="shared" si="2"/>
        <v>163324</v>
      </c>
      <c r="N100" s="26">
        <v>5100124741</v>
      </c>
      <c r="O100" s="26"/>
      <c r="P100" s="26" t="s">
        <v>32</v>
      </c>
      <c r="Q100" s="26" t="s">
        <v>21</v>
      </c>
      <c r="R100" s="30"/>
      <c r="S100" s="26"/>
    </row>
    <row r="101" spans="1:19" ht="18.75" customHeight="1" x14ac:dyDescent="0.25">
      <c r="A101" s="26">
        <v>102</v>
      </c>
      <c r="B101" s="25" t="s">
        <v>142</v>
      </c>
      <c r="C101" s="28" t="s">
        <v>137</v>
      </c>
      <c r="D101" s="28" t="s">
        <v>13</v>
      </c>
      <c r="E101" s="28" t="s">
        <v>716</v>
      </c>
      <c r="F101" s="28">
        <v>996511</v>
      </c>
      <c r="G101" s="26">
        <v>604437</v>
      </c>
      <c r="H101" s="26"/>
      <c r="I101" s="26"/>
      <c r="J101" s="26"/>
      <c r="K101" s="26"/>
      <c r="L101" s="26">
        <f t="shared" si="3"/>
        <v>0</v>
      </c>
      <c r="M101" s="26">
        <f t="shared" si="2"/>
        <v>604437</v>
      </c>
      <c r="N101" s="26">
        <v>5100124676</v>
      </c>
      <c r="O101" s="26"/>
      <c r="P101" s="26" t="s">
        <v>23</v>
      </c>
      <c r="Q101" s="26" t="s">
        <v>16</v>
      </c>
      <c r="R101" s="30"/>
      <c r="S101" s="26"/>
    </row>
    <row r="102" spans="1:19" ht="18.75" customHeight="1" x14ac:dyDescent="0.25">
      <c r="A102" s="26">
        <v>103</v>
      </c>
      <c r="B102" s="25">
        <v>109</v>
      </c>
      <c r="C102" s="28" t="s">
        <v>143</v>
      </c>
      <c r="D102" s="28" t="s">
        <v>44</v>
      </c>
      <c r="E102" s="28" t="s">
        <v>742</v>
      </c>
      <c r="F102" s="28">
        <v>996713</v>
      </c>
      <c r="G102" s="26">
        <v>25232</v>
      </c>
      <c r="H102" s="29">
        <v>0.18</v>
      </c>
      <c r="I102" s="26">
        <v>2271</v>
      </c>
      <c r="J102" s="26">
        <v>2271</v>
      </c>
      <c r="K102" s="26"/>
      <c r="L102" s="26">
        <f t="shared" si="3"/>
        <v>4542</v>
      </c>
      <c r="M102" s="26">
        <f t="shared" si="2"/>
        <v>29774</v>
      </c>
      <c r="N102" s="26">
        <v>5100124771</v>
      </c>
      <c r="O102" s="26"/>
      <c r="P102" s="26" t="s">
        <v>32</v>
      </c>
      <c r="Q102" s="26" t="s">
        <v>21</v>
      </c>
      <c r="R102" s="30"/>
      <c r="S102" s="26"/>
    </row>
    <row r="103" spans="1:19" ht="18.75" customHeight="1" x14ac:dyDescent="0.25">
      <c r="A103" s="26">
        <v>104</v>
      </c>
      <c r="B103" s="25">
        <v>106</v>
      </c>
      <c r="C103" s="28" t="s">
        <v>143</v>
      </c>
      <c r="D103" s="28" t="s">
        <v>44</v>
      </c>
      <c r="E103" s="28" t="s">
        <v>742</v>
      </c>
      <c r="F103" s="28">
        <v>996713</v>
      </c>
      <c r="G103" s="26">
        <v>166895</v>
      </c>
      <c r="H103" s="26"/>
      <c r="I103" s="26"/>
      <c r="J103" s="26"/>
      <c r="K103" s="26"/>
      <c r="L103" s="26">
        <f t="shared" si="3"/>
        <v>0</v>
      </c>
      <c r="M103" s="26">
        <f t="shared" si="2"/>
        <v>166895</v>
      </c>
      <c r="N103" s="26">
        <v>5100124779</v>
      </c>
      <c r="O103" s="26"/>
      <c r="P103" s="26" t="s">
        <v>144</v>
      </c>
      <c r="Q103" s="26" t="s">
        <v>16</v>
      </c>
      <c r="R103" s="30"/>
      <c r="S103" s="26"/>
    </row>
    <row r="104" spans="1:19" ht="18.75" customHeight="1" x14ac:dyDescent="0.25">
      <c r="A104" s="26">
        <v>105</v>
      </c>
      <c r="B104" s="25">
        <v>136</v>
      </c>
      <c r="C104" s="28" t="s">
        <v>143</v>
      </c>
      <c r="D104" s="28" t="s">
        <v>69</v>
      </c>
      <c r="E104" s="28" t="s">
        <v>723</v>
      </c>
      <c r="F104" s="28">
        <v>996111</v>
      </c>
      <c r="G104" s="26">
        <v>20561</v>
      </c>
      <c r="H104" s="29">
        <v>0.18</v>
      </c>
      <c r="I104" s="26">
        <v>1850</v>
      </c>
      <c r="J104" s="26">
        <v>1850</v>
      </c>
      <c r="K104" s="26"/>
      <c r="L104" s="26">
        <f t="shared" si="3"/>
        <v>3700</v>
      </c>
      <c r="M104" s="26">
        <f t="shared" si="2"/>
        <v>24261</v>
      </c>
      <c r="N104" s="26">
        <v>5100133580</v>
      </c>
      <c r="O104" s="26"/>
      <c r="P104" s="26" t="s">
        <v>22</v>
      </c>
      <c r="Q104" s="26" t="s">
        <v>21</v>
      </c>
      <c r="R104" s="30"/>
      <c r="S104" s="26"/>
    </row>
    <row r="105" spans="1:19" ht="18.75" customHeight="1" x14ac:dyDescent="0.25">
      <c r="A105" s="26">
        <v>106</v>
      </c>
      <c r="B105" s="25">
        <v>50</v>
      </c>
      <c r="C105" s="28" t="s">
        <v>118</v>
      </c>
      <c r="D105" s="28" t="s">
        <v>83</v>
      </c>
      <c r="E105" s="28" t="s">
        <v>703</v>
      </c>
      <c r="F105" s="28">
        <v>4911</v>
      </c>
      <c r="G105" s="26">
        <v>18820</v>
      </c>
      <c r="H105" s="29">
        <v>0.12</v>
      </c>
      <c r="I105" s="26"/>
      <c r="J105" s="26"/>
      <c r="K105" s="26">
        <v>2258</v>
      </c>
      <c r="L105" s="26">
        <f t="shared" si="3"/>
        <v>2258</v>
      </c>
      <c r="M105" s="26">
        <f t="shared" si="2"/>
        <v>21078</v>
      </c>
      <c r="N105" s="26">
        <v>5100133913</v>
      </c>
      <c r="O105" s="26"/>
      <c r="P105" s="26" t="s">
        <v>79</v>
      </c>
      <c r="Q105" s="26"/>
      <c r="R105" s="30"/>
      <c r="S105" s="26"/>
    </row>
    <row r="106" spans="1:19" ht="18.75" customHeight="1" x14ac:dyDescent="0.25">
      <c r="A106" s="26">
        <v>107</v>
      </c>
      <c r="B106" s="25">
        <v>21</v>
      </c>
      <c r="C106" s="28" t="s">
        <v>143</v>
      </c>
      <c r="D106" s="28" t="s">
        <v>47</v>
      </c>
      <c r="E106" s="28" t="s">
        <v>722</v>
      </c>
      <c r="F106" s="28">
        <v>996511</v>
      </c>
      <c r="G106" s="26">
        <v>247789</v>
      </c>
      <c r="H106" s="26"/>
      <c r="I106" s="26"/>
      <c r="J106" s="26"/>
      <c r="K106" s="26"/>
      <c r="L106" s="26">
        <f t="shared" si="3"/>
        <v>0</v>
      </c>
      <c r="M106" s="26">
        <f t="shared" si="2"/>
        <v>247789</v>
      </c>
      <c r="N106" s="26">
        <v>5100133194</v>
      </c>
      <c r="O106" s="26"/>
      <c r="P106" s="26" t="s">
        <v>23</v>
      </c>
      <c r="Q106" s="26" t="s">
        <v>16</v>
      </c>
      <c r="R106" s="30"/>
      <c r="S106" s="26"/>
    </row>
    <row r="107" spans="1:19" ht="18.75" customHeight="1" x14ac:dyDescent="0.25">
      <c r="A107" s="26">
        <v>108</v>
      </c>
      <c r="B107" s="25">
        <v>19</v>
      </c>
      <c r="C107" s="28" t="s">
        <v>143</v>
      </c>
      <c r="D107" s="28" t="s">
        <v>47</v>
      </c>
      <c r="E107" s="28" t="s">
        <v>722</v>
      </c>
      <c r="F107" s="28">
        <v>996713</v>
      </c>
      <c r="G107" s="26">
        <v>48540</v>
      </c>
      <c r="H107" s="29">
        <v>0.18</v>
      </c>
      <c r="I107" s="26">
        <v>4369</v>
      </c>
      <c r="J107" s="26">
        <v>4369</v>
      </c>
      <c r="K107" s="26"/>
      <c r="L107" s="26">
        <f t="shared" si="3"/>
        <v>8738</v>
      </c>
      <c r="M107" s="26">
        <f t="shared" si="2"/>
        <v>57278</v>
      </c>
      <c r="N107" s="26">
        <v>5100133198</v>
      </c>
      <c r="O107" s="26"/>
      <c r="P107" s="26" t="s">
        <v>32</v>
      </c>
      <c r="Q107" s="26" t="s">
        <v>21</v>
      </c>
      <c r="R107" s="30"/>
      <c r="S107" s="26" t="s">
        <v>145</v>
      </c>
    </row>
    <row r="108" spans="1:19" ht="18.75" customHeight="1" x14ac:dyDescent="0.25">
      <c r="A108" s="26">
        <v>109</v>
      </c>
      <c r="B108" s="25">
        <v>20</v>
      </c>
      <c r="C108" s="28" t="s">
        <v>143</v>
      </c>
      <c r="D108" s="28" t="s">
        <v>47</v>
      </c>
      <c r="E108" s="28" t="s">
        <v>722</v>
      </c>
      <c r="F108" s="28">
        <v>996111</v>
      </c>
      <c r="G108" s="26">
        <v>32424</v>
      </c>
      <c r="H108" s="29">
        <v>0.18</v>
      </c>
      <c r="I108" s="26">
        <v>2918</v>
      </c>
      <c r="J108" s="26">
        <v>2918</v>
      </c>
      <c r="K108" s="26"/>
      <c r="L108" s="26">
        <f t="shared" si="3"/>
        <v>5836</v>
      </c>
      <c r="M108" s="26">
        <f t="shared" si="2"/>
        <v>38260</v>
      </c>
      <c r="N108" s="26">
        <v>5100133509</v>
      </c>
      <c r="O108" s="26"/>
      <c r="P108" s="26" t="s">
        <v>22</v>
      </c>
      <c r="Q108" s="26" t="s">
        <v>21</v>
      </c>
      <c r="R108" s="30"/>
      <c r="S108" s="26">
        <v>-1</v>
      </c>
    </row>
    <row r="109" spans="1:19" ht="18.75" customHeight="1" x14ac:dyDescent="0.25">
      <c r="A109" s="26">
        <v>110</v>
      </c>
      <c r="B109" s="25" t="s">
        <v>146</v>
      </c>
      <c r="C109" s="28" t="s">
        <v>110</v>
      </c>
      <c r="D109" s="28" t="s">
        <v>35</v>
      </c>
      <c r="E109" s="28" t="s">
        <v>743</v>
      </c>
      <c r="F109" s="28"/>
      <c r="G109" s="26">
        <v>2820</v>
      </c>
      <c r="H109" s="29">
        <v>0.18</v>
      </c>
      <c r="I109" s="26">
        <v>254</v>
      </c>
      <c r="J109" s="26">
        <v>254</v>
      </c>
      <c r="K109" s="26"/>
      <c r="L109" s="26">
        <f t="shared" si="3"/>
        <v>508</v>
      </c>
      <c r="M109" s="26">
        <f t="shared" si="2"/>
        <v>3328</v>
      </c>
      <c r="N109" s="26">
        <v>1900035103</v>
      </c>
      <c r="O109" s="26"/>
      <c r="P109" s="26" t="s">
        <v>147</v>
      </c>
      <c r="Q109" s="26" t="s">
        <v>21</v>
      </c>
      <c r="R109" s="30"/>
      <c r="S109" s="26"/>
    </row>
    <row r="110" spans="1:19" ht="18.75" customHeight="1" x14ac:dyDescent="0.25">
      <c r="A110" s="26">
        <v>111</v>
      </c>
      <c r="B110" s="25" t="s">
        <v>148</v>
      </c>
      <c r="C110" s="28" t="s">
        <v>143</v>
      </c>
      <c r="D110" s="28" t="s">
        <v>35</v>
      </c>
      <c r="E110" s="28" t="s">
        <v>743</v>
      </c>
      <c r="F110" s="28">
        <v>996111</v>
      </c>
      <c r="G110" s="26">
        <v>8850</v>
      </c>
      <c r="H110" s="29">
        <v>0.18</v>
      </c>
      <c r="I110" s="26">
        <v>796.5</v>
      </c>
      <c r="J110" s="26">
        <v>796.5</v>
      </c>
      <c r="K110" s="26"/>
      <c r="L110" s="26">
        <f t="shared" si="3"/>
        <v>1593</v>
      </c>
      <c r="M110" s="26">
        <f t="shared" si="2"/>
        <v>10443</v>
      </c>
      <c r="N110" s="26">
        <v>1900035109</v>
      </c>
      <c r="O110" s="26"/>
      <c r="P110" s="26" t="s">
        <v>22</v>
      </c>
      <c r="Q110" s="26" t="s">
        <v>21</v>
      </c>
      <c r="R110" s="30"/>
      <c r="S110" s="26"/>
    </row>
    <row r="111" spans="1:19" ht="18.75" customHeight="1" x14ac:dyDescent="0.25">
      <c r="A111" s="26">
        <v>112</v>
      </c>
      <c r="B111" s="25" t="s">
        <v>149</v>
      </c>
      <c r="C111" s="28" t="s">
        <v>150</v>
      </c>
      <c r="D111" s="28" t="s">
        <v>35</v>
      </c>
      <c r="E111" s="28" t="s">
        <v>743</v>
      </c>
      <c r="F111" s="28">
        <v>996511</v>
      </c>
      <c r="G111" s="26">
        <v>320338</v>
      </c>
      <c r="H111" s="26"/>
      <c r="I111" s="26"/>
      <c r="J111" s="26"/>
      <c r="K111" s="26"/>
      <c r="L111" s="26">
        <f t="shared" si="3"/>
        <v>0</v>
      </c>
      <c r="M111" s="26">
        <f t="shared" si="2"/>
        <v>320338</v>
      </c>
      <c r="N111" s="26">
        <v>5100133208</v>
      </c>
      <c r="O111" s="26"/>
      <c r="P111" s="26" t="s">
        <v>36</v>
      </c>
      <c r="Q111" s="26" t="s">
        <v>16</v>
      </c>
      <c r="R111" s="30"/>
      <c r="S111" s="26"/>
    </row>
    <row r="112" spans="1:19" ht="18.75" customHeight="1" x14ac:dyDescent="0.25">
      <c r="A112" s="26">
        <v>113</v>
      </c>
      <c r="B112" s="25" t="s">
        <v>151</v>
      </c>
      <c r="C112" s="28" t="s">
        <v>152</v>
      </c>
      <c r="D112" s="28" t="s">
        <v>35</v>
      </c>
      <c r="E112" s="28" t="s">
        <v>743</v>
      </c>
      <c r="F112" s="28">
        <v>996511</v>
      </c>
      <c r="G112" s="26">
        <v>196548</v>
      </c>
      <c r="H112" s="26"/>
      <c r="I112" s="26"/>
      <c r="J112" s="26"/>
      <c r="K112" s="26"/>
      <c r="L112" s="26">
        <f t="shared" si="3"/>
        <v>0</v>
      </c>
      <c r="M112" s="26">
        <f t="shared" si="2"/>
        <v>196548</v>
      </c>
      <c r="N112" s="26">
        <v>5100133210</v>
      </c>
      <c r="O112" s="26"/>
      <c r="P112" s="26" t="s">
        <v>36</v>
      </c>
      <c r="Q112" s="26" t="s">
        <v>16</v>
      </c>
      <c r="R112" s="30"/>
      <c r="S112" s="26"/>
    </row>
    <row r="113" spans="1:19" ht="18.75" customHeight="1" x14ac:dyDescent="0.25">
      <c r="A113" s="26">
        <v>114</v>
      </c>
      <c r="B113" s="25" t="s">
        <v>60</v>
      </c>
      <c r="C113" s="28" t="s">
        <v>153</v>
      </c>
      <c r="D113" s="28" t="s">
        <v>30</v>
      </c>
      <c r="E113" s="28" t="s">
        <v>713</v>
      </c>
      <c r="F113" s="28">
        <v>9961</v>
      </c>
      <c r="G113" s="26">
        <v>270408.59999999998</v>
      </c>
      <c r="H113" s="29">
        <v>0.18</v>
      </c>
      <c r="I113" s="26">
        <v>24336.7</v>
      </c>
      <c r="J113" s="26">
        <v>24336.7</v>
      </c>
      <c r="K113" s="26"/>
      <c r="L113" s="26">
        <f t="shared" si="3"/>
        <v>48673.4</v>
      </c>
      <c r="M113" s="26">
        <f t="shared" si="2"/>
        <v>319082</v>
      </c>
      <c r="N113" s="26">
        <v>5100133569</v>
      </c>
      <c r="O113" s="26"/>
      <c r="P113" s="26" t="s">
        <v>31</v>
      </c>
      <c r="Q113" s="26" t="s">
        <v>21</v>
      </c>
      <c r="R113" s="30"/>
      <c r="S113" s="26"/>
    </row>
    <row r="114" spans="1:19" ht="18.75" customHeight="1" x14ac:dyDescent="0.25">
      <c r="A114" s="26">
        <v>115</v>
      </c>
      <c r="B114" s="25" t="s">
        <v>154</v>
      </c>
      <c r="C114" s="28" t="s">
        <v>105</v>
      </c>
      <c r="D114" s="28" t="s">
        <v>13</v>
      </c>
      <c r="E114" s="28" t="s">
        <v>716</v>
      </c>
      <c r="F114" s="28">
        <v>9967</v>
      </c>
      <c r="G114" s="26">
        <v>39500</v>
      </c>
      <c r="H114" s="29">
        <v>0.18</v>
      </c>
      <c r="I114" s="26">
        <v>3555</v>
      </c>
      <c r="J114" s="26">
        <v>3555</v>
      </c>
      <c r="K114" s="26"/>
      <c r="L114" s="26">
        <f t="shared" si="3"/>
        <v>7110</v>
      </c>
      <c r="M114" s="26">
        <f t="shared" si="2"/>
        <v>46610</v>
      </c>
      <c r="N114" s="26">
        <v>1900035195</v>
      </c>
      <c r="O114" s="26"/>
      <c r="P114" s="26" t="s">
        <v>155</v>
      </c>
      <c r="Q114" s="26" t="s">
        <v>21</v>
      </c>
      <c r="R114" s="30"/>
      <c r="S114" s="26"/>
    </row>
    <row r="115" spans="1:19" ht="18.75" customHeight="1" x14ac:dyDescent="0.25">
      <c r="A115" s="26">
        <v>116</v>
      </c>
      <c r="B115" s="25" t="s">
        <v>156</v>
      </c>
      <c r="C115" s="28" t="s">
        <v>157</v>
      </c>
      <c r="D115" s="28" t="s">
        <v>13</v>
      </c>
      <c r="E115" s="28" t="s">
        <v>716</v>
      </c>
      <c r="F115" s="28">
        <v>996511</v>
      </c>
      <c r="G115" s="26">
        <v>177056</v>
      </c>
      <c r="H115" s="26"/>
      <c r="I115" s="26"/>
      <c r="J115" s="26"/>
      <c r="K115" s="26"/>
      <c r="L115" s="26">
        <f t="shared" si="3"/>
        <v>0</v>
      </c>
      <c r="M115" s="26">
        <f t="shared" si="2"/>
        <v>177056</v>
      </c>
      <c r="N115" s="26">
        <v>5100133655</v>
      </c>
      <c r="O115" s="26"/>
      <c r="P115" s="26" t="s">
        <v>23</v>
      </c>
      <c r="Q115" s="26" t="s">
        <v>16</v>
      </c>
      <c r="R115" s="30"/>
      <c r="S115" s="26"/>
    </row>
    <row r="116" spans="1:19" ht="18.75" customHeight="1" x14ac:dyDescent="0.25">
      <c r="A116" s="26">
        <v>117</v>
      </c>
      <c r="B116" s="25" t="s">
        <v>158</v>
      </c>
      <c r="C116" s="28" t="s">
        <v>157</v>
      </c>
      <c r="D116" s="28" t="s">
        <v>13</v>
      </c>
      <c r="E116" s="28" t="s">
        <v>716</v>
      </c>
      <c r="F116" s="28">
        <v>996511</v>
      </c>
      <c r="G116" s="26">
        <v>1776370</v>
      </c>
      <c r="H116" s="26"/>
      <c r="I116" s="26"/>
      <c r="J116" s="26"/>
      <c r="K116" s="26"/>
      <c r="L116" s="26">
        <f t="shared" si="3"/>
        <v>0</v>
      </c>
      <c r="M116" s="26">
        <f t="shared" si="2"/>
        <v>1776370</v>
      </c>
      <c r="N116" s="26">
        <v>5100133660</v>
      </c>
      <c r="O116" s="26"/>
      <c r="P116" s="26" t="s">
        <v>23</v>
      </c>
      <c r="Q116" s="26" t="s">
        <v>16</v>
      </c>
      <c r="R116" s="30"/>
      <c r="S116" s="26"/>
    </row>
    <row r="117" spans="1:19" ht="18.75" customHeight="1" x14ac:dyDescent="0.25">
      <c r="A117" s="26">
        <v>118</v>
      </c>
      <c r="B117" s="25" t="s">
        <v>159</v>
      </c>
      <c r="C117" s="28" t="s">
        <v>157</v>
      </c>
      <c r="D117" s="28" t="s">
        <v>13</v>
      </c>
      <c r="E117" s="28" t="s">
        <v>716</v>
      </c>
      <c r="F117" s="28">
        <v>996511</v>
      </c>
      <c r="G117" s="26">
        <v>168425</v>
      </c>
      <c r="H117" s="26"/>
      <c r="I117" s="26"/>
      <c r="J117" s="26"/>
      <c r="K117" s="26"/>
      <c r="L117" s="26">
        <f t="shared" si="3"/>
        <v>0</v>
      </c>
      <c r="M117" s="26">
        <f t="shared" si="2"/>
        <v>168425</v>
      </c>
      <c r="N117" s="26">
        <v>5100133641</v>
      </c>
      <c r="O117" s="26"/>
      <c r="P117" s="26" t="s">
        <v>23</v>
      </c>
      <c r="Q117" s="26" t="s">
        <v>16</v>
      </c>
      <c r="R117" s="30"/>
      <c r="S117" s="26"/>
    </row>
    <row r="118" spans="1:19" ht="18.75" customHeight="1" x14ac:dyDescent="0.25">
      <c r="A118" s="26">
        <v>119</v>
      </c>
      <c r="B118" s="25" t="s">
        <v>160</v>
      </c>
      <c r="C118" s="28" t="s">
        <v>118</v>
      </c>
      <c r="D118" s="28" t="s">
        <v>74</v>
      </c>
      <c r="E118" s="28" t="s">
        <v>733</v>
      </c>
      <c r="F118" s="28">
        <v>9961</v>
      </c>
      <c r="G118" s="26">
        <v>3000</v>
      </c>
      <c r="H118" s="29">
        <v>0.18</v>
      </c>
      <c r="I118" s="26">
        <v>270</v>
      </c>
      <c r="J118" s="26">
        <v>270</v>
      </c>
      <c r="K118" s="26"/>
      <c r="L118" s="26">
        <f t="shared" si="3"/>
        <v>540</v>
      </c>
      <c r="M118" s="26">
        <f t="shared" si="2"/>
        <v>3540</v>
      </c>
      <c r="N118" s="26">
        <v>1900031119</v>
      </c>
      <c r="O118" s="26"/>
      <c r="P118" s="26" t="s">
        <v>75</v>
      </c>
      <c r="Q118" s="26" t="s">
        <v>21</v>
      </c>
      <c r="R118" s="30"/>
      <c r="S118" s="26"/>
    </row>
    <row r="119" spans="1:19" ht="18.75" customHeight="1" x14ac:dyDescent="0.25">
      <c r="A119" s="26">
        <v>120</v>
      </c>
      <c r="B119" s="25" t="s">
        <v>161</v>
      </c>
      <c r="C119" s="28" t="s">
        <v>162</v>
      </c>
      <c r="D119" s="28" t="s">
        <v>74</v>
      </c>
      <c r="E119" s="28" t="s">
        <v>733</v>
      </c>
      <c r="F119" s="28">
        <v>9961</v>
      </c>
      <c r="G119" s="26">
        <v>3000</v>
      </c>
      <c r="H119" s="29">
        <v>0.18</v>
      </c>
      <c r="I119" s="26">
        <v>270</v>
      </c>
      <c r="J119" s="26">
        <v>270</v>
      </c>
      <c r="K119" s="26"/>
      <c r="L119" s="26">
        <f t="shared" si="3"/>
        <v>540</v>
      </c>
      <c r="M119" s="26">
        <f t="shared" si="2"/>
        <v>3540</v>
      </c>
      <c r="N119" s="26">
        <v>1900035063</v>
      </c>
      <c r="O119" s="26"/>
      <c r="P119" s="26" t="s">
        <v>75</v>
      </c>
      <c r="Q119" s="26" t="s">
        <v>21</v>
      </c>
      <c r="R119" s="30"/>
      <c r="S119" s="26"/>
    </row>
    <row r="120" spans="1:19" ht="18.75" customHeight="1" x14ac:dyDescent="0.25">
      <c r="A120" s="26">
        <v>121</v>
      </c>
      <c r="B120" s="25" t="s">
        <v>163</v>
      </c>
      <c r="C120" s="28" t="s">
        <v>157</v>
      </c>
      <c r="D120" s="28" t="s">
        <v>74</v>
      </c>
      <c r="E120" s="28" t="s">
        <v>733</v>
      </c>
      <c r="F120" s="28">
        <v>9961</v>
      </c>
      <c r="G120" s="26">
        <v>21690</v>
      </c>
      <c r="H120" s="29">
        <v>0.18</v>
      </c>
      <c r="I120" s="26">
        <v>1952</v>
      </c>
      <c r="J120" s="26">
        <v>1952</v>
      </c>
      <c r="K120" s="26"/>
      <c r="L120" s="26">
        <f t="shared" si="3"/>
        <v>3904</v>
      </c>
      <c r="M120" s="26">
        <f t="shared" si="2"/>
        <v>25594</v>
      </c>
      <c r="N120" s="26">
        <v>1900035193</v>
      </c>
      <c r="O120" s="26"/>
      <c r="P120" s="26" t="s">
        <v>75</v>
      </c>
      <c r="Q120" s="26" t="s">
        <v>21</v>
      </c>
      <c r="R120" s="30"/>
      <c r="S120" s="26"/>
    </row>
    <row r="121" spans="1:19" ht="18.75" customHeight="1" x14ac:dyDescent="0.25">
      <c r="A121" s="26">
        <v>122</v>
      </c>
      <c r="B121" s="25">
        <v>97</v>
      </c>
      <c r="C121" s="28" t="s">
        <v>164</v>
      </c>
      <c r="D121" s="28" t="s">
        <v>135</v>
      </c>
      <c r="E121" s="28" t="s">
        <v>698</v>
      </c>
      <c r="F121" s="28">
        <v>998361</v>
      </c>
      <c r="G121" s="26">
        <v>3400</v>
      </c>
      <c r="H121" s="29">
        <v>0.18</v>
      </c>
      <c r="I121" s="26"/>
      <c r="J121" s="26"/>
      <c r="K121" s="26">
        <v>408</v>
      </c>
      <c r="L121" s="26">
        <f t="shared" si="3"/>
        <v>408</v>
      </c>
      <c r="M121" s="26">
        <f t="shared" si="2"/>
        <v>3808</v>
      </c>
      <c r="N121" s="26">
        <v>1900035068</v>
      </c>
      <c r="O121" s="26"/>
      <c r="P121" s="26"/>
      <c r="Q121" s="26"/>
      <c r="R121" s="30"/>
      <c r="S121" s="26"/>
    </row>
    <row r="122" spans="1:19" ht="18.75" customHeight="1" x14ac:dyDescent="0.25">
      <c r="A122" s="26">
        <v>123</v>
      </c>
      <c r="B122" s="25">
        <v>74</v>
      </c>
      <c r="C122" s="28" t="s">
        <v>134</v>
      </c>
      <c r="D122" s="28" t="s">
        <v>135</v>
      </c>
      <c r="E122" s="28" t="s">
        <v>698</v>
      </c>
      <c r="F122" s="28">
        <v>998361</v>
      </c>
      <c r="G122" s="26">
        <v>68040</v>
      </c>
      <c r="H122" s="29">
        <v>0.18</v>
      </c>
      <c r="I122" s="26"/>
      <c r="J122" s="26"/>
      <c r="K122" s="26">
        <v>12247</v>
      </c>
      <c r="L122" s="26">
        <f t="shared" si="3"/>
        <v>12247</v>
      </c>
      <c r="M122" s="26">
        <f t="shared" si="2"/>
        <v>80287</v>
      </c>
      <c r="N122" s="26">
        <v>5100133155</v>
      </c>
      <c r="O122" s="26"/>
      <c r="P122" s="26"/>
      <c r="Q122" s="26"/>
      <c r="R122" s="30"/>
      <c r="S122" s="26"/>
    </row>
    <row r="123" spans="1:19" ht="18.75" customHeight="1" x14ac:dyDescent="0.25">
      <c r="A123" s="26">
        <v>124</v>
      </c>
      <c r="B123" s="25">
        <v>298</v>
      </c>
      <c r="C123" s="28" t="s">
        <v>165</v>
      </c>
      <c r="D123" s="28" t="s">
        <v>166</v>
      </c>
      <c r="E123" s="28" t="s">
        <v>697</v>
      </c>
      <c r="F123" s="28">
        <v>3924</v>
      </c>
      <c r="G123" s="26">
        <v>55000</v>
      </c>
      <c r="H123" s="29">
        <v>0.18</v>
      </c>
      <c r="I123" s="26"/>
      <c r="J123" s="26"/>
      <c r="K123" s="26">
        <v>9900</v>
      </c>
      <c r="L123" s="26">
        <f t="shared" si="3"/>
        <v>9900</v>
      </c>
      <c r="M123" s="26">
        <f t="shared" si="2"/>
        <v>64900</v>
      </c>
      <c r="N123" s="26">
        <v>5100133206</v>
      </c>
      <c r="O123" s="26"/>
      <c r="P123" s="26" t="s">
        <v>167</v>
      </c>
      <c r="Q123" s="26"/>
      <c r="R123" s="30"/>
      <c r="S123" s="26"/>
    </row>
    <row r="124" spans="1:19" ht="18.75" customHeight="1" x14ac:dyDescent="0.25">
      <c r="A124" s="26">
        <v>125</v>
      </c>
      <c r="B124" s="25">
        <v>300</v>
      </c>
      <c r="C124" s="28" t="s">
        <v>165</v>
      </c>
      <c r="D124" s="28" t="s">
        <v>166</v>
      </c>
      <c r="E124" s="28" t="s">
        <v>697</v>
      </c>
      <c r="F124" s="28">
        <v>3924</v>
      </c>
      <c r="G124" s="26">
        <v>55000</v>
      </c>
      <c r="H124" s="29">
        <v>0.18</v>
      </c>
      <c r="I124" s="26"/>
      <c r="J124" s="26"/>
      <c r="K124" s="26">
        <v>9900</v>
      </c>
      <c r="L124" s="26">
        <f t="shared" si="3"/>
        <v>9900</v>
      </c>
      <c r="M124" s="26">
        <f t="shared" si="2"/>
        <v>64900</v>
      </c>
      <c r="N124" s="26">
        <v>5100133203</v>
      </c>
      <c r="O124" s="26"/>
      <c r="P124" s="26" t="s">
        <v>167</v>
      </c>
      <c r="Q124" s="26"/>
      <c r="R124" s="30"/>
      <c r="S124" s="26"/>
    </row>
    <row r="125" spans="1:19" ht="18.75" customHeight="1" x14ac:dyDescent="0.25">
      <c r="A125" s="26">
        <v>126</v>
      </c>
      <c r="B125" s="25" t="s">
        <v>734</v>
      </c>
      <c r="C125" s="28" t="s">
        <v>25</v>
      </c>
      <c r="D125" s="28" t="s">
        <v>168</v>
      </c>
      <c r="E125" s="28" t="s">
        <v>735</v>
      </c>
      <c r="F125" s="28">
        <v>9982</v>
      </c>
      <c r="G125" s="26">
        <v>5000</v>
      </c>
      <c r="H125" s="29">
        <v>0.18</v>
      </c>
      <c r="I125" s="26">
        <v>450</v>
      </c>
      <c r="J125" s="26">
        <v>450</v>
      </c>
      <c r="K125" s="26"/>
      <c r="L125" s="26">
        <f t="shared" si="3"/>
        <v>900</v>
      </c>
      <c r="M125" s="26">
        <f t="shared" si="2"/>
        <v>5900</v>
      </c>
      <c r="N125" s="26">
        <v>1900035105</v>
      </c>
      <c r="O125" s="26"/>
      <c r="P125" s="26"/>
      <c r="Q125" s="26"/>
      <c r="R125" s="30"/>
      <c r="S125" s="26"/>
    </row>
    <row r="126" spans="1:19" ht="18.75" customHeight="1" x14ac:dyDescent="0.25">
      <c r="A126" s="26">
        <v>127</v>
      </c>
      <c r="B126" s="25" t="s">
        <v>169</v>
      </c>
      <c r="C126" s="28" t="s">
        <v>170</v>
      </c>
      <c r="D126" s="28" t="s">
        <v>81</v>
      </c>
      <c r="E126" s="28" t="s">
        <v>702</v>
      </c>
      <c r="F126" s="28">
        <v>4911</v>
      </c>
      <c r="G126" s="26">
        <v>1410</v>
      </c>
      <c r="H126" s="29">
        <v>0.12</v>
      </c>
      <c r="I126" s="26"/>
      <c r="J126" s="26"/>
      <c r="K126" s="26">
        <v>169</v>
      </c>
      <c r="L126" s="26">
        <f t="shared" si="3"/>
        <v>169</v>
      </c>
      <c r="M126" s="26">
        <f t="shared" si="2"/>
        <v>1579</v>
      </c>
      <c r="N126" s="26">
        <v>5100133191</v>
      </c>
      <c r="O126" s="26"/>
      <c r="P126" s="26"/>
      <c r="Q126" s="26"/>
      <c r="R126" s="30"/>
      <c r="S126" s="26"/>
    </row>
    <row r="127" spans="1:19" ht="18.75" customHeight="1" x14ac:dyDescent="0.25">
      <c r="A127" s="26">
        <v>128</v>
      </c>
      <c r="B127" s="25" t="s">
        <v>161</v>
      </c>
      <c r="C127" s="28" t="s">
        <v>172</v>
      </c>
      <c r="D127" s="28" t="s">
        <v>171</v>
      </c>
      <c r="E127" s="28" t="s">
        <v>704</v>
      </c>
      <c r="F127" s="28">
        <v>9504400</v>
      </c>
      <c r="G127" s="26">
        <v>30720</v>
      </c>
      <c r="H127" s="29">
        <v>0.12</v>
      </c>
      <c r="I127" s="26"/>
      <c r="J127" s="26"/>
      <c r="K127" s="26">
        <v>3686</v>
      </c>
      <c r="L127" s="26">
        <f t="shared" si="3"/>
        <v>3686</v>
      </c>
      <c r="M127" s="26">
        <f t="shared" si="2"/>
        <v>34406</v>
      </c>
      <c r="N127" s="26">
        <v>5100133188</v>
      </c>
      <c r="O127" s="26"/>
      <c r="P127" s="26" t="s">
        <v>173</v>
      </c>
      <c r="Q127" s="26"/>
      <c r="R127" s="30"/>
      <c r="S127" s="26"/>
    </row>
    <row r="128" spans="1:19" ht="18.75" customHeight="1" x14ac:dyDescent="0.25">
      <c r="A128" s="26">
        <v>129</v>
      </c>
      <c r="B128" s="25" t="s">
        <v>174</v>
      </c>
      <c r="C128" s="28" t="s">
        <v>170</v>
      </c>
      <c r="D128" s="28" t="s">
        <v>81</v>
      </c>
      <c r="E128" s="28" t="s">
        <v>702</v>
      </c>
      <c r="F128" s="28">
        <v>4911</v>
      </c>
      <c r="G128" s="26">
        <v>33630</v>
      </c>
      <c r="H128" s="29">
        <v>0.12</v>
      </c>
      <c r="I128" s="26"/>
      <c r="J128" s="26"/>
      <c r="K128" s="26">
        <v>4035.6</v>
      </c>
      <c r="L128" s="26">
        <f t="shared" si="3"/>
        <v>4035.6</v>
      </c>
      <c r="M128" s="26">
        <f t="shared" ref="M128:M191" si="4">+G128+L128</f>
        <v>37665.599999999999</v>
      </c>
      <c r="N128" s="26">
        <v>5100133185</v>
      </c>
      <c r="O128" s="26"/>
      <c r="P128" s="26" t="s">
        <v>175</v>
      </c>
      <c r="Q128" s="26"/>
      <c r="R128" s="30"/>
      <c r="S128" s="26"/>
    </row>
    <row r="129" spans="1:19" ht="18.75" customHeight="1" x14ac:dyDescent="0.25">
      <c r="A129" s="26">
        <v>130</v>
      </c>
      <c r="B129" s="25">
        <v>202475386</v>
      </c>
      <c r="C129" s="28" t="s">
        <v>134</v>
      </c>
      <c r="D129" s="28" t="s">
        <v>176</v>
      </c>
      <c r="E129" s="28" t="s">
        <v>714</v>
      </c>
      <c r="F129" s="28">
        <v>998555</v>
      </c>
      <c r="G129" s="26">
        <v>2376000</v>
      </c>
      <c r="H129" s="29">
        <v>0.05</v>
      </c>
      <c r="I129" s="26"/>
      <c r="J129" s="26"/>
      <c r="K129" s="26"/>
      <c r="L129" s="26">
        <f t="shared" ref="L129:L192" si="5">SUM(I129:K129)</f>
        <v>0</v>
      </c>
      <c r="M129" s="26">
        <f t="shared" si="4"/>
        <v>2376000</v>
      </c>
      <c r="N129" s="26"/>
      <c r="O129" s="26"/>
      <c r="P129" s="26" t="s">
        <v>177</v>
      </c>
      <c r="Q129" s="26"/>
      <c r="R129" s="30"/>
      <c r="S129" s="26"/>
    </row>
    <row r="130" spans="1:19" ht="18.75" customHeight="1" x14ac:dyDescent="0.25">
      <c r="A130" s="26">
        <v>131</v>
      </c>
      <c r="B130" s="25" t="s">
        <v>178</v>
      </c>
      <c r="C130" s="28" t="s">
        <v>115</v>
      </c>
      <c r="D130" s="28" t="s">
        <v>179</v>
      </c>
      <c r="E130" s="28" t="s">
        <v>724</v>
      </c>
      <c r="F130" s="31">
        <v>8536</v>
      </c>
      <c r="G130" s="26">
        <v>316</v>
      </c>
      <c r="H130" s="29">
        <v>0.28000000000000003</v>
      </c>
      <c r="I130" s="26">
        <v>44</v>
      </c>
      <c r="J130" s="26">
        <v>44</v>
      </c>
      <c r="K130" s="26"/>
      <c r="L130" s="26">
        <f t="shared" si="5"/>
        <v>88</v>
      </c>
      <c r="M130" s="26">
        <f t="shared" si="4"/>
        <v>404</v>
      </c>
      <c r="N130" s="26"/>
      <c r="O130" s="26"/>
      <c r="P130" s="26" t="s">
        <v>180</v>
      </c>
      <c r="Q130" s="26"/>
      <c r="R130" s="30"/>
      <c r="S130" s="26"/>
    </row>
    <row r="131" spans="1:19" ht="18.75" customHeight="1" x14ac:dyDescent="0.25">
      <c r="A131" s="26">
        <v>132</v>
      </c>
      <c r="B131" s="25" t="s">
        <v>181</v>
      </c>
      <c r="C131" s="28" t="s">
        <v>182</v>
      </c>
      <c r="D131" s="28" t="s">
        <v>179</v>
      </c>
      <c r="E131" s="28" t="s">
        <v>724</v>
      </c>
      <c r="F131" s="28" t="s">
        <v>725</v>
      </c>
      <c r="G131" s="26">
        <v>510</v>
      </c>
      <c r="H131" s="29">
        <v>0.28000000000000003</v>
      </c>
      <c r="I131" s="26">
        <v>46.5</v>
      </c>
      <c r="J131" s="26">
        <v>46.5</v>
      </c>
      <c r="K131" s="26"/>
      <c r="L131" s="26">
        <f t="shared" si="5"/>
        <v>93</v>
      </c>
      <c r="M131" s="26">
        <f t="shared" si="4"/>
        <v>603</v>
      </c>
      <c r="N131" s="26"/>
      <c r="O131" s="26"/>
      <c r="P131" s="26" t="s">
        <v>185</v>
      </c>
      <c r="Q131" s="26"/>
      <c r="R131" s="30"/>
      <c r="S131" s="26"/>
    </row>
    <row r="132" spans="1:19" ht="18.75" customHeight="1" x14ac:dyDescent="0.25">
      <c r="A132" s="26">
        <v>133</v>
      </c>
      <c r="B132" s="25">
        <v>1489</v>
      </c>
      <c r="C132" s="28" t="s">
        <v>164</v>
      </c>
      <c r="D132" s="28" t="s">
        <v>183</v>
      </c>
      <c r="E132" s="28" t="s">
        <v>730</v>
      </c>
      <c r="F132" s="28" t="s">
        <v>731</v>
      </c>
      <c r="G132" s="26">
        <v>4666.63</v>
      </c>
      <c r="H132" s="26" t="s">
        <v>184</v>
      </c>
      <c r="I132" s="26">
        <v>643.91999999999996</v>
      </c>
      <c r="J132" s="26">
        <v>643.91999999999996</v>
      </c>
      <c r="K132" s="26"/>
      <c r="L132" s="26">
        <f t="shared" si="5"/>
        <v>1287.8399999999999</v>
      </c>
      <c r="M132" s="26">
        <f t="shared" si="4"/>
        <v>5954.47</v>
      </c>
      <c r="N132" s="26">
        <v>1900031347</v>
      </c>
      <c r="O132" s="26" t="s">
        <v>732</v>
      </c>
      <c r="P132" s="26" t="s">
        <v>185</v>
      </c>
      <c r="Q132" s="26"/>
      <c r="R132" s="30">
        <v>-0.47</v>
      </c>
      <c r="S132" s="26"/>
    </row>
    <row r="133" spans="1:19" ht="18.75" customHeight="1" x14ac:dyDescent="0.25">
      <c r="A133" s="26">
        <v>134</v>
      </c>
      <c r="B133" s="25">
        <v>4843</v>
      </c>
      <c r="C133" s="28" t="s">
        <v>186</v>
      </c>
      <c r="D133" s="28" t="s">
        <v>187</v>
      </c>
      <c r="E133" s="28" t="s">
        <v>739</v>
      </c>
      <c r="F133" s="28"/>
      <c r="G133" s="26">
        <v>2700</v>
      </c>
      <c r="H133" s="29">
        <v>0.28000000000000003</v>
      </c>
      <c r="I133" s="26">
        <v>378</v>
      </c>
      <c r="J133" s="26">
        <v>378</v>
      </c>
      <c r="K133" s="26"/>
      <c r="L133" s="26">
        <f t="shared" si="5"/>
        <v>756</v>
      </c>
      <c r="M133" s="26">
        <f t="shared" si="4"/>
        <v>3456</v>
      </c>
      <c r="N133" s="26"/>
      <c r="O133" s="26"/>
      <c r="P133" s="26"/>
      <c r="Q133" s="26"/>
      <c r="R133" s="30"/>
      <c r="S133" s="26"/>
    </row>
    <row r="134" spans="1:19" ht="18.75" customHeight="1" x14ac:dyDescent="0.25">
      <c r="A134" s="26">
        <v>135</v>
      </c>
      <c r="B134" s="25">
        <v>1475</v>
      </c>
      <c r="C134" s="28" t="s">
        <v>73</v>
      </c>
      <c r="D134" s="28" t="s">
        <v>179</v>
      </c>
      <c r="E134" s="28" t="s">
        <v>724</v>
      </c>
      <c r="F134" s="28" t="s">
        <v>727</v>
      </c>
      <c r="G134" s="26">
        <v>555</v>
      </c>
      <c r="H134" s="29">
        <v>0.18</v>
      </c>
      <c r="I134" s="26">
        <v>55</v>
      </c>
      <c r="J134" s="26">
        <v>55</v>
      </c>
      <c r="K134" s="26"/>
      <c r="L134" s="26">
        <f t="shared" si="5"/>
        <v>110</v>
      </c>
      <c r="M134" s="26">
        <f t="shared" si="4"/>
        <v>665</v>
      </c>
      <c r="N134" s="26"/>
      <c r="O134" s="26"/>
      <c r="P134" s="26" t="s">
        <v>185</v>
      </c>
      <c r="Q134" s="26"/>
      <c r="R134" s="30"/>
      <c r="S134" s="26"/>
    </row>
    <row r="135" spans="1:19" ht="18.75" customHeight="1" x14ac:dyDescent="0.25">
      <c r="A135" s="26">
        <v>136</v>
      </c>
      <c r="B135" s="25">
        <v>1498</v>
      </c>
      <c r="C135" s="28" t="s">
        <v>73</v>
      </c>
      <c r="D135" s="28" t="s">
        <v>179</v>
      </c>
      <c r="E135" s="28" t="s">
        <v>724</v>
      </c>
      <c r="F135" s="28" t="s">
        <v>725</v>
      </c>
      <c r="G135" s="26">
        <v>890</v>
      </c>
      <c r="H135" s="29">
        <v>0.18</v>
      </c>
      <c r="I135" s="26">
        <v>80</v>
      </c>
      <c r="J135" s="26">
        <v>80</v>
      </c>
      <c r="K135" s="26"/>
      <c r="L135" s="26">
        <f t="shared" si="5"/>
        <v>160</v>
      </c>
      <c r="M135" s="26">
        <f t="shared" si="4"/>
        <v>1050</v>
      </c>
      <c r="N135" s="26"/>
      <c r="O135" s="26"/>
      <c r="P135" s="26" t="s">
        <v>185</v>
      </c>
      <c r="Q135" s="26"/>
      <c r="R135" s="30"/>
      <c r="S135" s="26"/>
    </row>
    <row r="136" spans="1:19" ht="18.75" customHeight="1" x14ac:dyDescent="0.25">
      <c r="A136" s="26">
        <v>137</v>
      </c>
      <c r="B136" s="25">
        <v>887</v>
      </c>
      <c r="C136" s="28" t="s">
        <v>188</v>
      </c>
      <c r="D136" s="28" t="s">
        <v>189</v>
      </c>
      <c r="E136" s="28" t="s">
        <v>740</v>
      </c>
      <c r="F136" s="28">
        <v>998525</v>
      </c>
      <c r="G136" s="26">
        <v>36000</v>
      </c>
      <c r="H136" s="29">
        <v>0.18</v>
      </c>
      <c r="I136" s="26">
        <v>3240</v>
      </c>
      <c r="J136" s="26">
        <v>3240</v>
      </c>
      <c r="K136" s="26"/>
      <c r="L136" s="26">
        <f t="shared" si="5"/>
        <v>6480</v>
      </c>
      <c r="M136" s="26">
        <f t="shared" si="4"/>
        <v>42480</v>
      </c>
      <c r="N136" s="26"/>
      <c r="O136" s="26"/>
      <c r="P136" s="26" t="s">
        <v>190</v>
      </c>
      <c r="Q136" s="26"/>
      <c r="R136" s="30"/>
      <c r="S136" s="26"/>
    </row>
    <row r="137" spans="1:19" ht="18.75" customHeight="1" x14ac:dyDescent="0.25">
      <c r="A137" s="26">
        <v>138</v>
      </c>
      <c r="B137" s="25">
        <v>27</v>
      </c>
      <c r="C137" s="28" t="s">
        <v>191</v>
      </c>
      <c r="D137" s="28" t="s">
        <v>192</v>
      </c>
      <c r="E137" s="28" t="s">
        <v>710</v>
      </c>
      <c r="F137" s="28"/>
      <c r="G137" s="26">
        <v>4688</v>
      </c>
      <c r="H137" s="29">
        <v>0.28000000000000003</v>
      </c>
      <c r="I137" s="26">
        <v>656</v>
      </c>
      <c r="J137" s="26">
        <v>656</v>
      </c>
      <c r="K137" s="26"/>
      <c r="L137" s="26">
        <f t="shared" si="5"/>
        <v>1312</v>
      </c>
      <c r="M137" s="26">
        <f t="shared" si="4"/>
        <v>6000</v>
      </c>
      <c r="N137" s="26"/>
      <c r="O137" s="26"/>
      <c r="P137" s="26" t="s">
        <v>185</v>
      </c>
      <c r="Q137" s="26"/>
      <c r="R137" s="30"/>
      <c r="S137" s="26"/>
    </row>
    <row r="138" spans="1:19" ht="18.75" customHeight="1" x14ac:dyDescent="0.25">
      <c r="A138" s="26">
        <v>139</v>
      </c>
      <c r="B138" s="25">
        <v>4901</v>
      </c>
      <c r="C138" s="28" t="s">
        <v>88</v>
      </c>
      <c r="D138" s="28" t="s">
        <v>187</v>
      </c>
      <c r="E138" s="28" t="s">
        <v>739</v>
      </c>
      <c r="F138" s="28"/>
      <c r="G138" s="26">
        <v>2600</v>
      </c>
      <c r="H138" s="29">
        <v>0.28000000000000003</v>
      </c>
      <c r="I138" s="26">
        <v>364</v>
      </c>
      <c r="J138" s="26">
        <v>364</v>
      </c>
      <c r="K138" s="26"/>
      <c r="L138" s="26">
        <f t="shared" si="5"/>
        <v>728</v>
      </c>
      <c r="M138" s="26">
        <f t="shared" si="4"/>
        <v>3328</v>
      </c>
      <c r="N138" s="26"/>
      <c r="O138" s="26"/>
      <c r="P138" s="26"/>
      <c r="Q138" s="26"/>
      <c r="R138" s="30"/>
      <c r="S138" s="26"/>
    </row>
    <row r="139" spans="1:19" ht="18.75" customHeight="1" x14ac:dyDescent="0.25">
      <c r="A139" s="26">
        <v>140</v>
      </c>
      <c r="B139" s="25" t="s">
        <v>193</v>
      </c>
      <c r="C139" s="28" t="s">
        <v>194</v>
      </c>
      <c r="D139" s="28" t="s">
        <v>195</v>
      </c>
      <c r="E139" s="28" t="s">
        <v>711</v>
      </c>
      <c r="F139" s="28">
        <v>3917</v>
      </c>
      <c r="G139" s="26">
        <v>3802.83</v>
      </c>
      <c r="H139" s="29">
        <v>0.18</v>
      </c>
      <c r="I139" s="26">
        <v>342.26</v>
      </c>
      <c r="J139" s="26">
        <v>342.26</v>
      </c>
      <c r="K139" s="26"/>
      <c r="L139" s="26">
        <f t="shared" si="5"/>
        <v>684.52</v>
      </c>
      <c r="M139" s="26">
        <f t="shared" si="4"/>
        <v>4487.3500000000004</v>
      </c>
      <c r="N139" s="26"/>
      <c r="O139" s="26"/>
      <c r="P139" s="26"/>
      <c r="Q139" s="26"/>
      <c r="R139" s="30">
        <v>-0.35</v>
      </c>
      <c r="S139" s="26"/>
    </row>
    <row r="140" spans="1:19" ht="18.75" customHeight="1" x14ac:dyDescent="0.25">
      <c r="A140" s="26">
        <v>141</v>
      </c>
      <c r="B140" s="25" t="s">
        <v>196</v>
      </c>
      <c r="C140" s="28" t="s">
        <v>197</v>
      </c>
      <c r="D140" s="28" t="s">
        <v>179</v>
      </c>
      <c r="E140" s="28" t="s">
        <v>724</v>
      </c>
      <c r="F140" s="28" t="s">
        <v>726</v>
      </c>
      <c r="G140" s="26">
        <v>720</v>
      </c>
      <c r="H140" s="29">
        <v>0.18</v>
      </c>
      <c r="I140" s="26">
        <v>65</v>
      </c>
      <c r="J140" s="26">
        <v>65</v>
      </c>
      <c r="K140" s="26"/>
      <c r="L140" s="26">
        <f t="shared" si="5"/>
        <v>130</v>
      </c>
      <c r="M140" s="26">
        <f t="shared" si="4"/>
        <v>850</v>
      </c>
      <c r="N140" s="26">
        <v>1900034284</v>
      </c>
      <c r="O140" s="26"/>
      <c r="P140" s="26" t="s">
        <v>198</v>
      </c>
      <c r="Q140" s="26"/>
      <c r="R140" s="30"/>
      <c r="S140" s="26"/>
    </row>
    <row r="141" spans="1:19" ht="18.75" customHeight="1" x14ac:dyDescent="0.25">
      <c r="A141" s="26">
        <v>142</v>
      </c>
      <c r="B141" s="25" t="s">
        <v>199</v>
      </c>
      <c r="C141" s="28" t="s">
        <v>197</v>
      </c>
      <c r="D141" s="28" t="s">
        <v>200</v>
      </c>
      <c r="E141" s="28"/>
      <c r="F141" s="28"/>
      <c r="G141" s="26">
        <v>15850</v>
      </c>
      <c r="H141" s="26" t="s">
        <v>201</v>
      </c>
      <c r="I141" s="26">
        <v>1067</v>
      </c>
      <c r="J141" s="26">
        <v>1067</v>
      </c>
      <c r="K141" s="26"/>
      <c r="L141" s="26">
        <f t="shared" si="5"/>
        <v>2134</v>
      </c>
      <c r="M141" s="26">
        <f t="shared" si="4"/>
        <v>17984</v>
      </c>
      <c r="N141" s="26">
        <v>1900034534</v>
      </c>
      <c r="O141" s="26"/>
      <c r="P141" s="26" t="s">
        <v>198</v>
      </c>
      <c r="Q141" s="26"/>
      <c r="R141" s="30"/>
      <c r="S141" s="26"/>
    </row>
    <row r="142" spans="1:19" ht="18.75" customHeight="1" x14ac:dyDescent="0.25">
      <c r="A142" s="26">
        <v>143</v>
      </c>
      <c r="B142" s="25">
        <v>913</v>
      </c>
      <c r="C142" s="28" t="s">
        <v>197</v>
      </c>
      <c r="D142" s="28" t="s">
        <v>189</v>
      </c>
      <c r="E142" s="28" t="s">
        <v>740</v>
      </c>
      <c r="F142" s="28">
        <v>998525</v>
      </c>
      <c r="G142" s="26">
        <v>36000</v>
      </c>
      <c r="H142" s="29">
        <v>0.18</v>
      </c>
      <c r="I142" s="26">
        <v>3240</v>
      </c>
      <c r="J142" s="26">
        <v>3240</v>
      </c>
      <c r="K142" s="26"/>
      <c r="L142" s="26">
        <f t="shared" si="5"/>
        <v>6480</v>
      </c>
      <c r="M142" s="26">
        <f t="shared" si="4"/>
        <v>42480</v>
      </c>
      <c r="N142" s="26"/>
      <c r="O142" s="26"/>
      <c r="P142" s="26" t="s">
        <v>190</v>
      </c>
      <c r="Q142" s="26"/>
      <c r="R142" s="30"/>
      <c r="S142" s="26"/>
    </row>
    <row r="143" spans="1:19" ht="18.75" customHeight="1" x14ac:dyDescent="0.25">
      <c r="A143" s="26">
        <v>144</v>
      </c>
      <c r="B143" s="25">
        <v>24</v>
      </c>
      <c r="C143" s="28" t="s">
        <v>202</v>
      </c>
      <c r="D143" s="28" t="s">
        <v>26</v>
      </c>
      <c r="E143" s="28" t="s">
        <v>700</v>
      </c>
      <c r="F143" s="28">
        <v>996729</v>
      </c>
      <c r="G143" s="26">
        <v>24794</v>
      </c>
      <c r="H143" s="29">
        <v>0.18</v>
      </c>
      <c r="I143" s="26">
        <v>2231</v>
      </c>
      <c r="J143" s="26">
        <v>2231</v>
      </c>
      <c r="K143" s="26"/>
      <c r="L143" s="26">
        <f t="shared" si="5"/>
        <v>4462</v>
      </c>
      <c r="M143" s="26">
        <f t="shared" si="4"/>
        <v>29256</v>
      </c>
      <c r="N143" s="26">
        <v>1900037296</v>
      </c>
      <c r="O143" s="26"/>
      <c r="P143" s="26" t="s">
        <v>203</v>
      </c>
      <c r="Q143" s="26" t="s">
        <v>21</v>
      </c>
      <c r="R143" s="30"/>
      <c r="S143" s="26"/>
    </row>
    <row r="144" spans="1:19" ht="18.75" customHeight="1" x14ac:dyDescent="0.25">
      <c r="A144" s="28">
        <v>145</v>
      </c>
      <c r="B144" s="25">
        <v>1</v>
      </c>
      <c r="C144" s="28" t="s">
        <v>204</v>
      </c>
      <c r="D144" s="28" t="s">
        <v>52</v>
      </c>
      <c r="E144" s="28" t="s">
        <v>690</v>
      </c>
      <c r="F144" s="28">
        <v>996729</v>
      </c>
      <c r="G144" s="28">
        <v>16500</v>
      </c>
      <c r="H144" s="32">
        <v>0.18</v>
      </c>
      <c r="I144" s="28">
        <v>1485</v>
      </c>
      <c r="J144" s="28">
        <v>1485</v>
      </c>
      <c r="K144" s="28"/>
      <c r="L144" s="26">
        <f t="shared" si="5"/>
        <v>2970</v>
      </c>
      <c r="M144" s="26">
        <f t="shared" si="4"/>
        <v>19470</v>
      </c>
      <c r="N144" s="28">
        <v>1900037316</v>
      </c>
      <c r="O144" s="28"/>
      <c r="P144" s="28" t="s">
        <v>203</v>
      </c>
      <c r="Q144" s="28" t="s">
        <v>21</v>
      </c>
      <c r="R144" s="33"/>
      <c r="S144" s="28"/>
    </row>
    <row r="145" spans="1:19" ht="18.75" customHeight="1" x14ac:dyDescent="0.25">
      <c r="A145" s="26">
        <v>146</v>
      </c>
      <c r="B145" s="25">
        <v>8</v>
      </c>
      <c r="C145" s="28" t="s">
        <v>137</v>
      </c>
      <c r="D145" s="28" t="s">
        <v>52</v>
      </c>
      <c r="E145" s="28" t="s">
        <v>690</v>
      </c>
      <c r="F145" s="28">
        <v>996729</v>
      </c>
      <c r="G145" s="26">
        <v>16500</v>
      </c>
      <c r="H145" s="29">
        <v>0.18</v>
      </c>
      <c r="I145" s="26">
        <v>1485</v>
      </c>
      <c r="J145" s="26">
        <v>1485</v>
      </c>
      <c r="K145" s="26"/>
      <c r="L145" s="26">
        <f t="shared" si="5"/>
        <v>2970</v>
      </c>
      <c r="M145" s="26">
        <f t="shared" si="4"/>
        <v>19470</v>
      </c>
      <c r="N145" s="26">
        <v>1900037314</v>
      </c>
      <c r="O145" s="26"/>
      <c r="P145" s="26" t="s">
        <v>203</v>
      </c>
      <c r="Q145" s="26" t="s">
        <v>21</v>
      </c>
      <c r="R145" s="30"/>
      <c r="S145" s="26"/>
    </row>
    <row r="146" spans="1:19" ht="18.75" customHeight="1" x14ac:dyDescent="0.25">
      <c r="A146" s="26">
        <v>147</v>
      </c>
      <c r="B146" s="25" t="s">
        <v>205</v>
      </c>
      <c r="C146" s="28" t="s">
        <v>143</v>
      </c>
      <c r="D146" s="28" t="s">
        <v>35</v>
      </c>
      <c r="E146" s="28" t="s">
        <v>743</v>
      </c>
      <c r="F146" s="28">
        <v>996511</v>
      </c>
      <c r="G146" s="26">
        <v>273485</v>
      </c>
      <c r="H146" s="26"/>
      <c r="I146" s="26"/>
      <c r="J146" s="26"/>
      <c r="K146" s="26"/>
      <c r="L146" s="26">
        <f t="shared" si="5"/>
        <v>0</v>
      </c>
      <c r="M146" s="26">
        <f t="shared" si="4"/>
        <v>273485</v>
      </c>
      <c r="N146" s="26">
        <v>5100140912</v>
      </c>
      <c r="O146" s="26"/>
      <c r="P146" s="26" t="s">
        <v>36</v>
      </c>
      <c r="Q146" s="26" t="s">
        <v>16</v>
      </c>
      <c r="R146" s="30"/>
      <c r="S146" s="26"/>
    </row>
    <row r="147" spans="1:19" ht="18.75" customHeight="1" x14ac:dyDescent="0.25">
      <c r="A147" s="26">
        <v>148</v>
      </c>
      <c r="B147" s="25" t="s">
        <v>206</v>
      </c>
      <c r="C147" s="28" t="s">
        <v>143</v>
      </c>
      <c r="D147" s="28" t="s">
        <v>35</v>
      </c>
      <c r="E147" s="28" t="s">
        <v>743</v>
      </c>
      <c r="F147" s="28">
        <v>996713</v>
      </c>
      <c r="G147" s="26">
        <v>335032.5</v>
      </c>
      <c r="H147" s="29">
        <v>0.18</v>
      </c>
      <c r="I147" s="26">
        <v>30152.93</v>
      </c>
      <c r="J147" s="26">
        <v>30152.93</v>
      </c>
      <c r="K147" s="26"/>
      <c r="L147" s="26">
        <f t="shared" si="5"/>
        <v>60305.86</v>
      </c>
      <c r="M147" s="26">
        <f t="shared" si="4"/>
        <v>395338.36</v>
      </c>
      <c r="N147" s="26">
        <v>5100140857</v>
      </c>
      <c r="O147" s="26"/>
      <c r="P147" s="26" t="s">
        <v>207</v>
      </c>
      <c r="Q147" s="26" t="s">
        <v>21</v>
      </c>
      <c r="R147" s="30">
        <v>-0.36</v>
      </c>
      <c r="S147" s="26"/>
    </row>
    <row r="148" spans="1:19" ht="18.75" customHeight="1" x14ac:dyDescent="0.25">
      <c r="A148" s="26">
        <v>149</v>
      </c>
      <c r="B148" s="25" t="s">
        <v>208</v>
      </c>
      <c r="C148" s="28" t="s">
        <v>143</v>
      </c>
      <c r="D148" s="28" t="s">
        <v>35</v>
      </c>
      <c r="E148" s="28" t="s">
        <v>743</v>
      </c>
      <c r="F148" s="28">
        <v>996111</v>
      </c>
      <c r="G148" s="26">
        <v>45801</v>
      </c>
      <c r="H148" s="29">
        <v>0.18</v>
      </c>
      <c r="I148" s="26">
        <v>4122</v>
      </c>
      <c r="J148" s="26">
        <v>4122</v>
      </c>
      <c r="K148" s="26"/>
      <c r="L148" s="26">
        <f t="shared" si="5"/>
        <v>8244</v>
      </c>
      <c r="M148" s="26">
        <f t="shared" si="4"/>
        <v>54045</v>
      </c>
      <c r="N148" s="26">
        <v>5100140933</v>
      </c>
      <c r="O148" s="26"/>
      <c r="P148" s="26" t="s">
        <v>22</v>
      </c>
      <c r="Q148" s="26" t="s">
        <v>21</v>
      </c>
      <c r="R148" s="30"/>
      <c r="S148" s="26"/>
    </row>
    <row r="149" spans="1:19" ht="18.75" customHeight="1" x14ac:dyDescent="0.25">
      <c r="A149" s="26">
        <v>150</v>
      </c>
      <c r="B149" s="25" t="s">
        <v>209</v>
      </c>
      <c r="C149" s="28" t="s">
        <v>204</v>
      </c>
      <c r="D149" s="28" t="s">
        <v>13</v>
      </c>
      <c r="E149" s="28" t="s">
        <v>716</v>
      </c>
      <c r="F149" s="28">
        <v>9967</v>
      </c>
      <c r="G149" s="26">
        <v>171750</v>
      </c>
      <c r="H149" s="29">
        <v>0.18</v>
      </c>
      <c r="I149" s="26">
        <v>15457.5</v>
      </c>
      <c r="J149" s="26">
        <v>15457.5</v>
      </c>
      <c r="K149" s="26"/>
      <c r="L149" s="26">
        <f t="shared" si="5"/>
        <v>30915</v>
      </c>
      <c r="M149" s="26">
        <f t="shared" si="4"/>
        <v>202665</v>
      </c>
      <c r="N149" s="26">
        <v>5100146571</v>
      </c>
      <c r="O149" s="26"/>
      <c r="P149" s="26" t="s">
        <v>210</v>
      </c>
      <c r="Q149" s="26" t="s">
        <v>21</v>
      </c>
      <c r="R149" s="30"/>
      <c r="S149" s="26"/>
    </row>
    <row r="150" spans="1:19" ht="18.75" customHeight="1" x14ac:dyDescent="0.25">
      <c r="A150" s="26">
        <v>151</v>
      </c>
      <c r="B150" s="25" t="s">
        <v>211</v>
      </c>
      <c r="C150" s="28" t="s">
        <v>204</v>
      </c>
      <c r="D150" s="28" t="s">
        <v>13</v>
      </c>
      <c r="E150" s="28" t="s">
        <v>716</v>
      </c>
      <c r="F150" s="28">
        <v>9967</v>
      </c>
      <c r="G150" s="26">
        <v>142910</v>
      </c>
      <c r="H150" s="29">
        <v>0.18</v>
      </c>
      <c r="I150" s="26">
        <v>12862</v>
      </c>
      <c r="J150" s="26">
        <v>12862</v>
      </c>
      <c r="K150" s="26"/>
      <c r="L150" s="26">
        <f t="shared" si="5"/>
        <v>25724</v>
      </c>
      <c r="M150" s="26">
        <f t="shared" si="4"/>
        <v>168634</v>
      </c>
      <c r="N150" s="26">
        <v>5100146569</v>
      </c>
      <c r="O150" s="26"/>
      <c r="P150" s="26" t="s">
        <v>210</v>
      </c>
      <c r="Q150" s="26" t="s">
        <v>21</v>
      </c>
      <c r="R150" s="30"/>
      <c r="S150" s="26"/>
    </row>
    <row r="151" spans="1:19" ht="18.75" customHeight="1" x14ac:dyDescent="0.25">
      <c r="A151" s="26">
        <v>152</v>
      </c>
      <c r="B151" s="25">
        <v>22</v>
      </c>
      <c r="C151" s="28" t="s">
        <v>212</v>
      </c>
      <c r="D151" s="28" t="s">
        <v>13</v>
      </c>
      <c r="E151" s="28" t="s">
        <v>716</v>
      </c>
      <c r="F151" s="28">
        <v>9967</v>
      </c>
      <c r="G151" s="26">
        <v>59760</v>
      </c>
      <c r="H151" s="29">
        <v>0.18</v>
      </c>
      <c r="I151" s="26">
        <v>5378</v>
      </c>
      <c r="J151" s="26">
        <v>5378</v>
      </c>
      <c r="K151" s="26"/>
      <c r="L151" s="26">
        <f t="shared" si="5"/>
        <v>10756</v>
      </c>
      <c r="M151" s="26">
        <f t="shared" si="4"/>
        <v>70516</v>
      </c>
      <c r="N151" s="26">
        <v>5100146721</v>
      </c>
      <c r="O151" s="26"/>
      <c r="P151" s="26" t="s">
        <v>210</v>
      </c>
      <c r="Q151" s="26" t="s">
        <v>21</v>
      </c>
      <c r="R151" s="30">
        <v>-1</v>
      </c>
      <c r="S151" s="26"/>
    </row>
    <row r="152" spans="1:19" ht="18.75" customHeight="1" x14ac:dyDescent="0.25">
      <c r="A152" s="26">
        <v>153</v>
      </c>
      <c r="B152" s="25" t="s">
        <v>213</v>
      </c>
      <c r="C152" s="28" t="s">
        <v>212</v>
      </c>
      <c r="D152" s="28" t="s">
        <v>35</v>
      </c>
      <c r="E152" s="28" t="s">
        <v>743</v>
      </c>
      <c r="F152" s="28">
        <v>996111</v>
      </c>
      <c r="G152" s="26">
        <v>39645</v>
      </c>
      <c r="H152" s="29">
        <v>0.18</v>
      </c>
      <c r="I152" s="26">
        <v>3568.05</v>
      </c>
      <c r="J152" s="26">
        <v>3568.05</v>
      </c>
      <c r="K152" s="26"/>
      <c r="L152" s="26">
        <f t="shared" si="5"/>
        <v>7136.1</v>
      </c>
      <c r="M152" s="26">
        <f t="shared" si="4"/>
        <v>46781.1</v>
      </c>
      <c r="N152" s="26">
        <v>5100146717</v>
      </c>
      <c r="O152" s="26"/>
      <c r="P152" s="26" t="s">
        <v>22</v>
      </c>
      <c r="Q152" s="26" t="s">
        <v>21</v>
      </c>
      <c r="R152" s="30"/>
      <c r="S152" s="26"/>
    </row>
    <row r="153" spans="1:19" ht="18.75" customHeight="1" x14ac:dyDescent="0.25">
      <c r="A153" s="26">
        <v>154</v>
      </c>
      <c r="B153" s="25">
        <v>24</v>
      </c>
      <c r="C153" s="28" t="s">
        <v>212</v>
      </c>
      <c r="D153" s="28" t="s">
        <v>47</v>
      </c>
      <c r="E153" s="28" t="s">
        <v>722</v>
      </c>
      <c r="F153" s="28">
        <v>996511</v>
      </c>
      <c r="G153" s="26">
        <v>167086</v>
      </c>
      <c r="H153" s="26"/>
      <c r="I153" s="26"/>
      <c r="J153" s="26"/>
      <c r="K153" s="26"/>
      <c r="L153" s="26">
        <f t="shared" si="5"/>
        <v>0</v>
      </c>
      <c r="M153" s="26">
        <f t="shared" si="4"/>
        <v>167086</v>
      </c>
      <c r="N153" s="26">
        <v>5100146719</v>
      </c>
      <c r="O153" s="26"/>
      <c r="P153" s="26" t="s">
        <v>214</v>
      </c>
      <c r="Q153" s="26" t="s">
        <v>16</v>
      </c>
      <c r="R153" s="30"/>
      <c r="S153" s="26"/>
    </row>
    <row r="154" spans="1:19" ht="18.75" customHeight="1" x14ac:dyDescent="0.25">
      <c r="A154" s="26">
        <v>155</v>
      </c>
      <c r="B154" s="25" t="s">
        <v>215</v>
      </c>
      <c r="C154" s="28" t="s">
        <v>212</v>
      </c>
      <c r="D154" s="28" t="s">
        <v>35</v>
      </c>
      <c r="E154" s="28" t="s">
        <v>743</v>
      </c>
      <c r="F154" s="28">
        <v>996713</v>
      </c>
      <c r="G154" s="26">
        <v>396840.5</v>
      </c>
      <c r="H154" s="29">
        <v>0.18</v>
      </c>
      <c r="I154" s="26">
        <v>35715.75</v>
      </c>
      <c r="J154" s="26">
        <v>35715.75</v>
      </c>
      <c r="K154" s="26"/>
      <c r="L154" s="26">
        <f t="shared" si="5"/>
        <v>71431.5</v>
      </c>
      <c r="M154" s="26">
        <f t="shared" si="4"/>
        <v>468272</v>
      </c>
      <c r="N154" s="26">
        <v>5100146715</v>
      </c>
      <c r="O154" s="26"/>
      <c r="P154" s="26" t="s">
        <v>207</v>
      </c>
      <c r="Q154" s="26" t="s">
        <v>21</v>
      </c>
      <c r="R154" s="30"/>
      <c r="S154" s="26"/>
    </row>
    <row r="155" spans="1:19" ht="18.75" customHeight="1" x14ac:dyDescent="0.25">
      <c r="A155" s="26">
        <v>156</v>
      </c>
      <c r="B155" s="25" t="s">
        <v>216</v>
      </c>
      <c r="C155" s="28" t="s">
        <v>212</v>
      </c>
      <c r="D155" s="28" t="s">
        <v>35</v>
      </c>
      <c r="E155" s="28" t="s">
        <v>743</v>
      </c>
      <c r="F155" s="28">
        <v>996511</v>
      </c>
      <c r="G155" s="26">
        <v>273902</v>
      </c>
      <c r="H155" s="26"/>
      <c r="I155" s="26"/>
      <c r="J155" s="26"/>
      <c r="K155" s="26"/>
      <c r="L155" s="26">
        <f t="shared" si="5"/>
        <v>0</v>
      </c>
      <c r="M155" s="26">
        <f t="shared" si="4"/>
        <v>273902</v>
      </c>
      <c r="N155" s="26">
        <v>5100146711</v>
      </c>
      <c r="O155" s="26"/>
      <c r="P155" s="26" t="s">
        <v>36</v>
      </c>
      <c r="Q155" s="26" t="s">
        <v>16</v>
      </c>
      <c r="R155" s="30"/>
      <c r="S155" s="26"/>
    </row>
    <row r="156" spans="1:19" ht="18.75" customHeight="1" x14ac:dyDescent="0.25">
      <c r="A156" s="26">
        <v>157</v>
      </c>
      <c r="B156" s="25" t="s">
        <v>217</v>
      </c>
      <c r="C156" s="28" t="s">
        <v>150</v>
      </c>
      <c r="D156" s="28" t="s">
        <v>35</v>
      </c>
      <c r="E156" s="28" t="s">
        <v>743</v>
      </c>
      <c r="F156" s="28">
        <v>996511</v>
      </c>
      <c r="G156" s="26">
        <v>305308</v>
      </c>
      <c r="H156" s="26"/>
      <c r="I156" s="26"/>
      <c r="J156" s="26"/>
      <c r="K156" s="26"/>
      <c r="L156" s="26">
        <f t="shared" si="5"/>
        <v>0</v>
      </c>
      <c r="M156" s="26">
        <f t="shared" si="4"/>
        <v>305308</v>
      </c>
      <c r="N156" s="26">
        <v>5100146702</v>
      </c>
      <c r="O156" s="26"/>
      <c r="P156" s="26" t="s">
        <v>36</v>
      </c>
      <c r="Q156" s="26" t="s">
        <v>16</v>
      </c>
      <c r="R156" s="30"/>
      <c r="S156" s="26"/>
    </row>
    <row r="157" spans="1:19" ht="18.75" customHeight="1" x14ac:dyDescent="0.25">
      <c r="A157" s="26">
        <v>158</v>
      </c>
      <c r="B157" s="25" t="s">
        <v>58</v>
      </c>
      <c r="C157" s="28" t="s">
        <v>204</v>
      </c>
      <c r="D157" s="28" t="s">
        <v>30</v>
      </c>
      <c r="E157" s="28" t="s">
        <v>713</v>
      </c>
      <c r="F157" s="28">
        <v>9961</v>
      </c>
      <c r="G157" s="26">
        <v>306844</v>
      </c>
      <c r="H157" s="29">
        <v>0.18</v>
      </c>
      <c r="I157" s="26">
        <v>27616</v>
      </c>
      <c r="J157" s="26">
        <v>27616</v>
      </c>
      <c r="K157" s="26"/>
      <c r="L157" s="26">
        <f t="shared" si="5"/>
        <v>55232</v>
      </c>
      <c r="M157" s="26">
        <f t="shared" si="4"/>
        <v>362076</v>
      </c>
      <c r="N157" s="26">
        <v>5100146691</v>
      </c>
      <c r="O157" s="26"/>
      <c r="P157" s="26" t="s">
        <v>31</v>
      </c>
      <c r="Q157" s="26" t="s">
        <v>21</v>
      </c>
      <c r="R157" s="30"/>
      <c r="S157" s="26"/>
    </row>
    <row r="158" spans="1:19" ht="18.75" customHeight="1" x14ac:dyDescent="0.25">
      <c r="A158" s="26">
        <v>159</v>
      </c>
      <c r="B158" s="25" t="s">
        <v>218</v>
      </c>
      <c r="C158" s="28" t="s">
        <v>204</v>
      </c>
      <c r="D158" s="28" t="s">
        <v>13</v>
      </c>
      <c r="E158" s="28" t="s">
        <v>716</v>
      </c>
      <c r="F158" s="28">
        <v>996511</v>
      </c>
      <c r="G158" s="26">
        <v>477733</v>
      </c>
      <c r="H158" s="26"/>
      <c r="I158" s="26"/>
      <c r="J158" s="26"/>
      <c r="K158" s="26"/>
      <c r="L158" s="26">
        <f t="shared" si="5"/>
        <v>0</v>
      </c>
      <c r="M158" s="26">
        <f t="shared" si="4"/>
        <v>477733</v>
      </c>
      <c r="N158" s="26">
        <v>5100146580</v>
      </c>
      <c r="O158" s="26"/>
      <c r="P158" s="26" t="s">
        <v>214</v>
      </c>
      <c r="Q158" s="26" t="s">
        <v>16</v>
      </c>
      <c r="R158" s="30"/>
      <c r="S158" s="26"/>
    </row>
    <row r="159" spans="1:19" ht="18.75" customHeight="1" x14ac:dyDescent="0.25">
      <c r="A159" s="26">
        <v>160</v>
      </c>
      <c r="B159" s="25" t="s">
        <v>219</v>
      </c>
      <c r="C159" s="28" t="s">
        <v>204</v>
      </c>
      <c r="D159" s="28" t="s">
        <v>13</v>
      </c>
      <c r="E159" s="28" t="s">
        <v>716</v>
      </c>
      <c r="F159" s="28">
        <v>996511</v>
      </c>
      <c r="G159" s="26">
        <v>2153000</v>
      </c>
      <c r="H159" s="26"/>
      <c r="I159" s="26"/>
      <c r="J159" s="26"/>
      <c r="K159" s="26"/>
      <c r="L159" s="26">
        <f t="shared" si="5"/>
        <v>0</v>
      </c>
      <c r="M159" s="26">
        <f t="shared" si="4"/>
        <v>2153000</v>
      </c>
      <c r="N159" s="26">
        <v>5100146586</v>
      </c>
      <c r="O159" s="26"/>
      <c r="P159" s="26" t="s">
        <v>214</v>
      </c>
      <c r="Q159" s="26" t="s">
        <v>16</v>
      </c>
      <c r="R159" s="30"/>
      <c r="S159" s="26"/>
    </row>
    <row r="160" spans="1:19" ht="18.75" customHeight="1" x14ac:dyDescent="0.25">
      <c r="A160" s="26">
        <v>161</v>
      </c>
      <c r="B160" s="25" t="s">
        <v>220</v>
      </c>
      <c r="C160" s="28" t="s">
        <v>204</v>
      </c>
      <c r="D160" s="28" t="s">
        <v>13</v>
      </c>
      <c r="E160" s="28" t="s">
        <v>716</v>
      </c>
      <c r="F160" s="28">
        <v>996511</v>
      </c>
      <c r="G160" s="26">
        <v>899184</v>
      </c>
      <c r="H160" s="26"/>
      <c r="I160" s="26"/>
      <c r="J160" s="26"/>
      <c r="K160" s="26"/>
      <c r="L160" s="26">
        <f t="shared" si="5"/>
        <v>0</v>
      </c>
      <c r="M160" s="26">
        <f t="shared" si="4"/>
        <v>899184</v>
      </c>
      <c r="N160" s="26">
        <v>5100146575</v>
      </c>
      <c r="O160" s="26"/>
      <c r="P160" s="26" t="s">
        <v>214</v>
      </c>
      <c r="Q160" s="26" t="s">
        <v>16</v>
      </c>
      <c r="R160" s="30"/>
      <c r="S160" s="26"/>
    </row>
    <row r="161" spans="1:19" ht="18.75" customHeight="1" x14ac:dyDescent="0.25">
      <c r="A161" s="26">
        <v>162</v>
      </c>
      <c r="B161" s="25" t="s">
        <v>221</v>
      </c>
      <c r="C161" s="28" t="s">
        <v>222</v>
      </c>
      <c r="D161" s="28" t="s">
        <v>13</v>
      </c>
      <c r="E161" s="28" t="s">
        <v>716</v>
      </c>
      <c r="F161" s="28">
        <v>996511</v>
      </c>
      <c r="G161" s="26">
        <v>78320</v>
      </c>
      <c r="H161" s="26"/>
      <c r="I161" s="26"/>
      <c r="J161" s="26"/>
      <c r="K161" s="26"/>
      <c r="L161" s="26">
        <f t="shared" si="5"/>
        <v>0</v>
      </c>
      <c r="M161" s="26">
        <f t="shared" si="4"/>
        <v>78320</v>
      </c>
      <c r="N161" s="26">
        <v>5100157677</v>
      </c>
      <c r="O161" s="26"/>
      <c r="P161" s="26" t="s">
        <v>214</v>
      </c>
      <c r="Q161" s="26" t="s">
        <v>16</v>
      </c>
      <c r="R161" s="30"/>
      <c r="S161" s="26"/>
    </row>
    <row r="162" spans="1:19" ht="18.75" customHeight="1" x14ac:dyDescent="0.25">
      <c r="A162" s="26">
        <v>163</v>
      </c>
      <c r="B162" s="25" t="s">
        <v>223</v>
      </c>
      <c r="C162" s="28" t="s">
        <v>224</v>
      </c>
      <c r="D162" s="28" t="s">
        <v>35</v>
      </c>
      <c r="E162" s="28" t="s">
        <v>743</v>
      </c>
      <c r="F162" s="28">
        <v>996511</v>
      </c>
      <c r="G162" s="26">
        <v>192911</v>
      </c>
      <c r="H162" s="26"/>
      <c r="I162" s="26"/>
      <c r="J162" s="26"/>
      <c r="K162" s="26"/>
      <c r="L162" s="26">
        <f t="shared" si="5"/>
        <v>0</v>
      </c>
      <c r="M162" s="26">
        <f t="shared" si="4"/>
        <v>192911</v>
      </c>
      <c r="N162" s="26">
        <v>5100157731</v>
      </c>
      <c r="O162" s="26"/>
      <c r="P162" s="26" t="s">
        <v>36</v>
      </c>
      <c r="Q162" s="26" t="s">
        <v>16</v>
      </c>
      <c r="R162" s="30"/>
      <c r="S162" s="26"/>
    </row>
    <row r="163" spans="1:19" ht="18.75" customHeight="1" x14ac:dyDescent="0.25">
      <c r="A163" s="26">
        <v>164</v>
      </c>
      <c r="B163" s="25" t="s">
        <v>225</v>
      </c>
      <c r="C163" s="28" t="s">
        <v>226</v>
      </c>
      <c r="D163" s="28" t="s">
        <v>35</v>
      </c>
      <c r="E163" s="28" t="s">
        <v>743</v>
      </c>
      <c r="F163" s="28">
        <v>996111</v>
      </c>
      <c r="G163" s="26">
        <v>3000</v>
      </c>
      <c r="H163" s="29">
        <v>0.18</v>
      </c>
      <c r="I163" s="26">
        <v>270</v>
      </c>
      <c r="J163" s="26">
        <v>270</v>
      </c>
      <c r="K163" s="26"/>
      <c r="L163" s="26">
        <f t="shared" si="5"/>
        <v>540</v>
      </c>
      <c r="M163" s="26">
        <f t="shared" si="4"/>
        <v>3540</v>
      </c>
      <c r="N163" s="26">
        <v>1900040421</v>
      </c>
      <c r="O163" s="26"/>
      <c r="P163" s="26" t="s">
        <v>22</v>
      </c>
      <c r="Q163" s="26" t="s">
        <v>21</v>
      </c>
      <c r="R163" s="30"/>
      <c r="S163" s="26"/>
    </row>
    <row r="164" spans="1:19" ht="18.75" customHeight="1" x14ac:dyDescent="0.25">
      <c r="A164" s="26">
        <v>165</v>
      </c>
      <c r="B164" s="25" t="s">
        <v>227</v>
      </c>
      <c r="C164" s="28" t="s">
        <v>222</v>
      </c>
      <c r="D164" s="28" t="s">
        <v>13</v>
      </c>
      <c r="E164" s="28" t="s">
        <v>716</v>
      </c>
      <c r="F164" s="28">
        <v>996511</v>
      </c>
      <c r="G164" s="26">
        <v>142428</v>
      </c>
      <c r="H164" s="26"/>
      <c r="I164" s="26"/>
      <c r="J164" s="26"/>
      <c r="K164" s="26"/>
      <c r="L164" s="26">
        <f t="shared" si="5"/>
        <v>0</v>
      </c>
      <c r="M164" s="26">
        <f t="shared" si="4"/>
        <v>142428</v>
      </c>
      <c r="N164" s="26">
        <v>5100157618</v>
      </c>
      <c r="O164" s="26"/>
      <c r="P164" s="26" t="s">
        <v>214</v>
      </c>
      <c r="Q164" s="26" t="s">
        <v>16</v>
      </c>
      <c r="R164" s="30"/>
      <c r="S164" s="26"/>
    </row>
    <row r="165" spans="1:19" ht="18.75" customHeight="1" x14ac:dyDescent="0.25">
      <c r="A165" s="26">
        <v>166</v>
      </c>
      <c r="B165" s="25" t="s">
        <v>228</v>
      </c>
      <c r="C165" s="28" t="s">
        <v>222</v>
      </c>
      <c r="D165" s="28" t="s">
        <v>13</v>
      </c>
      <c r="E165" s="28" t="s">
        <v>716</v>
      </c>
      <c r="F165" s="28">
        <v>996511</v>
      </c>
      <c r="G165" s="26">
        <v>1367390</v>
      </c>
      <c r="H165" s="26"/>
      <c r="I165" s="26"/>
      <c r="J165" s="26"/>
      <c r="K165" s="26"/>
      <c r="L165" s="26">
        <f t="shared" si="5"/>
        <v>0</v>
      </c>
      <c r="M165" s="26">
        <f t="shared" si="4"/>
        <v>1367390</v>
      </c>
      <c r="N165" s="26">
        <v>5100157634</v>
      </c>
      <c r="O165" s="26"/>
      <c r="P165" s="26" t="s">
        <v>214</v>
      </c>
      <c r="Q165" s="26" t="s">
        <v>16</v>
      </c>
      <c r="R165" s="30"/>
      <c r="S165" s="26"/>
    </row>
    <row r="166" spans="1:19" ht="18.75" customHeight="1" x14ac:dyDescent="0.25">
      <c r="A166" s="26">
        <v>167</v>
      </c>
      <c r="B166" s="25" t="s">
        <v>229</v>
      </c>
      <c r="C166" s="28" t="s">
        <v>230</v>
      </c>
      <c r="D166" s="28" t="s">
        <v>13</v>
      </c>
      <c r="E166" s="28" t="s">
        <v>716</v>
      </c>
      <c r="F166" s="28">
        <v>996511</v>
      </c>
      <c r="G166" s="26">
        <v>648384</v>
      </c>
      <c r="H166" s="26"/>
      <c r="I166" s="26"/>
      <c r="J166" s="26"/>
      <c r="K166" s="26"/>
      <c r="L166" s="26">
        <f t="shared" si="5"/>
        <v>0</v>
      </c>
      <c r="M166" s="26">
        <f t="shared" si="4"/>
        <v>648384</v>
      </c>
      <c r="N166" s="27">
        <v>5100171588</v>
      </c>
      <c r="O166" s="26"/>
      <c r="P166" s="26" t="s">
        <v>214</v>
      </c>
      <c r="Q166" s="26" t="s">
        <v>16</v>
      </c>
      <c r="R166" s="30"/>
      <c r="S166" s="26"/>
    </row>
    <row r="167" spans="1:19" ht="18.75" customHeight="1" x14ac:dyDescent="0.25">
      <c r="A167" s="26">
        <v>168</v>
      </c>
      <c r="B167" s="25" t="s">
        <v>231</v>
      </c>
      <c r="C167" s="28" t="s">
        <v>230</v>
      </c>
      <c r="D167" s="28" t="s">
        <v>13</v>
      </c>
      <c r="E167" s="28" t="s">
        <v>716</v>
      </c>
      <c r="F167" s="28">
        <v>996511</v>
      </c>
      <c r="G167" s="26">
        <v>545411</v>
      </c>
      <c r="H167" s="26"/>
      <c r="I167" s="26"/>
      <c r="J167" s="26"/>
      <c r="K167" s="26"/>
      <c r="L167" s="26">
        <f t="shared" si="5"/>
        <v>0</v>
      </c>
      <c r="M167" s="26">
        <f t="shared" si="4"/>
        <v>545411</v>
      </c>
      <c r="N167" s="27">
        <v>5100171588</v>
      </c>
      <c r="O167" s="26"/>
      <c r="P167" s="26" t="s">
        <v>214</v>
      </c>
      <c r="Q167" s="26" t="s">
        <v>16</v>
      </c>
      <c r="R167" s="30"/>
      <c r="S167" s="26"/>
    </row>
    <row r="168" spans="1:19" ht="18.75" customHeight="1" x14ac:dyDescent="0.25">
      <c r="A168" s="26">
        <v>169</v>
      </c>
      <c r="B168" s="25" t="s">
        <v>232</v>
      </c>
      <c r="C168" s="28" t="s">
        <v>230</v>
      </c>
      <c r="D168" s="28" t="s">
        <v>13</v>
      </c>
      <c r="E168" s="28" t="s">
        <v>716</v>
      </c>
      <c r="F168" s="28">
        <v>996511</v>
      </c>
      <c r="G168" s="26">
        <v>1844740</v>
      </c>
      <c r="H168" s="26"/>
      <c r="I168" s="26"/>
      <c r="J168" s="26"/>
      <c r="K168" s="26"/>
      <c r="L168" s="26">
        <f t="shared" si="5"/>
        <v>0</v>
      </c>
      <c r="M168" s="26">
        <f t="shared" si="4"/>
        <v>1844740</v>
      </c>
      <c r="N168" s="26">
        <v>5100171594</v>
      </c>
      <c r="O168" s="26"/>
      <c r="P168" s="26" t="s">
        <v>214</v>
      </c>
      <c r="Q168" s="26" t="s">
        <v>16</v>
      </c>
      <c r="R168" s="30"/>
      <c r="S168" s="26"/>
    </row>
    <row r="169" spans="1:19" ht="18.75" customHeight="1" x14ac:dyDescent="0.25">
      <c r="A169" s="26">
        <v>170</v>
      </c>
      <c r="B169" s="25" t="s">
        <v>233</v>
      </c>
      <c r="C169" s="28" t="s">
        <v>234</v>
      </c>
      <c r="D169" s="28" t="s">
        <v>35</v>
      </c>
      <c r="E169" s="28" t="s">
        <v>743</v>
      </c>
      <c r="F169" s="28">
        <v>996511</v>
      </c>
      <c r="G169" s="26">
        <v>171639</v>
      </c>
      <c r="H169" s="29">
        <v>0.05</v>
      </c>
      <c r="I169" s="26">
        <v>4291</v>
      </c>
      <c r="J169" s="26">
        <v>4291</v>
      </c>
      <c r="K169" s="26"/>
      <c r="L169" s="26">
        <f t="shared" si="5"/>
        <v>8582</v>
      </c>
      <c r="M169" s="26">
        <f t="shared" si="4"/>
        <v>180221</v>
      </c>
      <c r="N169" s="26"/>
      <c r="O169" s="26"/>
      <c r="P169" s="26" t="s">
        <v>36</v>
      </c>
      <c r="Q169" s="26" t="s">
        <v>16</v>
      </c>
      <c r="R169" s="30"/>
      <c r="S169" s="26"/>
    </row>
    <row r="170" spans="1:19" ht="18.75" customHeight="1" x14ac:dyDescent="0.25">
      <c r="A170" s="26">
        <v>171</v>
      </c>
      <c r="B170" s="25" t="s">
        <v>235</v>
      </c>
      <c r="C170" s="28" t="s">
        <v>234</v>
      </c>
      <c r="D170" s="28" t="s">
        <v>35</v>
      </c>
      <c r="E170" s="28" t="s">
        <v>743</v>
      </c>
      <c r="F170" s="28">
        <v>996713</v>
      </c>
      <c r="G170" s="26">
        <v>335332</v>
      </c>
      <c r="H170" s="29">
        <v>0.18</v>
      </c>
      <c r="I170" s="26">
        <v>30180</v>
      </c>
      <c r="J170" s="26">
        <v>30180</v>
      </c>
      <c r="K170" s="26"/>
      <c r="L170" s="26">
        <f t="shared" si="5"/>
        <v>60360</v>
      </c>
      <c r="M170" s="26">
        <f t="shared" si="4"/>
        <v>395692</v>
      </c>
      <c r="N170" s="26">
        <v>5100171611</v>
      </c>
      <c r="O170" s="26"/>
      <c r="P170" s="26" t="s">
        <v>207</v>
      </c>
      <c r="Q170" s="26" t="s">
        <v>21</v>
      </c>
      <c r="R170" s="30"/>
      <c r="S170" s="26"/>
    </row>
    <row r="171" spans="1:19" ht="18.75" customHeight="1" x14ac:dyDescent="0.25">
      <c r="A171" s="26">
        <v>172</v>
      </c>
      <c r="B171" s="25" t="s">
        <v>236</v>
      </c>
      <c r="C171" s="28" t="s">
        <v>234</v>
      </c>
      <c r="D171" s="28" t="s">
        <v>35</v>
      </c>
      <c r="E171" s="28" t="s">
        <v>743</v>
      </c>
      <c r="F171" s="28">
        <v>996111</v>
      </c>
      <c r="G171" s="26">
        <v>37548</v>
      </c>
      <c r="H171" s="29">
        <v>0.18</v>
      </c>
      <c r="I171" s="26">
        <v>3379.5</v>
      </c>
      <c r="J171" s="26">
        <v>3379.5</v>
      </c>
      <c r="K171" s="26"/>
      <c r="L171" s="26">
        <f t="shared" si="5"/>
        <v>6759</v>
      </c>
      <c r="M171" s="26">
        <f t="shared" si="4"/>
        <v>44307</v>
      </c>
      <c r="N171" s="26">
        <v>5100171620</v>
      </c>
      <c r="O171" s="26"/>
      <c r="P171" s="26" t="s">
        <v>22</v>
      </c>
      <c r="Q171" s="26" t="s">
        <v>21</v>
      </c>
      <c r="R171" s="30"/>
      <c r="S171" s="26"/>
    </row>
    <row r="172" spans="1:19" ht="18.75" customHeight="1" x14ac:dyDescent="0.25">
      <c r="A172" s="26">
        <v>173</v>
      </c>
      <c r="B172" s="25">
        <v>138</v>
      </c>
      <c r="C172" s="28" t="s">
        <v>234</v>
      </c>
      <c r="D172" s="28" t="s">
        <v>69</v>
      </c>
      <c r="E172" s="28" t="s">
        <v>723</v>
      </c>
      <c r="F172" s="28">
        <v>996111</v>
      </c>
      <c r="G172" s="26">
        <v>9072</v>
      </c>
      <c r="H172" s="29">
        <v>0.18</v>
      </c>
      <c r="I172" s="26">
        <v>816.48</v>
      </c>
      <c r="J172" s="26">
        <v>816.48</v>
      </c>
      <c r="K172" s="26"/>
      <c r="L172" s="26">
        <f t="shared" si="5"/>
        <v>1632.96</v>
      </c>
      <c r="M172" s="26">
        <f t="shared" si="4"/>
        <v>10704.96</v>
      </c>
      <c r="N172" s="26">
        <v>5100171629</v>
      </c>
      <c r="O172" s="26"/>
      <c r="P172" s="26" t="s">
        <v>22</v>
      </c>
      <c r="Q172" s="26" t="s">
        <v>21</v>
      </c>
      <c r="R172" s="30"/>
      <c r="S172" s="26"/>
    </row>
    <row r="173" spans="1:19" ht="18.75" customHeight="1" x14ac:dyDescent="0.25">
      <c r="A173" s="26">
        <v>174</v>
      </c>
      <c r="B173" s="25" t="s">
        <v>91</v>
      </c>
      <c r="C173" s="28" t="s">
        <v>230</v>
      </c>
      <c r="D173" s="28" t="s">
        <v>30</v>
      </c>
      <c r="E173" s="28" t="s">
        <v>713</v>
      </c>
      <c r="F173" s="28">
        <v>9961</v>
      </c>
      <c r="G173" s="26">
        <v>258306.4</v>
      </c>
      <c r="H173" s="29">
        <v>0.18</v>
      </c>
      <c r="I173" s="26">
        <v>23247.58</v>
      </c>
      <c r="J173" s="26">
        <v>23247.58</v>
      </c>
      <c r="K173" s="26"/>
      <c r="L173" s="26">
        <f t="shared" si="5"/>
        <v>46495.16</v>
      </c>
      <c r="M173" s="26">
        <f t="shared" si="4"/>
        <v>304801.56</v>
      </c>
      <c r="N173" s="26">
        <v>5100171530</v>
      </c>
      <c r="O173" s="26"/>
      <c r="P173" s="26" t="s">
        <v>31</v>
      </c>
      <c r="Q173" s="26" t="s">
        <v>21</v>
      </c>
      <c r="R173" s="30">
        <v>0.44</v>
      </c>
      <c r="S173" s="26"/>
    </row>
    <row r="174" spans="1:19" ht="18.75" customHeight="1" x14ac:dyDescent="0.25">
      <c r="A174" s="26">
        <v>175</v>
      </c>
      <c r="B174" s="25" t="s">
        <v>237</v>
      </c>
      <c r="C174" s="28" t="s">
        <v>230</v>
      </c>
      <c r="D174" s="28" t="s">
        <v>13</v>
      </c>
      <c r="E174" s="28" t="s">
        <v>716</v>
      </c>
      <c r="F174" s="28">
        <v>9967</v>
      </c>
      <c r="G174" s="26">
        <v>111820</v>
      </c>
      <c r="H174" s="29">
        <v>0.18</v>
      </c>
      <c r="I174" s="26">
        <v>10064</v>
      </c>
      <c r="J174" s="26">
        <v>10064</v>
      </c>
      <c r="K174" s="26"/>
      <c r="L174" s="26">
        <f t="shared" si="5"/>
        <v>20128</v>
      </c>
      <c r="M174" s="26">
        <f t="shared" si="4"/>
        <v>131948</v>
      </c>
      <c r="N174" s="26">
        <v>5100171574</v>
      </c>
      <c r="O174" s="26"/>
      <c r="P174" s="26" t="s">
        <v>210</v>
      </c>
      <c r="Q174" s="26" t="s">
        <v>21</v>
      </c>
      <c r="R174" s="30"/>
      <c r="S174" s="26"/>
    </row>
    <row r="175" spans="1:19" ht="18.75" customHeight="1" x14ac:dyDescent="0.25">
      <c r="A175" s="26">
        <v>176</v>
      </c>
      <c r="B175" s="25" t="s">
        <v>238</v>
      </c>
      <c r="C175" s="28" t="s">
        <v>230</v>
      </c>
      <c r="D175" s="28" t="s">
        <v>13</v>
      </c>
      <c r="E175" s="28" t="s">
        <v>716</v>
      </c>
      <c r="F175" s="28">
        <v>9967</v>
      </c>
      <c r="G175" s="26">
        <v>153050</v>
      </c>
      <c r="H175" s="29">
        <v>0.18</v>
      </c>
      <c r="I175" s="26">
        <v>13774.5</v>
      </c>
      <c r="J175" s="26">
        <v>13774.5</v>
      </c>
      <c r="K175" s="26"/>
      <c r="L175" s="26">
        <f t="shared" si="5"/>
        <v>27549</v>
      </c>
      <c r="M175" s="26">
        <f t="shared" si="4"/>
        <v>180599</v>
      </c>
      <c r="N175" s="26">
        <v>5100171577</v>
      </c>
      <c r="O175" s="26"/>
      <c r="P175" s="26" t="s">
        <v>210</v>
      </c>
      <c r="Q175" s="26" t="s">
        <v>21</v>
      </c>
      <c r="R175" s="30"/>
      <c r="S175" s="26"/>
    </row>
    <row r="176" spans="1:19" ht="18.75" customHeight="1" x14ac:dyDescent="0.25">
      <c r="A176" s="26">
        <v>177</v>
      </c>
      <c r="B176" s="25">
        <v>137</v>
      </c>
      <c r="C176" s="28" t="s">
        <v>212</v>
      </c>
      <c r="D176" s="28" t="s">
        <v>69</v>
      </c>
      <c r="E176" s="28" t="s">
        <v>723</v>
      </c>
      <c r="F176" s="28">
        <v>996111</v>
      </c>
      <c r="G176" s="26">
        <v>16542</v>
      </c>
      <c r="H176" s="29">
        <v>0.18</v>
      </c>
      <c r="I176" s="26">
        <v>1489</v>
      </c>
      <c r="J176" s="26">
        <v>1489</v>
      </c>
      <c r="K176" s="26"/>
      <c r="L176" s="26">
        <f t="shared" si="5"/>
        <v>2978</v>
      </c>
      <c r="M176" s="26">
        <f t="shared" si="4"/>
        <v>19520</v>
      </c>
      <c r="N176" s="26">
        <v>5100171891</v>
      </c>
      <c r="O176" s="26"/>
      <c r="P176" s="26" t="s">
        <v>22</v>
      </c>
      <c r="Q176" s="26" t="s">
        <v>21</v>
      </c>
      <c r="R176" s="30"/>
      <c r="S176" s="26"/>
    </row>
    <row r="177" spans="1:19" ht="18.75" customHeight="1" x14ac:dyDescent="0.25">
      <c r="A177" s="26">
        <v>178</v>
      </c>
      <c r="B177" s="25">
        <v>109</v>
      </c>
      <c r="C177" s="28" t="s">
        <v>234</v>
      </c>
      <c r="D177" s="28" t="s">
        <v>44</v>
      </c>
      <c r="E177" s="28" t="s">
        <v>742</v>
      </c>
      <c r="F177" s="28">
        <v>996713</v>
      </c>
      <c r="G177" s="26">
        <v>96575</v>
      </c>
      <c r="H177" s="26"/>
      <c r="I177" s="26"/>
      <c r="J177" s="26"/>
      <c r="K177" s="26"/>
      <c r="L177" s="26">
        <f t="shared" si="5"/>
        <v>0</v>
      </c>
      <c r="M177" s="26">
        <f t="shared" si="4"/>
        <v>96575</v>
      </c>
      <c r="N177" s="26">
        <v>5100171621</v>
      </c>
      <c r="O177" s="26"/>
      <c r="P177" s="26" t="s">
        <v>144</v>
      </c>
      <c r="Q177" s="26" t="s">
        <v>16</v>
      </c>
      <c r="R177" s="30"/>
      <c r="S177" s="26"/>
    </row>
    <row r="178" spans="1:19" ht="18.75" customHeight="1" x14ac:dyDescent="0.25">
      <c r="A178" s="26">
        <v>179</v>
      </c>
      <c r="B178" s="25">
        <v>111</v>
      </c>
      <c r="C178" s="28" t="s">
        <v>234</v>
      </c>
      <c r="D178" s="28" t="s">
        <v>44</v>
      </c>
      <c r="E178" s="28" t="s">
        <v>742</v>
      </c>
      <c r="F178" s="28">
        <v>996713</v>
      </c>
      <c r="G178" s="26">
        <v>18624</v>
      </c>
      <c r="H178" s="29">
        <v>0.18</v>
      </c>
      <c r="I178" s="26">
        <v>1676</v>
      </c>
      <c r="J178" s="26">
        <v>1676</v>
      </c>
      <c r="K178" s="26"/>
      <c r="L178" s="26">
        <f t="shared" si="5"/>
        <v>3352</v>
      </c>
      <c r="M178" s="26">
        <f t="shared" si="4"/>
        <v>21976</v>
      </c>
      <c r="N178" s="26">
        <v>5100171625</v>
      </c>
      <c r="O178" s="26"/>
      <c r="P178" s="26" t="s">
        <v>210</v>
      </c>
      <c r="Q178" s="26" t="s">
        <v>21</v>
      </c>
      <c r="R178" s="30"/>
      <c r="S178" s="26"/>
    </row>
    <row r="179" spans="1:19" ht="18.75" customHeight="1" x14ac:dyDescent="0.25">
      <c r="A179" s="26">
        <v>180</v>
      </c>
      <c r="B179" s="25" t="s">
        <v>239</v>
      </c>
      <c r="C179" s="28" t="s">
        <v>240</v>
      </c>
      <c r="D179" s="28" t="s">
        <v>35</v>
      </c>
      <c r="E179" s="28" t="s">
        <v>743</v>
      </c>
      <c r="F179" s="28">
        <v>996511</v>
      </c>
      <c r="G179" s="26">
        <v>241090</v>
      </c>
      <c r="H179" s="29">
        <v>0.05</v>
      </c>
      <c r="I179" s="26">
        <v>6027.25</v>
      </c>
      <c r="J179" s="26">
        <v>6027.25</v>
      </c>
      <c r="K179" s="26"/>
      <c r="L179" s="26">
        <f t="shared" si="5"/>
        <v>12054.5</v>
      </c>
      <c r="M179" s="26">
        <f t="shared" si="4"/>
        <v>253144.5</v>
      </c>
      <c r="N179" s="26">
        <v>5100168478</v>
      </c>
      <c r="O179" s="26"/>
      <c r="P179" s="26" t="s">
        <v>36</v>
      </c>
      <c r="Q179" s="26" t="s">
        <v>16</v>
      </c>
      <c r="R179" s="30"/>
      <c r="S179" s="27">
        <v>241090</v>
      </c>
    </row>
    <row r="180" spans="1:19" ht="18.75" customHeight="1" x14ac:dyDescent="0.25">
      <c r="A180" s="26">
        <v>181</v>
      </c>
      <c r="B180" s="25">
        <v>107</v>
      </c>
      <c r="C180" s="28" t="s">
        <v>212</v>
      </c>
      <c r="D180" s="28" t="s">
        <v>44</v>
      </c>
      <c r="E180" s="28" t="s">
        <v>742</v>
      </c>
      <c r="F180" s="28">
        <v>996713</v>
      </c>
      <c r="G180" s="26">
        <v>168909</v>
      </c>
      <c r="H180" s="26"/>
      <c r="I180" s="26"/>
      <c r="J180" s="26"/>
      <c r="K180" s="26"/>
      <c r="L180" s="26">
        <f t="shared" si="5"/>
        <v>0</v>
      </c>
      <c r="M180" s="26">
        <f t="shared" si="4"/>
        <v>168909</v>
      </c>
      <c r="N180" s="26">
        <v>5100166753</v>
      </c>
      <c r="O180" s="26"/>
      <c r="P180" s="26" t="s">
        <v>144</v>
      </c>
      <c r="Q180" s="26" t="s">
        <v>16</v>
      </c>
      <c r="R180" s="30"/>
      <c r="S180" s="26"/>
    </row>
    <row r="181" spans="1:19" ht="18.75" customHeight="1" x14ac:dyDescent="0.25">
      <c r="A181" s="26">
        <v>182</v>
      </c>
      <c r="B181" s="25">
        <v>110</v>
      </c>
      <c r="C181" s="28" t="s">
        <v>212</v>
      </c>
      <c r="D181" s="28" t="s">
        <v>44</v>
      </c>
      <c r="E181" s="28" t="s">
        <v>742</v>
      </c>
      <c r="F181" s="28">
        <v>996713</v>
      </c>
      <c r="G181" s="26">
        <v>23184</v>
      </c>
      <c r="H181" s="29">
        <v>0.18</v>
      </c>
      <c r="I181" s="26">
        <v>2087</v>
      </c>
      <c r="J181" s="26">
        <v>2087</v>
      </c>
      <c r="K181" s="26"/>
      <c r="L181" s="26">
        <f t="shared" si="5"/>
        <v>4174</v>
      </c>
      <c r="M181" s="26">
        <f t="shared" si="4"/>
        <v>27358</v>
      </c>
      <c r="N181" s="26">
        <v>5100166795</v>
      </c>
      <c r="O181" s="26"/>
      <c r="P181" s="26" t="s">
        <v>210</v>
      </c>
      <c r="Q181" s="26" t="s">
        <v>21</v>
      </c>
      <c r="R181" s="30">
        <v>-1</v>
      </c>
      <c r="S181" s="26"/>
    </row>
    <row r="182" spans="1:19" ht="18.75" customHeight="1" x14ac:dyDescent="0.25">
      <c r="A182" s="26">
        <v>183</v>
      </c>
      <c r="B182" s="25">
        <v>23</v>
      </c>
      <c r="C182" s="28" t="s">
        <v>212</v>
      </c>
      <c r="D182" s="28" t="s">
        <v>47</v>
      </c>
      <c r="E182" s="28" t="s">
        <v>722</v>
      </c>
      <c r="F182" s="28">
        <v>996111</v>
      </c>
      <c r="G182" s="26">
        <v>21141</v>
      </c>
      <c r="H182" s="29">
        <v>0.18</v>
      </c>
      <c r="I182" s="26">
        <v>1903</v>
      </c>
      <c r="J182" s="26">
        <v>1903</v>
      </c>
      <c r="K182" s="26"/>
      <c r="L182" s="26">
        <f t="shared" si="5"/>
        <v>3806</v>
      </c>
      <c r="M182" s="26">
        <f t="shared" si="4"/>
        <v>24947</v>
      </c>
      <c r="N182" s="26"/>
      <c r="O182" s="26"/>
      <c r="P182" s="26" t="s">
        <v>22</v>
      </c>
      <c r="Q182" s="26" t="s">
        <v>21</v>
      </c>
      <c r="R182" s="30">
        <v>-1</v>
      </c>
      <c r="S182" s="26"/>
    </row>
    <row r="183" spans="1:19" ht="18.75" customHeight="1" x14ac:dyDescent="0.25">
      <c r="A183" s="26">
        <v>184</v>
      </c>
      <c r="B183" s="25">
        <v>27</v>
      </c>
      <c r="C183" s="28" t="s">
        <v>234</v>
      </c>
      <c r="D183" s="28" t="s">
        <v>47</v>
      </c>
      <c r="E183" s="28" t="s">
        <v>722</v>
      </c>
      <c r="F183" s="28">
        <v>996511</v>
      </c>
      <c r="G183" s="26">
        <v>181309</v>
      </c>
      <c r="H183" s="26"/>
      <c r="I183" s="26"/>
      <c r="J183" s="26"/>
      <c r="K183" s="26"/>
      <c r="L183" s="26">
        <f t="shared" si="5"/>
        <v>0</v>
      </c>
      <c r="M183" s="26">
        <f t="shared" si="4"/>
        <v>181309</v>
      </c>
      <c r="N183" s="26">
        <v>5100179810</v>
      </c>
      <c r="O183" s="26"/>
      <c r="P183" s="26" t="s">
        <v>214</v>
      </c>
      <c r="Q183" s="26" t="s">
        <v>16</v>
      </c>
      <c r="R183" s="30"/>
      <c r="S183" s="26"/>
    </row>
    <row r="184" spans="1:19" ht="18.75" customHeight="1" x14ac:dyDescent="0.25">
      <c r="A184" s="26">
        <v>185</v>
      </c>
      <c r="B184" s="25">
        <v>26</v>
      </c>
      <c r="C184" s="28" t="s">
        <v>234</v>
      </c>
      <c r="D184" s="28" t="s">
        <v>47</v>
      </c>
      <c r="E184" s="28" t="s">
        <v>722</v>
      </c>
      <c r="F184" s="28">
        <v>996111</v>
      </c>
      <c r="G184" s="26">
        <v>21459</v>
      </c>
      <c r="H184" s="29">
        <v>0.18</v>
      </c>
      <c r="I184" s="26">
        <v>1931</v>
      </c>
      <c r="J184" s="26">
        <v>1931</v>
      </c>
      <c r="K184" s="26"/>
      <c r="L184" s="26">
        <f t="shared" si="5"/>
        <v>3862</v>
      </c>
      <c r="M184" s="26">
        <f t="shared" si="4"/>
        <v>25321</v>
      </c>
      <c r="N184" s="26">
        <v>5100179835</v>
      </c>
      <c r="O184" s="26"/>
      <c r="P184" s="26" t="s">
        <v>22</v>
      </c>
      <c r="Q184" s="26" t="s">
        <v>21</v>
      </c>
      <c r="R184" s="30">
        <v>1</v>
      </c>
      <c r="S184" s="26"/>
    </row>
    <row r="185" spans="1:19" ht="18.75" customHeight="1" x14ac:dyDescent="0.25">
      <c r="A185" s="26">
        <v>186</v>
      </c>
      <c r="B185" s="25">
        <v>25</v>
      </c>
      <c r="C185" s="28" t="s">
        <v>234</v>
      </c>
      <c r="D185" s="28" t="s">
        <v>47</v>
      </c>
      <c r="E185" s="28" t="s">
        <v>722</v>
      </c>
      <c r="F185" s="28">
        <v>996713</v>
      </c>
      <c r="G185" s="26">
        <v>41820</v>
      </c>
      <c r="H185" s="29">
        <v>0.18</v>
      </c>
      <c r="I185" s="26">
        <v>3764</v>
      </c>
      <c r="J185" s="26">
        <v>3764</v>
      </c>
      <c r="K185" s="26"/>
      <c r="L185" s="26">
        <f t="shared" si="5"/>
        <v>7528</v>
      </c>
      <c r="M185" s="26">
        <f t="shared" si="4"/>
        <v>49348</v>
      </c>
      <c r="N185" s="26">
        <v>5100179845</v>
      </c>
      <c r="O185" s="26"/>
      <c r="P185" s="26" t="s">
        <v>210</v>
      </c>
      <c r="Q185" s="26" t="s">
        <v>21</v>
      </c>
      <c r="R185" s="30"/>
      <c r="S185" s="26"/>
    </row>
    <row r="186" spans="1:19" ht="18.75" customHeight="1" x14ac:dyDescent="0.25">
      <c r="A186" s="26">
        <v>187</v>
      </c>
      <c r="B186" s="25" t="s">
        <v>241</v>
      </c>
      <c r="C186" s="28" t="s">
        <v>204</v>
      </c>
      <c r="D186" s="28" t="s">
        <v>242</v>
      </c>
      <c r="E186" s="28" t="s">
        <v>737</v>
      </c>
      <c r="F186" s="28">
        <v>996211</v>
      </c>
      <c r="G186" s="26">
        <v>27540</v>
      </c>
      <c r="H186" s="29">
        <v>0.18</v>
      </c>
      <c r="I186" s="26">
        <v>2479</v>
      </c>
      <c r="J186" s="26">
        <v>2479</v>
      </c>
      <c r="K186" s="26"/>
      <c r="L186" s="26">
        <f t="shared" si="5"/>
        <v>4958</v>
      </c>
      <c r="M186" s="26">
        <f t="shared" si="4"/>
        <v>32498</v>
      </c>
      <c r="N186" s="26">
        <v>1900044953</v>
      </c>
      <c r="O186" s="26"/>
      <c r="P186" s="26" t="s">
        <v>22</v>
      </c>
      <c r="Q186" s="26" t="s">
        <v>21</v>
      </c>
      <c r="R186" s="30"/>
      <c r="S186" s="26"/>
    </row>
    <row r="187" spans="1:19" ht="18.75" customHeight="1" x14ac:dyDescent="0.25">
      <c r="A187" s="26">
        <v>188</v>
      </c>
      <c r="B187" s="25" t="s">
        <v>243</v>
      </c>
      <c r="C187" s="28" t="s">
        <v>204</v>
      </c>
      <c r="D187" s="28" t="s">
        <v>242</v>
      </c>
      <c r="E187" s="28" t="s">
        <v>737</v>
      </c>
      <c r="F187" s="28">
        <v>996211</v>
      </c>
      <c r="G187" s="26">
        <v>37605</v>
      </c>
      <c r="H187" s="29">
        <v>0.18</v>
      </c>
      <c r="I187" s="26">
        <v>3384</v>
      </c>
      <c r="J187" s="26">
        <v>3384</v>
      </c>
      <c r="K187" s="26"/>
      <c r="L187" s="26">
        <f t="shared" si="5"/>
        <v>6768</v>
      </c>
      <c r="M187" s="26">
        <f t="shared" si="4"/>
        <v>44373</v>
      </c>
      <c r="N187" s="26">
        <v>1900044954</v>
      </c>
      <c r="O187" s="26"/>
      <c r="P187" s="26" t="s">
        <v>22</v>
      </c>
      <c r="Q187" s="26" t="s">
        <v>21</v>
      </c>
      <c r="R187" s="30"/>
      <c r="S187" s="26"/>
    </row>
    <row r="188" spans="1:19" ht="18.75" customHeight="1" x14ac:dyDescent="0.25">
      <c r="A188" s="26">
        <v>189</v>
      </c>
      <c r="B188" s="25" t="s">
        <v>244</v>
      </c>
      <c r="C188" s="28" t="s">
        <v>204</v>
      </c>
      <c r="D188" s="28" t="s">
        <v>242</v>
      </c>
      <c r="E188" s="28" t="s">
        <v>737</v>
      </c>
      <c r="F188" s="28">
        <v>996211</v>
      </c>
      <c r="G188" s="26">
        <v>25575</v>
      </c>
      <c r="H188" s="29">
        <v>0.18</v>
      </c>
      <c r="I188" s="26">
        <v>2302</v>
      </c>
      <c r="J188" s="26">
        <v>2302</v>
      </c>
      <c r="K188" s="26"/>
      <c r="L188" s="26">
        <f t="shared" si="5"/>
        <v>4604</v>
      </c>
      <c r="M188" s="26">
        <f t="shared" si="4"/>
        <v>30179</v>
      </c>
      <c r="N188" s="26">
        <v>1900044955</v>
      </c>
      <c r="O188" s="26"/>
      <c r="P188" s="26" t="s">
        <v>22</v>
      </c>
      <c r="Q188" s="26" t="s">
        <v>21</v>
      </c>
      <c r="R188" s="30"/>
      <c r="S188" s="26"/>
    </row>
    <row r="189" spans="1:19" ht="18.75" customHeight="1" x14ac:dyDescent="0.25">
      <c r="A189" s="26">
        <v>190</v>
      </c>
      <c r="B189" s="25" t="s">
        <v>245</v>
      </c>
      <c r="C189" s="28" t="s">
        <v>204</v>
      </c>
      <c r="D189" s="28" t="s">
        <v>242</v>
      </c>
      <c r="E189" s="28" t="s">
        <v>737</v>
      </c>
      <c r="F189" s="28">
        <v>996211</v>
      </c>
      <c r="G189" s="26">
        <v>67125</v>
      </c>
      <c r="H189" s="29">
        <v>0.18</v>
      </c>
      <c r="I189" s="26">
        <v>6041</v>
      </c>
      <c r="J189" s="26">
        <v>6041</v>
      </c>
      <c r="K189" s="26"/>
      <c r="L189" s="26">
        <f t="shared" si="5"/>
        <v>12082</v>
      </c>
      <c r="M189" s="26">
        <f t="shared" si="4"/>
        <v>79207</v>
      </c>
      <c r="N189" s="26">
        <v>1900044956</v>
      </c>
      <c r="O189" s="26"/>
      <c r="P189" s="26" t="s">
        <v>22</v>
      </c>
      <c r="Q189" s="26" t="s">
        <v>21</v>
      </c>
      <c r="R189" s="30"/>
      <c r="S189" s="26"/>
    </row>
    <row r="190" spans="1:19" ht="18.75" customHeight="1" x14ac:dyDescent="0.25">
      <c r="A190" s="26">
        <v>191</v>
      </c>
      <c r="B190" s="25" t="s">
        <v>246</v>
      </c>
      <c r="C190" s="28" t="s">
        <v>247</v>
      </c>
      <c r="D190" s="28" t="s">
        <v>248</v>
      </c>
      <c r="E190" s="28" t="s">
        <v>715</v>
      </c>
      <c r="F190" s="28">
        <v>998361</v>
      </c>
      <c r="G190" s="26">
        <v>45468</v>
      </c>
      <c r="H190" s="29">
        <v>0.18</v>
      </c>
      <c r="I190" s="26">
        <v>4092.12</v>
      </c>
      <c r="J190" s="26">
        <v>4092.12</v>
      </c>
      <c r="K190" s="26"/>
      <c r="L190" s="26">
        <f t="shared" si="5"/>
        <v>8184.24</v>
      </c>
      <c r="M190" s="26">
        <f t="shared" si="4"/>
        <v>53652.24</v>
      </c>
      <c r="N190" s="26">
        <v>5100179876</v>
      </c>
      <c r="O190" s="26"/>
      <c r="P190" s="26" t="s">
        <v>249</v>
      </c>
      <c r="Q190" s="26"/>
      <c r="R190" s="30"/>
      <c r="S190" s="26"/>
    </row>
    <row r="191" spans="1:19" ht="18.75" customHeight="1" x14ac:dyDescent="0.25">
      <c r="A191" s="26">
        <v>192</v>
      </c>
      <c r="B191" s="25" t="s">
        <v>250</v>
      </c>
      <c r="C191" s="28" t="s">
        <v>251</v>
      </c>
      <c r="D191" s="28" t="s">
        <v>74</v>
      </c>
      <c r="E191" s="28" t="s">
        <v>733</v>
      </c>
      <c r="F191" s="28">
        <v>9961</v>
      </c>
      <c r="G191" s="26">
        <v>8250</v>
      </c>
      <c r="H191" s="29">
        <v>0.18</v>
      </c>
      <c r="I191" s="26">
        <v>742.5</v>
      </c>
      <c r="J191" s="26">
        <v>742.5</v>
      </c>
      <c r="K191" s="26"/>
      <c r="L191" s="26">
        <f t="shared" si="5"/>
        <v>1485</v>
      </c>
      <c r="M191" s="26">
        <f t="shared" si="4"/>
        <v>9735</v>
      </c>
      <c r="N191" s="26">
        <v>1900046561</v>
      </c>
      <c r="O191" s="26"/>
      <c r="P191" s="26" t="s">
        <v>75</v>
      </c>
      <c r="Q191" s="26" t="s">
        <v>21</v>
      </c>
      <c r="R191" s="30"/>
      <c r="S191" s="26"/>
    </row>
    <row r="192" spans="1:19" ht="18.75" customHeight="1" x14ac:dyDescent="0.25">
      <c r="A192" s="26">
        <v>193</v>
      </c>
      <c r="B192" s="25">
        <v>10</v>
      </c>
      <c r="C192" s="28" t="s">
        <v>230</v>
      </c>
      <c r="D192" s="28" t="s">
        <v>52</v>
      </c>
      <c r="E192" s="28" t="s">
        <v>690</v>
      </c>
      <c r="F192" s="28">
        <v>996729</v>
      </c>
      <c r="G192" s="26">
        <v>16500</v>
      </c>
      <c r="H192" s="29">
        <v>0.18</v>
      </c>
      <c r="I192" s="26">
        <v>1485</v>
      </c>
      <c r="J192" s="26">
        <v>1485</v>
      </c>
      <c r="K192" s="26"/>
      <c r="L192" s="26">
        <f t="shared" si="5"/>
        <v>2970</v>
      </c>
      <c r="M192" s="26">
        <f t="shared" ref="M192:M255" si="6">+G192+L192</f>
        <v>19470</v>
      </c>
      <c r="N192" s="26">
        <v>1900046666</v>
      </c>
      <c r="O192" s="26"/>
      <c r="P192" s="26" t="s">
        <v>203</v>
      </c>
      <c r="Q192" s="26" t="s">
        <v>21</v>
      </c>
      <c r="R192" s="30"/>
      <c r="S192" s="26"/>
    </row>
    <row r="193" spans="1:19" ht="18.75" customHeight="1" x14ac:dyDescent="0.25">
      <c r="A193" s="26">
        <v>194</v>
      </c>
      <c r="B193" s="25" t="s">
        <v>252</v>
      </c>
      <c r="C193" s="28" t="s">
        <v>432</v>
      </c>
      <c r="D193" s="28" t="s">
        <v>74</v>
      </c>
      <c r="E193" s="28" t="s">
        <v>733</v>
      </c>
      <c r="F193" s="28">
        <v>9961</v>
      </c>
      <c r="G193" s="26">
        <v>7050</v>
      </c>
      <c r="H193" s="29">
        <v>0.18</v>
      </c>
      <c r="I193" s="26">
        <v>634.5</v>
      </c>
      <c r="J193" s="26">
        <v>634.5</v>
      </c>
      <c r="K193" s="26"/>
      <c r="L193" s="26">
        <f t="shared" ref="L193:L256" si="7">SUM(I193:K193)</f>
        <v>1269</v>
      </c>
      <c r="M193" s="26">
        <f t="shared" si="6"/>
        <v>8319</v>
      </c>
      <c r="N193" s="26">
        <v>1900046559</v>
      </c>
      <c r="O193" s="26"/>
      <c r="P193" s="26" t="s">
        <v>75</v>
      </c>
      <c r="Q193" s="26" t="s">
        <v>21</v>
      </c>
      <c r="R193" s="30"/>
      <c r="S193" s="26"/>
    </row>
    <row r="194" spans="1:19" ht="18.75" customHeight="1" x14ac:dyDescent="0.25">
      <c r="A194" s="26">
        <v>195</v>
      </c>
      <c r="B194" s="25" t="s">
        <v>253</v>
      </c>
      <c r="C194" s="28" t="s">
        <v>254</v>
      </c>
      <c r="D194" s="28" t="s">
        <v>35</v>
      </c>
      <c r="E194" s="28" t="s">
        <v>743</v>
      </c>
      <c r="F194" s="28">
        <v>996511</v>
      </c>
      <c r="G194" s="26">
        <v>482939</v>
      </c>
      <c r="H194" s="29">
        <v>0.05</v>
      </c>
      <c r="I194" s="26">
        <v>12073.5</v>
      </c>
      <c r="J194" s="26">
        <v>12073.5</v>
      </c>
      <c r="K194" s="26"/>
      <c r="L194" s="26">
        <f t="shared" si="7"/>
        <v>24147</v>
      </c>
      <c r="M194" s="26">
        <f t="shared" si="6"/>
        <v>507086</v>
      </c>
      <c r="N194" s="26">
        <v>5100190681</v>
      </c>
      <c r="O194" s="26" t="s">
        <v>465</v>
      </c>
      <c r="P194" s="26" t="s">
        <v>36</v>
      </c>
      <c r="Q194" s="26" t="s">
        <v>16</v>
      </c>
      <c r="R194" s="30"/>
      <c r="S194" s="27">
        <v>482939</v>
      </c>
    </row>
    <row r="195" spans="1:19" ht="18.75" customHeight="1" x14ac:dyDescent="0.25">
      <c r="A195" s="26">
        <v>196</v>
      </c>
      <c r="B195" s="25">
        <v>12</v>
      </c>
      <c r="C195" s="28" t="s">
        <v>255</v>
      </c>
      <c r="D195" s="28" t="s">
        <v>52</v>
      </c>
      <c r="E195" s="28" t="s">
        <v>690</v>
      </c>
      <c r="F195" s="28">
        <v>996729</v>
      </c>
      <c r="G195" s="26">
        <v>16500</v>
      </c>
      <c r="H195" s="29">
        <v>0.18</v>
      </c>
      <c r="I195" s="26">
        <v>1485</v>
      </c>
      <c r="J195" s="26">
        <v>1485</v>
      </c>
      <c r="K195" s="26"/>
      <c r="L195" s="26">
        <f t="shared" si="7"/>
        <v>2970</v>
      </c>
      <c r="M195" s="26">
        <f t="shared" si="6"/>
        <v>19470</v>
      </c>
      <c r="N195" s="26">
        <v>1900048922</v>
      </c>
      <c r="O195" s="26"/>
      <c r="P195" s="26" t="s">
        <v>203</v>
      </c>
      <c r="Q195" s="26" t="s">
        <v>21</v>
      </c>
      <c r="R195" s="30"/>
      <c r="S195" s="26"/>
    </row>
    <row r="196" spans="1:19" ht="18.75" customHeight="1" x14ac:dyDescent="0.25">
      <c r="A196" s="26">
        <v>197</v>
      </c>
      <c r="B196" s="25" t="s">
        <v>256</v>
      </c>
      <c r="C196" s="28" t="s">
        <v>257</v>
      </c>
      <c r="D196" s="28" t="s">
        <v>35</v>
      </c>
      <c r="E196" s="28" t="s">
        <v>743</v>
      </c>
      <c r="F196" s="28">
        <v>996111</v>
      </c>
      <c r="G196" s="26">
        <v>433.5</v>
      </c>
      <c r="H196" s="29">
        <v>0.18</v>
      </c>
      <c r="I196" s="26">
        <v>39.020000000000003</v>
      </c>
      <c r="J196" s="26">
        <v>39.020000000000003</v>
      </c>
      <c r="K196" s="26"/>
      <c r="L196" s="26">
        <f t="shared" si="7"/>
        <v>78.040000000000006</v>
      </c>
      <c r="M196" s="26">
        <f t="shared" si="6"/>
        <v>511.54</v>
      </c>
      <c r="N196" s="26">
        <v>1900049511</v>
      </c>
      <c r="O196" s="26" t="s">
        <v>463</v>
      </c>
      <c r="P196" s="26" t="s">
        <v>22</v>
      </c>
      <c r="Q196" s="26" t="s">
        <v>21</v>
      </c>
      <c r="R196" s="30">
        <v>0.46</v>
      </c>
      <c r="S196" s="26"/>
    </row>
    <row r="197" spans="1:19" ht="18.75" customHeight="1" x14ac:dyDescent="0.25">
      <c r="A197" s="26">
        <v>198</v>
      </c>
      <c r="B197" s="25" t="s">
        <v>258</v>
      </c>
      <c r="C197" s="28" t="s">
        <v>257</v>
      </c>
      <c r="D197" s="28" t="s">
        <v>35</v>
      </c>
      <c r="E197" s="28" t="s">
        <v>743</v>
      </c>
      <c r="F197" s="28">
        <v>996111</v>
      </c>
      <c r="G197" s="26">
        <v>26334</v>
      </c>
      <c r="H197" s="29">
        <v>0.18</v>
      </c>
      <c r="I197" s="26">
        <v>2370.06</v>
      </c>
      <c r="J197" s="26">
        <v>2370.06</v>
      </c>
      <c r="K197" s="26"/>
      <c r="L197" s="26">
        <f t="shared" si="7"/>
        <v>4740.12</v>
      </c>
      <c r="M197" s="26">
        <f t="shared" si="6"/>
        <v>31074.12</v>
      </c>
      <c r="N197" s="26">
        <v>5100197321</v>
      </c>
      <c r="O197" s="26" t="s">
        <v>463</v>
      </c>
      <c r="P197" s="26" t="s">
        <v>22</v>
      </c>
      <c r="Q197" s="26" t="s">
        <v>21</v>
      </c>
      <c r="R197" s="30"/>
      <c r="S197" s="26"/>
    </row>
    <row r="198" spans="1:19" ht="18.75" customHeight="1" x14ac:dyDescent="0.25">
      <c r="A198" s="26">
        <v>199</v>
      </c>
      <c r="B198" s="25" t="s">
        <v>259</v>
      </c>
      <c r="C198" s="28" t="s">
        <v>257</v>
      </c>
      <c r="D198" s="28" t="s">
        <v>35</v>
      </c>
      <c r="E198" s="28" t="s">
        <v>743</v>
      </c>
      <c r="F198" s="28">
        <v>996511</v>
      </c>
      <c r="G198" s="26">
        <v>146867</v>
      </c>
      <c r="H198" s="29">
        <v>0.05</v>
      </c>
      <c r="I198" s="26">
        <v>3671.68</v>
      </c>
      <c r="J198" s="26">
        <v>3671.68</v>
      </c>
      <c r="K198" s="26"/>
      <c r="L198" s="26">
        <f t="shared" si="7"/>
        <v>7343.36</v>
      </c>
      <c r="M198" s="26">
        <f t="shared" si="6"/>
        <v>154210.35999999999</v>
      </c>
      <c r="N198" s="26">
        <v>5100197306</v>
      </c>
      <c r="O198" s="26" t="s">
        <v>463</v>
      </c>
      <c r="P198" s="26" t="s">
        <v>36</v>
      </c>
      <c r="Q198" s="26" t="s">
        <v>16</v>
      </c>
      <c r="R198" s="30"/>
      <c r="S198" s="27">
        <v>146867</v>
      </c>
    </row>
    <row r="199" spans="1:19" ht="18.75" customHeight="1" x14ac:dyDescent="0.25">
      <c r="A199" s="26">
        <v>200</v>
      </c>
      <c r="B199" s="25" t="s">
        <v>260</v>
      </c>
      <c r="C199" s="28" t="s">
        <v>257</v>
      </c>
      <c r="D199" s="28" t="s">
        <v>35</v>
      </c>
      <c r="E199" s="28" t="s">
        <v>743</v>
      </c>
      <c r="F199" s="28">
        <v>996713</v>
      </c>
      <c r="G199" s="26">
        <v>250158.5</v>
      </c>
      <c r="H199" s="29">
        <v>0.18</v>
      </c>
      <c r="I199" s="26">
        <v>22514.25</v>
      </c>
      <c r="J199" s="26">
        <v>22514.25</v>
      </c>
      <c r="K199" s="26"/>
      <c r="L199" s="26">
        <f t="shared" si="7"/>
        <v>45028.5</v>
      </c>
      <c r="M199" s="26">
        <f t="shared" si="6"/>
        <v>295187</v>
      </c>
      <c r="N199" s="26">
        <v>5100197330</v>
      </c>
      <c r="O199" s="26" t="s">
        <v>463</v>
      </c>
      <c r="P199" s="26" t="s">
        <v>207</v>
      </c>
      <c r="Q199" s="26" t="s">
        <v>21</v>
      </c>
      <c r="R199" s="30"/>
      <c r="S199" s="26"/>
    </row>
    <row r="200" spans="1:19" ht="18.75" customHeight="1" x14ac:dyDescent="0.25">
      <c r="A200" s="26">
        <v>201</v>
      </c>
      <c r="B200" s="25">
        <v>225</v>
      </c>
      <c r="C200" s="28" t="s">
        <v>261</v>
      </c>
      <c r="D200" s="28" t="s">
        <v>262</v>
      </c>
      <c r="E200" s="28" t="s">
        <v>699</v>
      </c>
      <c r="F200" s="28">
        <v>48211090</v>
      </c>
      <c r="G200" s="26">
        <v>27000</v>
      </c>
      <c r="H200" s="29">
        <v>0.18</v>
      </c>
      <c r="I200" s="26"/>
      <c r="J200" s="26"/>
      <c r="K200" s="26">
        <v>4860</v>
      </c>
      <c r="L200" s="26">
        <f t="shared" si="7"/>
        <v>4860</v>
      </c>
      <c r="M200" s="26">
        <f t="shared" si="6"/>
        <v>31860</v>
      </c>
      <c r="N200" s="26">
        <v>5100198662</v>
      </c>
      <c r="O200" s="26" t="s">
        <v>464</v>
      </c>
      <c r="P200" s="26" t="s">
        <v>185</v>
      </c>
      <c r="Q200" s="26"/>
      <c r="R200" s="30"/>
      <c r="S200" s="26"/>
    </row>
    <row r="201" spans="1:19" ht="18.75" customHeight="1" x14ac:dyDescent="0.25">
      <c r="A201" s="26">
        <v>202</v>
      </c>
      <c r="B201" s="25" t="s">
        <v>263</v>
      </c>
      <c r="C201" s="28" t="s">
        <v>264</v>
      </c>
      <c r="D201" s="28" t="s">
        <v>81</v>
      </c>
      <c r="E201" s="28" t="s">
        <v>702</v>
      </c>
      <c r="F201" s="28">
        <v>4911</v>
      </c>
      <c r="G201" s="26">
        <v>37370</v>
      </c>
      <c r="H201" s="29">
        <v>0.12</v>
      </c>
      <c r="I201" s="26"/>
      <c r="J201" s="26"/>
      <c r="K201" s="26">
        <v>4484.3999999999996</v>
      </c>
      <c r="L201" s="26">
        <f t="shared" si="7"/>
        <v>4484.3999999999996</v>
      </c>
      <c r="M201" s="26">
        <f t="shared" si="6"/>
        <v>41854.400000000001</v>
      </c>
      <c r="N201" s="26">
        <v>5100198696</v>
      </c>
      <c r="O201" s="26"/>
      <c r="P201" s="26" t="s">
        <v>175</v>
      </c>
      <c r="Q201" s="26"/>
      <c r="R201" s="30"/>
      <c r="S201" s="26"/>
    </row>
    <row r="202" spans="1:19" ht="18.75" customHeight="1" x14ac:dyDescent="0.25">
      <c r="A202" s="26">
        <v>203</v>
      </c>
      <c r="B202" s="25">
        <v>296</v>
      </c>
      <c r="C202" s="28" t="s">
        <v>265</v>
      </c>
      <c r="D202" s="28" t="s">
        <v>135</v>
      </c>
      <c r="E202" s="28" t="s">
        <v>698</v>
      </c>
      <c r="F202" s="28">
        <v>998361</v>
      </c>
      <c r="G202" s="26">
        <v>16800</v>
      </c>
      <c r="H202" s="29">
        <v>0.12</v>
      </c>
      <c r="I202" s="26"/>
      <c r="J202" s="26"/>
      <c r="K202" s="26">
        <v>2016</v>
      </c>
      <c r="L202" s="26">
        <f t="shared" si="7"/>
        <v>2016</v>
      </c>
      <c r="M202" s="26">
        <f t="shared" si="6"/>
        <v>18816</v>
      </c>
      <c r="N202" s="26">
        <v>5100198704</v>
      </c>
      <c r="O202" s="26" t="s">
        <v>464</v>
      </c>
      <c r="P202" s="26"/>
      <c r="Q202" s="26"/>
      <c r="R202" s="30"/>
      <c r="S202" s="26"/>
    </row>
    <row r="203" spans="1:19" ht="18.75" customHeight="1" x14ac:dyDescent="0.25">
      <c r="A203" s="26">
        <v>204</v>
      </c>
      <c r="B203" s="25">
        <v>376</v>
      </c>
      <c r="C203" s="28" t="s">
        <v>266</v>
      </c>
      <c r="D203" s="28" t="s">
        <v>135</v>
      </c>
      <c r="E203" s="28" t="s">
        <v>698</v>
      </c>
      <c r="F203" s="28">
        <v>998361</v>
      </c>
      <c r="G203" s="26">
        <v>6800</v>
      </c>
      <c r="H203" s="29">
        <v>0.28000000000000003</v>
      </c>
      <c r="I203" s="26"/>
      <c r="J203" s="26"/>
      <c r="K203" s="26">
        <v>1904</v>
      </c>
      <c r="L203" s="26">
        <f t="shared" si="7"/>
        <v>1904</v>
      </c>
      <c r="M203" s="26">
        <f t="shared" si="6"/>
        <v>8704</v>
      </c>
      <c r="N203" s="26">
        <v>5100198709</v>
      </c>
      <c r="O203" s="26" t="s">
        <v>464</v>
      </c>
      <c r="P203" s="26"/>
      <c r="Q203" s="26"/>
      <c r="R203" s="30"/>
      <c r="S203" s="26"/>
    </row>
    <row r="204" spans="1:19" ht="18.75" customHeight="1" x14ac:dyDescent="0.25">
      <c r="A204" s="26">
        <v>205</v>
      </c>
      <c r="B204" s="25">
        <v>375</v>
      </c>
      <c r="C204" s="28" t="s">
        <v>266</v>
      </c>
      <c r="D204" s="28" t="s">
        <v>135</v>
      </c>
      <c r="E204" s="28" t="s">
        <v>698</v>
      </c>
      <c r="F204" s="28">
        <v>998361</v>
      </c>
      <c r="G204" s="26">
        <v>377830</v>
      </c>
      <c r="H204" s="29">
        <v>0.18</v>
      </c>
      <c r="I204" s="26"/>
      <c r="J204" s="26"/>
      <c r="K204" s="26">
        <v>68009</v>
      </c>
      <c r="L204" s="26">
        <f t="shared" si="7"/>
        <v>68009</v>
      </c>
      <c r="M204" s="26">
        <f t="shared" si="6"/>
        <v>445839</v>
      </c>
      <c r="N204" s="26">
        <v>5100198714</v>
      </c>
      <c r="O204" s="26" t="s">
        <v>464</v>
      </c>
      <c r="P204" s="26"/>
      <c r="Q204" s="26"/>
      <c r="R204" s="30"/>
      <c r="S204" s="26"/>
    </row>
    <row r="205" spans="1:19" ht="18.75" customHeight="1" x14ac:dyDescent="0.25">
      <c r="A205" s="26">
        <v>206</v>
      </c>
      <c r="B205" s="25">
        <v>271</v>
      </c>
      <c r="C205" s="28" t="s">
        <v>267</v>
      </c>
      <c r="D205" s="28" t="s">
        <v>135</v>
      </c>
      <c r="E205" s="28" t="s">
        <v>698</v>
      </c>
      <c r="F205" s="28">
        <v>998361</v>
      </c>
      <c r="G205" s="26">
        <v>20200</v>
      </c>
      <c r="H205" s="29">
        <v>0.18</v>
      </c>
      <c r="I205" s="26"/>
      <c r="J205" s="26"/>
      <c r="K205" s="26">
        <v>3636</v>
      </c>
      <c r="L205" s="26">
        <f t="shared" si="7"/>
        <v>3636</v>
      </c>
      <c r="M205" s="26">
        <f t="shared" si="6"/>
        <v>23836</v>
      </c>
      <c r="N205" s="26">
        <v>5100198719</v>
      </c>
      <c r="O205" s="26" t="s">
        <v>464</v>
      </c>
      <c r="P205" s="26"/>
      <c r="Q205" s="26"/>
      <c r="R205" s="30"/>
      <c r="S205" s="26"/>
    </row>
    <row r="206" spans="1:19" ht="18.75" customHeight="1" x14ac:dyDescent="0.25">
      <c r="A206" s="26">
        <v>207</v>
      </c>
      <c r="B206" s="25">
        <v>377</v>
      </c>
      <c r="C206" s="28" t="s">
        <v>268</v>
      </c>
      <c r="D206" s="28" t="s">
        <v>135</v>
      </c>
      <c r="E206" s="28" t="s">
        <v>698</v>
      </c>
      <c r="F206" s="28">
        <v>998361</v>
      </c>
      <c r="G206" s="26">
        <v>117450</v>
      </c>
      <c r="H206" s="29">
        <v>0.18</v>
      </c>
      <c r="I206" s="26"/>
      <c r="J206" s="26"/>
      <c r="K206" s="26">
        <v>21141</v>
      </c>
      <c r="L206" s="26">
        <f t="shared" si="7"/>
        <v>21141</v>
      </c>
      <c r="M206" s="26">
        <f t="shared" si="6"/>
        <v>138591</v>
      </c>
      <c r="N206" s="26">
        <v>5100198723</v>
      </c>
      <c r="O206" s="26" t="s">
        <v>464</v>
      </c>
      <c r="P206" s="26"/>
      <c r="Q206" s="26"/>
      <c r="R206" s="30"/>
      <c r="S206" s="26"/>
    </row>
    <row r="207" spans="1:19" ht="18.75" customHeight="1" x14ac:dyDescent="0.25">
      <c r="A207" s="26">
        <v>208</v>
      </c>
      <c r="B207" s="25">
        <v>378</v>
      </c>
      <c r="C207" s="28" t="s">
        <v>268</v>
      </c>
      <c r="D207" s="28" t="s">
        <v>135</v>
      </c>
      <c r="E207" s="28" t="s">
        <v>698</v>
      </c>
      <c r="F207" s="28">
        <v>998361</v>
      </c>
      <c r="G207" s="26">
        <v>312000</v>
      </c>
      <c r="H207" s="29">
        <v>0.18</v>
      </c>
      <c r="I207" s="26"/>
      <c r="J207" s="26"/>
      <c r="K207" s="26">
        <v>56160</v>
      </c>
      <c r="L207" s="26">
        <f t="shared" si="7"/>
        <v>56160</v>
      </c>
      <c r="M207" s="26">
        <f t="shared" si="6"/>
        <v>368160</v>
      </c>
      <c r="N207" s="26">
        <v>5100198725</v>
      </c>
      <c r="O207" s="26" t="s">
        <v>464</v>
      </c>
      <c r="P207" s="26"/>
      <c r="Q207" s="26"/>
      <c r="R207" s="30"/>
      <c r="S207" s="26"/>
    </row>
    <row r="208" spans="1:19" ht="18.75" customHeight="1" x14ac:dyDescent="0.25">
      <c r="A208" s="26">
        <v>209</v>
      </c>
      <c r="B208" s="25">
        <v>139</v>
      </c>
      <c r="C208" s="28" t="s">
        <v>257</v>
      </c>
      <c r="D208" s="28" t="s">
        <v>69</v>
      </c>
      <c r="E208" s="28" t="s">
        <v>723</v>
      </c>
      <c r="F208" s="28">
        <v>996111</v>
      </c>
      <c r="G208" s="26">
        <v>11947</v>
      </c>
      <c r="H208" s="29">
        <v>0.18</v>
      </c>
      <c r="I208" s="26">
        <v>1075</v>
      </c>
      <c r="J208" s="26">
        <v>1075</v>
      </c>
      <c r="K208" s="26"/>
      <c r="L208" s="26">
        <f t="shared" si="7"/>
        <v>2150</v>
      </c>
      <c r="M208" s="26">
        <f t="shared" si="6"/>
        <v>14097</v>
      </c>
      <c r="N208" s="26">
        <v>5100197825</v>
      </c>
      <c r="O208" s="26" t="s">
        <v>463</v>
      </c>
      <c r="P208" s="26" t="s">
        <v>269</v>
      </c>
      <c r="Q208" s="26" t="s">
        <v>21</v>
      </c>
      <c r="R208" s="30"/>
      <c r="S208" s="26"/>
    </row>
    <row r="209" spans="1:19" ht="18.75" customHeight="1" x14ac:dyDescent="0.25">
      <c r="A209" s="26">
        <v>210</v>
      </c>
      <c r="B209" s="25" t="s">
        <v>92</v>
      </c>
      <c r="C209" s="28" t="s">
        <v>255</v>
      </c>
      <c r="D209" s="28" t="s">
        <v>30</v>
      </c>
      <c r="E209" s="28" t="s">
        <v>713</v>
      </c>
      <c r="F209" s="28">
        <v>9961</v>
      </c>
      <c r="G209" s="26">
        <v>117740.8</v>
      </c>
      <c r="H209" s="29">
        <v>0.18</v>
      </c>
      <c r="I209" s="26">
        <v>10596.6</v>
      </c>
      <c r="J209" s="26">
        <v>10596.6</v>
      </c>
      <c r="K209" s="26"/>
      <c r="L209" s="26">
        <f t="shared" si="7"/>
        <v>21193.200000000001</v>
      </c>
      <c r="M209" s="26">
        <f t="shared" si="6"/>
        <v>138934</v>
      </c>
      <c r="N209" s="26">
        <v>5100197766</v>
      </c>
      <c r="O209" s="26" t="s">
        <v>463</v>
      </c>
      <c r="P209" s="26" t="s">
        <v>31</v>
      </c>
      <c r="Q209" s="26" t="s">
        <v>21</v>
      </c>
      <c r="R209" s="30"/>
      <c r="S209" s="26"/>
    </row>
    <row r="210" spans="1:19" ht="18.75" customHeight="1" x14ac:dyDescent="0.25">
      <c r="A210" s="26">
        <v>211</v>
      </c>
      <c r="B210" s="25">
        <v>112</v>
      </c>
      <c r="C210" s="28" t="s">
        <v>257</v>
      </c>
      <c r="D210" s="28" t="s">
        <v>44</v>
      </c>
      <c r="E210" s="28" t="s">
        <v>742</v>
      </c>
      <c r="F210" s="28">
        <v>996713</v>
      </c>
      <c r="G210" s="26">
        <v>25344</v>
      </c>
      <c r="H210" s="29">
        <v>0.18</v>
      </c>
      <c r="I210" s="26">
        <v>2281</v>
      </c>
      <c r="J210" s="26">
        <v>2281</v>
      </c>
      <c r="K210" s="26"/>
      <c r="L210" s="26">
        <f t="shared" si="7"/>
        <v>4562</v>
      </c>
      <c r="M210" s="26">
        <f t="shared" si="6"/>
        <v>29906</v>
      </c>
      <c r="N210" s="26">
        <v>5100197801</v>
      </c>
      <c r="O210" s="26" t="s">
        <v>463</v>
      </c>
      <c r="P210" s="26" t="s">
        <v>32</v>
      </c>
      <c r="Q210" s="26" t="s">
        <v>21</v>
      </c>
      <c r="R210" s="30"/>
      <c r="S210" s="26"/>
    </row>
    <row r="211" spans="1:19" ht="18.75" customHeight="1" x14ac:dyDescent="0.25">
      <c r="A211" s="26">
        <v>212</v>
      </c>
      <c r="B211" s="25" t="s">
        <v>270</v>
      </c>
      <c r="C211" s="28" t="s">
        <v>255</v>
      </c>
      <c r="D211" s="28" t="s">
        <v>13</v>
      </c>
      <c r="E211" s="28" t="s">
        <v>716</v>
      </c>
      <c r="F211" s="28">
        <v>9967</v>
      </c>
      <c r="G211" s="26">
        <v>101900</v>
      </c>
      <c r="H211" s="29">
        <v>0.18</v>
      </c>
      <c r="I211" s="26">
        <v>9171</v>
      </c>
      <c r="J211" s="26">
        <v>9171</v>
      </c>
      <c r="K211" s="26"/>
      <c r="L211" s="26">
        <f t="shared" si="7"/>
        <v>18342</v>
      </c>
      <c r="M211" s="26">
        <f t="shared" si="6"/>
        <v>120242</v>
      </c>
      <c r="N211" s="26">
        <v>5100197746</v>
      </c>
      <c r="O211" s="26" t="s">
        <v>463</v>
      </c>
      <c r="P211" s="26" t="s">
        <v>32</v>
      </c>
      <c r="Q211" s="26" t="s">
        <v>21</v>
      </c>
      <c r="R211" s="30"/>
      <c r="S211" s="26"/>
    </row>
    <row r="212" spans="1:19" ht="18.75" customHeight="1" x14ac:dyDescent="0.25">
      <c r="A212" s="26">
        <v>213</v>
      </c>
      <c r="B212" s="25" t="s">
        <v>271</v>
      </c>
      <c r="C212" s="28" t="s">
        <v>255</v>
      </c>
      <c r="D212" s="28" t="s">
        <v>13</v>
      </c>
      <c r="E212" s="28" t="s">
        <v>716</v>
      </c>
      <c r="F212" s="28">
        <v>996511</v>
      </c>
      <c r="G212" s="26">
        <v>414087</v>
      </c>
      <c r="H212" s="26"/>
      <c r="I212" s="26"/>
      <c r="J212" s="26"/>
      <c r="K212" s="26"/>
      <c r="L212" s="26">
        <f t="shared" si="7"/>
        <v>0</v>
      </c>
      <c r="M212" s="26">
        <f t="shared" si="6"/>
        <v>414087</v>
      </c>
      <c r="N212" s="26">
        <v>5100197718</v>
      </c>
      <c r="O212" s="26" t="s">
        <v>463</v>
      </c>
      <c r="P212" s="26" t="s">
        <v>272</v>
      </c>
      <c r="Q212" s="26" t="s">
        <v>16</v>
      </c>
      <c r="R212" s="30"/>
      <c r="S212" s="26"/>
    </row>
    <row r="213" spans="1:19" ht="18.75" customHeight="1" x14ac:dyDescent="0.25">
      <c r="A213" s="26">
        <v>214</v>
      </c>
      <c r="B213" s="25" t="s">
        <v>273</v>
      </c>
      <c r="C213" s="28" t="s">
        <v>255</v>
      </c>
      <c r="D213" s="28" t="s">
        <v>13</v>
      </c>
      <c r="E213" s="28" t="s">
        <v>716</v>
      </c>
      <c r="F213" s="28">
        <v>996511</v>
      </c>
      <c r="G213" s="26">
        <v>262416</v>
      </c>
      <c r="H213" s="26"/>
      <c r="I213" s="26"/>
      <c r="J213" s="26"/>
      <c r="K213" s="26"/>
      <c r="L213" s="26">
        <f t="shared" si="7"/>
        <v>0</v>
      </c>
      <c r="M213" s="26">
        <f t="shared" si="6"/>
        <v>262416</v>
      </c>
      <c r="N213" s="26">
        <v>5100197581</v>
      </c>
      <c r="O213" s="26" t="s">
        <v>463</v>
      </c>
      <c r="P213" s="26" t="s">
        <v>272</v>
      </c>
      <c r="Q213" s="26" t="s">
        <v>16</v>
      </c>
      <c r="R213" s="30"/>
      <c r="S213" s="26"/>
    </row>
    <row r="214" spans="1:19" ht="18.75" customHeight="1" x14ac:dyDescent="0.25">
      <c r="A214" s="26">
        <v>215</v>
      </c>
      <c r="B214" s="25" t="s">
        <v>274</v>
      </c>
      <c r="C214" s="28" t="s">
        <v>255</v>
      </c>
      <c r="D214" s="28" t="s">
        <v>13</v>
      </c>
      <c r="E214" s="28" t="s">
        <v>716</v>
      </c>
      <c r="F214" s="28">
        <v>9967</v>
      </c>
      <c r="G214" s="26">
        <v>48480</v>
      </c>
      <c r="H214" s="29">
        <v>0.18</v>
      </c>
      <c r="I214" s="26">
        <v>4363</v>
      </c>
      <c r="J214" s="26">
        <v>4363</v>
      </c>
      <c r="K214" s="26"/>
      <c r="L214" s="26">
        <f t="shared" si="7"/>
        <v>8726</v>
      </c>
      <c r="M214" s="26">
        <f t="shared" si="6"/>
        <v>57206</v>
      </c>
      <c r="N214" s="26">
        <v>5100197753</v>
      </c>
      <c r="O214" s="26" t="s">
        <v>463</v>
      </c>
      <c r="P214" s="26" t="s">
        <v>32</v>
      </c>
      <c r="Q214" s="26" t="s">
        <v>21</v>
      </c>
      <c r="R214" s="30"/>
      <c r="S214" s="26"/>
    </row>
    <row r="215" spans="1:19" ht="18.75" customHeight="1" x14ac:dyDescent="0.25">
      <c r="A215" s="26">
        <v>216</v>
      </c>
      <c r="B215" s="25">
        <v>3177</v>
      </c>
      <c r="C215" s="28" t="s">
        <v>275</v>
      </c>
      <c r="D215" s="28" t="s">
        <v>166</v>
      </c>
      <c r="E215" s="28" t="s">
        <v>697</v>
      </c>
      <c r="F215" s="28">
        <v>3924</v>
      </c>
      <c r="G215" s="26">
        <v>18200</v>
      </c>
      <c r="H215" s="29">
        <v>0.18</v>
      </c>
      <c r="I215" s="26"/>
      <c r="J215" s="26"/>
      <c r="K215" s="26">
        <v>3276</v>
      </c>
      <c r="L215" s="26">
        <f t="shared" si="7"/>
        <v>3276</v>
      </c>
      <c r="M215" s="26">
        <f t="shared" si="6"/>
        <v>21476</v>
      </c>
      <c r="N215" s="26">
        <v>5100198993</v>
      </c>
      <c r="O215" s="26" t="s">
        <v>462</v>
      </c>
      <c r="P215" s="26" t="s">
        <v>276</v>
      </c>
      <c r="Q215" s="26"/>
      <c r="R215" s="30"/>
      <c r="S215" s="26"/>
    </row>
    <row r="216" spans="1:19" ht="18.75" customHeight="1" x14ac:dyDescent="0.25">
      <c r="A216" s="26">
        <v>217</v>
      </c>
      <c r="B216" s="25">
        <v>3175</v>
      </c>
      <c r="C216" s="28" t="s">
        <v>275</v>
      </c>
      <c r="D216" s="28" t="s">
        <v>166</v>
      </c>
      <c r="E216" s="28" t="s">
        <v>697</v>
      </c>
      <c r="F216" s="28">
        <v>3924</v>
      </c>
      <c r="G216" s="26">
        <v>18200</v>
      </c>
      <c r="H216" s="29">
        <v>0.18</v>
      </c>
      <c r="I216" s="26"/>
      <c r="J216" s="26"/>
      <c r="K216" s="26">
        <v>3276</v>
      </c>
      <c r="L216" s="26">
        <f t="shared" si="7"/>
        <v>3276</v>
      </c>
      <c r="M216" s="26">
        <f t="shared" si="6"/>
        <v>21476</v>
      </c>
      <c r="N216" s="26">
        <v>5100198973</v>
      </c>
      <c r="O216" s="26" t="s">
        <v>462</v>
      </c>
      <c r="P216" s="26" t="s">
        <v>276</v>
      </c>
      <c r="Q216" s="26"/>
      <c r="R216" s="30"/>
      <c r="S216" s="26"/>
    </row>
    <row r="217" spans="1:19" ht="18.75" customHeight="1" x14ac:dyDescent="0.25">
      <c r="A217" s="26">
        <v>218</v>
      </c>
      <c r="B217" s="25">
        <v>3176</v>
      </c>
      <c r="C217" s="28" t="s">
        <v>275</v>
      </c>
      <c r="D217" s="28" t="s">
        <v>166</v>
      </c>
      <c r="E217" s="28" t="s">
        <v>697</v>
      </c>
      <c r="F217" s="28">
        <v>3924</v>
      </c>
      <c r="G217" s="26">
        <v>18200</v>
      </c>
      <c r="H217" s="29">
        <v>0.18</v>
      </c>
      <c r="I217" s="26"/>
      <c r="J217" s="26"/>
      <c r="K217" s="26">
        <v>3276</v>
      </c>
      <c r="L217" s="26">
        <f t="shared" si="7"/>
        <v>3276</v>
      </c>
      <c r="M217" s="26">
        <f t="shared" si="6"/>
        <v>21476</v>
      </c>
      <c r="N217" s="26">
        <v>5100198995</v>
      </c>
      <c r="O217" s="26" t="s">
        <v>462</v>
      </c>
      <c r="P217" s="26" t="s">
        <v>276</v>
      </c>
      <c r="Q217" s="26"/>
      <c r="R217" s="30"/>
      <c r="S217" s="26"/>
    </row>
    <row r="218" spans="1:19" ht="18.75" customHeight="1" x14ac:dyDescent="0.25">
      <c r="A218" s="26">
        <v>219</v>
      </c>
      <c r="B218" s="25" t="s">
        <v>277</v>
      </c>
      <c r="C218" s="28" t="s">
        <v>234</v>
      </c>
      <c r="D218" s="28" t="s">
        <v>278</v>
      </c>
      <c r="E218" s="28"/>
      <c r="F218" s="28"/>
      <c r="G218" s="26">
        <v>92420.07</v>
      </c>
      <c r="H218" s="29">
        <v>0.18</v>
      </c>
      <c r="I218" s="26"/>
      <c r="J218" s="26"/>
      <c r="K218" s="26"/>
      <c r="L218" s="26">
        <f t="shared" si="7"/>
        <v>0</v>
      </c>
      <c r="M218" s="26">
        <f t="shared" si="6"/>
        <v>92420.07</v>
      </c>
      <c r="N218" s="26">
        <v>101074725</v>
      </c>
      <c r="O218" s="26"/>
      <c r="P218" s="26" t="s">
        <v>279</v>
      </c>
      <c r="Q218" s="26" t="s">
        <v>21</v>
      </c>
      <c r="R218" s="30"/>
      <c r="S218" s="26"/>
    </row>
    <row r="219" spans="1:19" ht="18.75" customHeight="1" x14ac:dyDescent="0.25">
      <c r="A219" s="26">
        <v>220</v>
      </c>
      <c r="B219" s="25" t="s">
        <v>280</v>
      </c>
      <c r="C219" s="28" t="s">
        <v>234</v>
      </c>
      <c r="D219" s="28" t="s">
        <v>278</v>
      </c>
      <c r="E219" s="28"/>
      <c r="F219" s="28"/>
      <c r="G219" s="26">
        <v>217239.25</v>
      </c>
      <c r="H219" s="29">
        <v>0.18</v>
      </c>
      <c r="I219" s="26"/>
      <c r="J219" s="26"/>
      <c r="K219" s="26"/>
      <c r="L219" s="26">
        <f t="shared" si="7"/>
        <v>0</v>
      </c>
      <c r="M219" s="26">
        <f t="shared" si="6"/>
        <v>217239.25</v>
      </c>
      <c r="N219" s="26">
        <v>101074722</v>
      </c>
      <c r="O219" s="26"/>
      <c r="P219" s="26" t="s">
        <v>279</v>
      </c>
      <c r="Q219" s="26" t="s">
        <v>21</v>
      </c>
      <c r="R219" s="30"/>
      <c r="S219" s="26"/>
    </row>
    <row r="220" spans="1:19" ht="18.75" customHeight="1" x14ac:dyDescent="0.25">
      <c r="A220" s="26">
        <v>221</v>
      </c>
      <c r="B220" s="25" t="s">
        <v>281</v>
      </c>
      <c r="C220" s="28" t="s">
        <v>234</v>
      </c>
      <c r="D220" s="28" t="s">
        <v>278</v>
      </c>
      <c r="E220" s="28"/>
      <c r="F220" s="28"/>
      <c r="G220" s="26">
        <v>179304.21</v>
      </c>
      <c r="H220" s="29">
        <v>0.18</v>
      </c>
      <c r="I220" s="26"/>
      <c r="J220" s="26"/>
      <c r="K220" s="26"/>
      <c r="L220" s="26">
        <f t="shared" si="7"/>
        <v>0</v>
      </c>
      <c r="M220" s="26">
        <f t="shared" si="6"/>
        <v>179304.21</v>
      </c>
      <c r="N220" s="26">
        <v>101074770</v>
      </c>
      <c r="O220" s="26"/>
      <c r="P220" s="26" t="s">
        <v>279</v>
      </c>
      <c r="Q220" s="26" t="s">
        <v>21</v>
      </c>
      <c r="R220" s="30"/>
      <c r="S220" s="26"/>
    </row>
    <row r="221" spans="1:19" ht="18.75" customHeight="1" x14ac:dyDescent="0.25">
      <c r="A221" s="26">
        <v>222</v>
      </c>
      <c r="B221" s="25">
        <v>2</v>
      </c>
      <c r="C221" s="28" t="s">
        <v>282</v>
      </c>
      <c r="D221" s="28" t="s">
        <v>283</v>
      </c>
      <c r="E221" s="28" t="s">
        <v>738</v>
      </c>
      <c r="F221" s="28">
        <v>998525</v>
      </c>
      <c r="G221" s="26">
        <v>36000</v>
      </c>
      <c r="H221" s="29">
        <v>0.18</v>
      </c>
      <c r="I221" s="26">
        <v>3240</v>
      </c>
      <c r="J221" s="26">
        <v>3240</v>
      </c>
      <c r="K221" s="26"/>
      <c r="L221" s="26">
        <f t="shared" si="7"/>
        <v>6480</v>
      </c>
      <c r="M221" s="26">
        <f t="shared" si="6"/>
        <v>42480</v>
      </c>
      <c r="N221" s="26">
        <v>1900046045</v>
      </c>
      <c r="O221" s="26" t="s">
        <v>460</v>
      </c>
      <c r="P221" s="26" t="s">
        <v>190</v>
      </c>
      <c r="Q221" s="26" t="s">
        <v>21</v>
      </c>
      <c r="R221" s="30"/>
      <c r="S221" s="26"/>
    </row>
    <row r="222" spans="1:19" ht="18.75" customHeight="1" x14ac:dyDescent="0.25">
      <c r="A222" s="26">
        <v>223</v>
      </c>
      <c r="B222" s="25">
        <v>1161</v>
      </c>
      <c r="C222" s="28" t="s">
        <v>240</v>
      </c>
      <c r="D222" s="28" t="s">
        <v>284</v>
      </c>
      <c r="E222" s="28" t="s">
        <v>739</v>
      </c>
      <c r="F222" s="28"/>
      <c r="G222" s="26">
        <v>8060.6</v>
      </c>
      <c r="H222" s="29">
        <v>0.18</v>
      </c>
      <c r="I222" s="26">
        <v>725.45</v>
      </c>
      <c r="J222" s="26">
        <v>725.45</v>
      </c>
      <c r="K222" s="26"/>
      <c r="L222" s="26">
        <f t="shared" si="7"/>
        <v>1450.9</v>
      </c>
      <c r="M222" s="26">
        <f t="shared" si="6"/>
        <v>9511.5</v>
      </c>
      <c r="N222" s="26">
        <v>1900046058</v>
      </c>
      <c r="O222" s="26" t="s">
        <v>460</v>
      </c>
      <c r="P222" s="26" t="s">
        <v>288</v>
      </c>
      <c r="Q222" s="26" t="s">
        <v>21</v>
      </c>
      <c r="R222" s="30">
        <v>-0.5</v>
      </c>
      <c r="S222" s="26"/>
    </row>
    <row r="223" spans="1:19" ht="18.75" customHeight="1" x14ac:dyDescent="0.25">
      <c r="A223" s="26">
        <v>224</v>
      </c>
      <c r="B223" s="25">
        <v>1124</v>
      </c>
      <c r="C223" s="28" t="s">
        <v>286</v>
      </c>
      <c r="D223" s="28" t="s">
        <v>285</v>
      </c>
      <c r="E223" s="28" t="s">
        <v>729</v>
      </c>
      <c r="F223" s="28">
        <v>3707</v>
      </c>
      <c r="G223" s="26">
        <v>500</v>
      </c>
      <c r="H223" s="29">
        <v>0.18</v>
      </c>
      <c r="I223" s="26">
        <v>45</v>
      </c>
      <c r="J223" s="26">
        <v>45</v>
      </c>
      <c r="K223" s="26"/>
      <c r="L223" s="26">
        <f t="shared" si="7"/>
        <v>90</v>
      </c>
      <c r="M223" s="26">
        <f t="shared" si="6"/>
        <v>590</v>
      </c>
      <c r="N223" s="26">
        <v>1900046260</v>
      </c>
      <c r="O223" s="26" t="s">
        <v>460</v>
      </c>
      <c r="P223" s="26" t="s">
        <v>287</v>
      </c>
      <c r="Q223" s="26" t="s">
        <v>21</v>
      </c>
      <c r="R223" s="30"/>
      <c r="S223" s="26"/>
    </row>
    <row r="224" spans="1:19" ht="18.75" customHeight="1" x14ac:dyDescent="0.25">
      <c r="A224" s="26">
        <v>225</v>
      </c>
      <c r="B224" s="25" t="s">
        <v>289</v>
      </c>
      <c r="C224" s="28" t="s">
        <v>152</v>
      </c>
      <c r="D224" s="28" t="s">
        <v>290</v>
      </c>
      <c r="E224" s="28" t="s">
        <v>708</v>
      </c>
      <c r="F224" s="28" t="s">
        <v>709</v>
      </c>
      <c r="G224" s="26">
        <v>2453.38</v>
      </c>
      <c r="H224" s="29">
        <v>0.18</v>
      </c>
      <c r="I224" s="26">
        <v>220.81</v>
      </c>
      <c r="J224" s="26">
        <v>220.81</v>
      </c>
      <c r="K224" s="26"/>
      <c r="L224" s="26">
        <f t="shared" si="7"/>
        <v>441.62</v>
      </c>
      <c r="M224" s="26">
        <f t="shared" si="6"/>
        <v>2895</v>
      </c>
      <c r="N224" s="26">
        <v>1900041514</v>
      </c>
      <c r="O224" s="26" t="s">
        <v>461</v>
      </c>
      <c r="P224" s="26" t="s">
        <v>291</v>
      </c>
      <c r="Q224" s="26"/>
      <c r="R224" s="30"/>
      <c r="S224" s="26"/>
    </row>
    <row r="225" spans="1:19" ht="18.75" customHeight="1" x14ac:dyDescent="0.25">
      <c r="A225" s="26">
        <v>226</v>
      </c>
      <c r="B225" s="25">
        <v>5044</v>
      </c>
      <c r="C225" s="28" t="s">
        <v>137</v>
      </c>
      <c r="D225" s="28" t="s">
        <v>187</v>
      </c>
      <c r="E225" s="28" t="s">
        <v>739</v>
      </c>
      <c r="F225" s="28"/>
      <c r="G225" s="26">
        <v>2578.12</v>
      </c>
      <c r="H225" s="29">
        <v>0.28000000000000003</v>
      </c>
      <c r="I225" s="26">
        <v>360.94</v>
      </c>
      <c r="J225" s="26">
        <v>360.94</v>
      </c>
      <c r="K225" s="26"/>
      <c r="L225" s="26">
        <f t="shared" si="7"/>
        <v>721.88</v>
      </c>
      <c r="M225" s="26">
        <f t="shared" si="6"/>
        <v>3300</v>
      </c>
      <c r="N225" s="26">
        <v>1900046191</v>
      </c>
      <c r="O225" s="26" t="s">
        <v>460</v>
      </c>
      <c r="P225" s="26" t="s">
        <v>291</v>
      </c>
      <c r="Q225" s="26"/>
      <c r="R225" s="30"/>
      <c r="S225" s="26"/>
    </row>
    <row r="226" spans="1:19" ht="18.75" customHeight="1" x14ac:dyDescent="0.25">
      <c r="A226" s="26">
        <v>227</v>
      </c>
      <c r="B226" s="25">
        <v>5084</v>
      </c>
      <c r="C226" s="28" t="s">
        <v>292</v>
      </c>
      <c r="D226" s="28" t="s">
        <v>187</v>
      </c>
      <c r="E226" s="28" t="s">
        <v>739</v>
      </c>
      <c r="F226" s="28"/>
      <c r="G226" s="26">
        <v>1289.06</v>
      </c>
      <c r="H226" s="29">
        <v>0.28000000000000003</v>
      </c>
      <c r="I226" s="26">
        <v>180.47</v>
      </c>
      <c r="J226" s="26">
        <v>180.47</v>
      </c>
      <c r="K226" s="26"/>
      <c r="L226" s="26">
        <f t="shared" si="7"/>
        <v>360.94</v>
      </c>
      <c r="M226" s="26">
        <f t="shared" si="6"/>
        <v>1650</v>
      </c>
      <c r="N226" s="26">
        <v>1900046192</v>
      </c>
      <c r="O226" s="26" t="s">
        <v>460</v>
      </c>
      <c r="P226" s="26" t="s">
        <v>291</v>
      </c>
      <c r="Q226" s="26"/>
      <c r="R226" s="30"/>
      <c r="S226" s="26"/>
    </row>
    <row r="227" spans="1:19" ht="18.75" customHeight="1" x14ac:dyDescent="0.25">
      <c r="A227" s="26">
        <v>228</v>
      </c>
      <c r="B227" s="25" t="s">
        <v>293</v>
      </c>
      <c r="C227" s="28" t="s">
        <v>294</v>
      </c>
      <c r="D227" s="28" t="s">
        <v>295</v>
      </c>
      <c r="E227" s="28" t="s">
        <v>728</v>
      </c>
      <c r="F227" s="28"/>
      <c r="G227" s="26">
        <v>2400</v>
      </c>
      <c r="H227" s="29">
        <v>0.05</v>
      </c>
      <c r="I227" s="26">
        <v>60</v>
      </c>
      <c r="J227" s="26">
        <v>60</v>
      </c>
      <c r="K227" s="26"/>
      <c r="L227" s="26">
        <f t="shared" si="7"/>
        <v>120</v>
      </c>
      <c r="M227" s="26">
        <f t="shared" si="6"/>
        <v>2520</v>
      </c>
      <c r="N227" s="26">
        <v>1900044991</v>
      </c>
      <c r="O227" s="26" t="s">
        <v>459</v>
      </c>
      <c r="P227" s="26" t="s">
        <v>296</v>
      </c>
      <c r="Q227" s="26"/>
      <c r="R227" s="30"/>
      <c r="S227" s="26"/>
    </row>
    <row r="228" spans="1:19" ht="18.75" customHeight="1" x14ac:dyDescent="0.25">
      <c r="A228" s="26">
        <v>229</v>
      </c>
      <c r="B228" s="25" t="s">
        <v>297</v>
      </c>
      <c r="C228" s="28" t="s">
        <v>212</v>
      </c>
      <c r="D228" s="28" t="s">
        <v>295</v>
      </c>
      <c r="E228" s="28" t="s">
        <v>728</v>
      </c>
      <c r="F228" s="28"/>
      <c r="G228" s="26">
        <v>8082</v>
      </c>
      <c r="H228" s="29">
        <v>0.05</v>
      </c>
      <c r="I228" s="26">
        <v>202</v>
      </c>
      <c r="J228" s="26">
        <v>202</v>
      </c>
      <c r="K228" s="26"/>
      <c r="L228" s="26">
        <f t="shared" si="7"/>
        <v>404</v>
      </c>
      <c r="M228" s="26">
        <f t="shared" si="6"/>
        <v>8486</v>
      </c>
      <c r="N228" s="26">
        <v>1900044993</v>
      </c>
      <c r="O228" s="26" t="s">
        <v>459</v>
      </c>
      <c r="P228" s="26" t="s">
        <v>296</v>
      </c>
      <c r="Q228" s="26"/>
      <c r="R228" s="30"/>
      <c r="S228" s="26"/>
    </row>
    <row r="229" spans="1:19" ht="18.75" customHeight="1" x14ac:dyDescent="0.25">
      <c r="A229" s="26">
        <v>230</v>
      </c>
      <c r="B229" s="25">
        <v>47</v>
      </c>
      <c r="C229" s="28" t="s">
        <v>251</v>
      </c>
      <c r="D229" s="28" t="s">
        <v>298</v>
      </c>
      <c r="E229" s="26" t="s">
        <v>707</v>
      </c>
      <c r="F229" s="26">
        <v>996111</v>
      </c>
      <c r="G229" s="26">
        <v>9300</v>
      </c>
      <c r="H229" s="29">
        <v>0.18</v>
      </c>
      <c r="I229" s="26"/>
      <c r="J229" s="26"/>
      <c r="K229" s="26">
        <v>1674</v>
      </c>
      <c r="L229" s="26">
        <f t="shared" si="7"/>
        <v>1674</v>
      </c>
      <c r="M229" s="26">
        <f t="shared" si="6"/>
        <v>10974</v>
      </c>
      <c r="N229" s="26">
        <v>1900053145</v>
      </c>
      <c r="O229" s="26" t="s">
        <v>457</v>
      </c>
      <c r="P229" s="26" t="s">
        <v>299</v>
      </c>
      <c r="Q229" s="26"/>
      <c r="R229" s="30"/>
      <c r="S229" s="26"/>
    </row>
    <row r="230" spans="1:19" ht="18.75" customHeight="1" x14ac:dyDescent="0.25">
      <c r="A230" s="26">
        <v>231</v>
      </c>
      <c r="B230" s="25">
        <v>110</v>
      </c>
      <c r="C230" s="28" t="s">
        <v>257</v>
      </c>
      <c r="D230" s="28" t="s">
        <v>44</v>
      </c>
      <c r="E230" s="28" t="s">
        <v>742</v>
      </c>
      <c r="F230" s="28">
        <v>996713</v>
      </c>
      <c r="G230" s="26">
        <v>141506</v>
      </c>
      <c r="H230" s="26"/>
      <c r="I230" s="26"/>
      <c r="J230" s="26"/>
      <c r="K230" s="26"/>
      <c r="L230" s="26">
        <f t="shared" si="7"/>
        <v>0</v>
      </c>
      <c r="M230" s="26">
        <f t="shared" si="6"/>
        <v>141506</v>
      </c>
      <c r="N230" s="26">
        <v>5100203920</v>
      </c>
      <c r="O230" s="26" t="s">
        <v>458</v>
      </c>
      <c r="P230" s="26" t="s">
        <v>144</v>
      </c>
      <c r="Q230" s="26" t="s">
        <v>16</v>
      </c>
      <c r="R230" s="30"/>
      <c r="S230" s="26"/>
    </row>
    <row r="231" spans="1:19" ht="18.75" customHeight="1" x14ac:dyDescent="0.25">
      <c r="A231" s="26">
        <v>232</v>
      </c>
      <c r="B231" s="25" t="s">
        <v>300</v>
      </c>
      <c r="C231" s="28" t="s">
        <v>301</v>
      </c>
      <c r="D231" s="28" t="s">
        <v>35</v>
      </c>
      <c r="E231" s="28" t="s">
        <v>743</v>
      </c>
      <c r="F231" s="28">
        <v>996511</v>
      </c>
      <c r="G231" s="26">
        <v>234115</v>
      </c>
      <c r="H231" s="29">
        <v>0.05</v>
      </c>
      <c r="I231" s="26">
        <v>5852.88</v>
      </c>
      <c r="J231" s="26">
        <v>5852.88</v>
      </c>
      <c r="K231" s="26"/>
      <c r="L231" s="26">
        <f t="shared" si="7"/>
        <v>11705.76</v>
      </c>
      <c r="M231" s="26">
        <f t="shared" si="6"/>
        <v>245820.76</v>
      </c>
      <c r="N231" s="26">
        <v>5100203930</v>
      </c>
      <c r="O231" s="26" t="s">
        <v>458</v>
      </c>
      <c r="P231" s="26" t="s">
        <v>302</v>
      </c>
      <c r="Q231" s="26" t="s">
        <v>16</v>
      </c>
      <c r="R231" s="30"/>
      <c r="S231" s="27">
        <v>234115</v>
      </c>
    </row>
    <row r="232" spans="1:19" ht="18.75" customHeight="1" x14ac:dyDescent="0.25">
      <c r="A232" s="26">
        <v>233</v>
      </c>
      <c r="B232" s="25">
        <v>61</v>
      </c>
      <c r="C232" s="28" t="s">
        <v>303</v>
      </c>
      <c r="D232" s="28" t="s">
        <v>304</v>
      </c>
      <c r="E232" s="28" t="s">
        <v>696</v>
      </c>
      <c r="F232" s="28">
        <v>9966</v>
      </c>
      <c r="G232" s="26">
        <v>103725</v>
      </c>
      <c r="H232" s="29">
        <v>0.18</v>
      </c>
      <c r="I232" s="26">
        <v>9335</v>
      </c>
      <c r="J232" s="26">
        <v>9335</v>
      </c>
      <c r="K232" s="26"/>
      <c r="L232" s="26">
        <f t="shared" si="7"/>
        <v>18670</v>
      </c>
      <c r="M232" s="26">
        <f t="shared" si="6"/>
        <v>122395</v>
      </c>
      <c r="N232" s="26"/>
      <c r="O232" s="26"/>
      <c r="P232" s="26" t="s">
        <v>305</v>
      </c>
      <c r="Q232" s="26" t="s">
        <v>16</v>
      </c>
      <c r="R232" s="30"/>
      <c r="S232" s="26"/>
    </row>
    <row r="233" spans="1:19" ht="18.75" customHeight="1" x14ac:dyDescent="0.25">
      <c r="A233" s="26">
        <v>234</v>
      </c>
      <c r="B233" s="25" t="s">
        <v>306</v>
      </c>
      <c r="C233" s="28" t="s">
        <v>307</v>
      </c>
      <c r="D233" s="28" t="s">
        <v>13</v>
      </c>
      <c r="E233" s="28" t="s">
        <v>716</v>
      </c>
      <c r="F233" s="28">
        <v>996511</v>
      </c>
      <c r="G233" s="26">
        <v>536910</v>
      </c>
      <c r="H233" s="26"/>
      <c r="I233" s="26"/>
      <c r="J233" s="26"/>
      <c r="K233" s="26"/>
      <c r="L233" s="26">
        <f t="shared" si="7"/>
        <v>0</v>
      </c>
      <c r="M233" s="26">
        <f t="shared" si="6"/>
        <v>536910</v>
      </c>
      <c r="N233" s="26">
        <v>5100208192</v>
      </c>
      <c r="O233" s="26" t="s">
        <v>457</v>
      </c>
      <c r="P233" s="26" t="s">
        <v>272</v>
      </c>
      <c r="Q233" s="26" t="s">
        <v>16</v>
      </c>
      <c r="R233" s="30"/>
      <c r="S233" s="26"/>
    </row>
    <row r="234" spans="1:19" ht="18.75" customHeight="1" x14ac:dyDescent="0.25">
      <c r="A234" s="26">
        <v>235</v>
      </c>
      <c r="B234" s="25" t="s">
        <v>308</v>
      </c>
      <c r="C234" s="28" t="s">
        <v>307</v>
      </c>
      <c r="D234" s="28" t="s">
        <v>13</v>
      </c>
      <c r="E234" s="28" t="s">
        <v>716</v>
      </c>
      <c r="F234" s="28">
        <v>996511</v>
      </c>
      <c r="G234" s="26">
        <v>736530</v>
      </c>
      <c r="H234" s="26"/>
      <c r="I234" s="26"/>
      <c r="J234" s="26"/>
      <c r="K234" s="26"/>
      <c r="L234" s="26">
        <f t="shared" si="7"/>
        <v>0</v>
      </c>
      <c r="M234" s="26">
        <f t="shared" si="6"/>
        <v>736530</v>
      </c>
      <c r="N234" s="26">
        <v>5100208187</v>
      </c>
      <c r="O234" s="26" t="s">
        <v>457</v>
      </c>
      <c r="P234" s="26" t="s">
        <v>272</v>
      </c>
      <c r="Q234" s="26" t="s">
        <v>16</v>
      </c>
      <c r="R234" s="30"/>
      <c r="S234" s="26"/>
    </row>
    <row r="235" spans="1:19" ht="18.75" customHeight="1" x14ac:dyDescent="0.25">
      <c r="A235" s="26">
        <v>236</v>
      </c>
      <c r="B235" s="25" t="s">
        <v>309</v>
      </c>
      <c r="C235" s="28" t="s">
        <v>307</v>
      </c>
      <c r="D235" s="28" t="s">
        <v>13</v>
      </c>
      <c r="E235" s="28" t="s">
        <v>716</v>
      </c>
      <c r="F235" s="28">
        <v>996511</v>
      </c>
      <c r="G235" s="26">
        <v>801005</v>
      </c>
      <c r="H235" s="26"/>
      <c r="I235" s="26"/>
      <c r="J235" s="26"/>
      <c r="K235" s="26"/>
      <c r="L235" s="26">
        <f t="shared" si="7"/>
        <v>0</v>
      </c>
      <c r="M235" s="26">
        <f t="shared" si="6"/>
        <v>801005</v>
      </c>
      <c r="N235" s="26">
        <v>5100208189</v>
      </c>
      <c r="O235" s="26" t="s">
        <v>457</v>
      </c>
      <c r="P235" s="26" t="s">
        <v>272</v>
      </c>
      <c r="Q235" s="26" t="s">
        <v>16</v>
      </c>
      <c r="R235" s="30"/>
      <c r="S235" s="26"/>
    </row>
    <row r="236" spans="1:19" ht="18.75" customHeight="1" x14ac:dyDescent="0.25">
      <c r="A236" s="26">
        <v>237</v>
      </c>
      <c r="B236" s="25">
        <v>102</v>
      </c>
      <c r="C236" s="28" t="s">
        <v>234</v>
      </c>
      <c r="D236" s="28" t="s">
        <v>86</v>
      </c>
      <c r="E236" s="28" t="s">
        <v>736</v>
      </c>
      <c r="F236" s="28">
        <v>996511</v>
      </c>
      <c r="G236" s="26">
        <v>30450</v>
      </c>
      <c r="H236" s="29">
        <v>0.18</v>
      </c>
      <c r="I236" s="26"/>
      <c r="J236" s="26"/>
      <c r="K236" s="26">
        <v>5481</v>
      </c>
      <c r="L236" s="26">
        <f t="shared" si="7"/>
        <v>5481</v>
      </c>
      <c r="M236" s="26">
        <f t="shared" si="6"/>
        <v>35931</v>
      </c>
      <c r="N236" s="26">
        <v>1900053598</v>
      </c>
      <c r="O236" s="26" t="s">
        <v>456</v>
      </c>
      <c r="P236" s="26" t="s">
        <v>310</v>
      </c>
      <c r="Q236" s="26"/>
      <c r="R236" s="30"/>
      <c r="S236" s="26"/>
    </row>
    <row r="237" spans="1:19" ht="18.75" customHeight="1" x14ac:dyDescent="0.25">
      <c r="A237" s="26">
        <v>238</v>
      </c>
      <c r="B237" s="25">
        <v>570</v>
      </c>
      <c r="C237" s="28" t="s">
        <v>311</v>
      </c>
      <c r="D237" s="28" t="s">
        <v>78</v>
      </c>
      <c r="E237" s="28" t="s">
        <v>701</v>
      </c>
      <c r="F237" s="28">
        <v>8306</v>
      </c>
      <c r="G237" s="26">
        <v>17769</v>
      </c>
      <c r="H237" s="29">
        <v>0.18</v>
      </c>
      <c r="I237" s="26"/>
      <c r="J237" s="26"/>
      <c r="K237" s="26">
        <v>2132</v>
      </c>
      <c r="L237" s="26">
        <f t="shared" si="7"/>
        <v>2132</v>
      </c>
      <c r="M237" s="26">
        <f t="shared" si="6"/>
        <v>19901</v>
      </c>
      <c r="N237" s="27">
        <v>5100205888</v>
      </c>
      <c r="O237" s="26" t="s">
        <v>456</v>
      </c>
      <c r="P237" s="26" t="s">
        <v>312</v>
      </c>
      <c r="Q237" s="26"/>
      <c r="R237" s="30"/>
      <c r="S237" s="26"/>
    </row>
    <row r="238" spans="1:19" ht="18.75" customHeight="1" x14ac:dyDescent="0.25">
      <c r="A238" s="26">
        <v>239</v>
      </c>
      <c r="B238" s="25" t="s">
        <v>313</v>
      </c>
      <c r="C238" s="28" t="s">
        <v>314</v>
      </c>
      <c r="D238" s="28" t="s">
        <v>74</v>
      </c>
      <c r="E238" s="28" t="s">
        <v>733</v>
      </c>
      <c r="F238" s="28">
        <v>9961</v>
      </c>
      <c r="G238" s="26">
        <v>5100</v>
      </c>
      <c r="H238" s="29">
        <v>0.18</v>
      </c>
      <c r="I238" s="26">
        <v>459</v>
      </c>
      <c r="J238" s="26">
        <v>459</v>
      </c>
      <c r="K238" s="26"/>
      <c r="L238" s="26">
        <f t="shared" si="7"/>
        <v>918</v>
      </c>
      <c r="M238" s="26">
        <f t="shared" si="6"/>
        <v>6018</v>
      </c>
      <c r="N238" s="26">
        <v>1900053615</v>
      </c>
      <c r="O238" s="26" t="s">
        <v>456</v>
      </c>
      <c r="P238" s="26" t="s">
        <v>75</v>
      </c>
      <c r="Q238" s="26"/>
      <c r="R238" s="30"/>
      <c r="S238" s="26"/>
    </row>
    <row r="239" spans="1:19" ht="18.75" customHeight="1" x14ac:dyDescent="0.25">
      <c r="A239" s="26">
        <v>240</v>
      </c>
      <c r="B239" s="25" t="s">
        <v>315</v>
      </c>
      <c r="C239" s="28" t="s">
        <v>257</v>
      </c>
      <c r="D239" s="28" t="s">
        <v>278</v>
      </c>
      <c r="E239" s="28"/>
      <c r="F239" s="28"/>
      <c r="G239" s="26">
        <v>424989.8</v>
      </c>
      <c r="H239" s="29">
        <v>0.18</v>
      </c>
      <c r="I239" s="26"/>
      <c r="J239" s="26"/>
      <c r="K239" s="26"/>
      <c r="L239" s="26">
        <f t="shared" si="7"/>
        <v>0</v>
      </c>
      <c r="M239" s="27">
        <f t="shared" si="6"/>
        <v>424989.8</v>
      </c>
      <c r="N239" s="26"/>
      <c r="O239" s="26"/>
      <c r="P239" s="26" t="s">
        <v>279</v>
      </c>
      <c r="Q239" s="26" t="s">
        <v>21</v>
      </c>
      <c r="R239" s="30"/>
      <c r="S239" s="26"/>
    </row>
    <row r="240" spans="1:19" ht="18.75" customHeight="1" x14ac:dyDescent="0.25">
      <c r="A240" s="26">
        <v>241</v>
      </c>
      <c r="B240" s="25">
        <v>50</v>
      </c>
      <c r="C240" s="28" t="s">
        <v>316</v>
      </c>
      <c r="D240" s="28" t="s">
        <v>47</v>
      </c>
      <c r="E240" s="28" t="s">
        <v>722</v>
      </c>
      <c r="F240" s="28">
        <v>996511</v>
      </c>
      <c r="G240" s="26">
        <v>126144</v>
      </c>
      <c r="H240" s="26"/>
      <c r="I240" s="26"/>
      <c r="J240" s="26"/>
      <c r="K240" s="26"/>
      <c r="L240" s="26">
        <f t="shared" si="7"/>
        <v>0</v>
      </c>
      <c r="M240" s="26">
        <f t="shared" si="6"/>
        <v>126144</v>
      </c>
      <c r="N240" s="26">
        <v>5100215648</v>
      </c>
      <c r="O240" s="26" t="s">
        <v>455</v>
      </c>
      <c r="P240" s="26" t="s">
        <v>272</v>
      </c>
      <c r="Q240" s="26" t="s">
        <v>16</v>
      </c>
      <c r="R240" s="30"/>
      <c r="S240" s="26"/>
    </row>
    <row r="241" spans="1:19" ht="18.75" customHeight="1" x14ac:dyDescent="0.25">
      <c r="A241" s="26">
        <v>242</v>
      </c>
      <c r="B241" s="25">
        <v>37</v>
      </c>
      <c r="C241" s="28" t="s">
        <v>255</v>
      </c>
      <c r="D241" s="28" t="s">
        <v>47</v>
      </c>
      <c r="E241" s="28" t="s">
        <v>722</v>
      </c>
      <c r="F241" s="28">
        <v>996511</v>
      </c>
      <c r="G241" s="26">
        <v>140195</v>
      </c>
      <c r="H241" s="26"/>
      <c r="I241" s="26"/>
      <c r="J241" s="26"/>
      <c r="K241" s="26"/>
      <c r="L241" s="26">
        <f t="shared" si="7"/>
        <v>0</v>
      </c>
      <c r="M241" s="26">
        <f t="shared" si="6"/>
        <v>140195</v>
      </c>
      <c r="N241" s="26">
        <v>5100215646</v>
      </c>
      <c r="O241" s="26" t="s">
        <v>455</v>
      </c>
      <c r="P241" s="26" t="s">
        <v>272</v>
      </c>
      <c r="Q241" s="26" t="s">
        <v>16</v>
      </c>
      <c r="R241" s="30"/>
      <c r="S241" s="26"/>
    </row>
    <row r="242" spans="1:19" ht="18.75" customHeight="1" x14ac:dyDescent="0.25">
      <c r="A242" s="26">
        <v>243</v>
      </c>
      <c r="B242" s="25">
        <v>36</v>
      </c>
      <c r="C242" s="28" t="s">
        <v>255</v>
      </c>
      <c r="D242" s="28" t="s">
        <v>47</v>
      </c>
      <c r="E242" s="28" t="s">
        <v>722</v>
      </c>
      <c r="F242" s="28">
        <v>996111</v>
      </c>
      <c r="G242" s="26">
        <v>16848</v>
      </c>
      <c r="H242" s="29">
        <v>0.18</v>
      </c>
      <c r="I242" s="26">
        <v>1516</v>
      </c>
      <c r="J242" s="26">
        <v>1516</v>
      </c>
      <c r="K242" s="26"/>
      <c r="L242" s="26">
        <f t="shared" si="7"/>
        <v>3032</v>
      </c>
      <c r="M242" s="26">
        <f t="shared" si="6"/>
        <v>19880</v>
      </c>
      <c r="N242" s="26">
        <v>1900057710</v>
      </c>
      <c r="O242" s="26" t="s">
        <v>455</v>
      </c>
      <c r="P242" s="26" t="s">
        <v>269</v>
      </c>
      <c r="Q242" s="26" t="s">
        <v>21</v>
      </c>
      <c r="R242" s="30">
        <v>1</v>
      </c>
      <c r="S242" s="26"/>
    </row>
    <row r="243" spans="1:19" ht="18.75" customHeight="1" x14ac:dyDescent="0.25">
      <c r="A243" s="26">
        <v>244</v>
      </c>
      <c r="B243" s="25" t="s">
        <v>97</v>
      </c>
      <c r="C243" s="28" t="s">
        <v>317</v>
      </c>
      <c r="D243" s="28" t="s">
        <v>30</v>
      </c>
      <c r="E243" s="28" t="s">
        <v>713</v>
      </c>
      <c r="F243" s="28">
        <v>9961</v>
      </c>
      <c r="G243" s="26">
        <v>29999.5</v>
      </c>
      <c r="H243" s="29">
        <v>0.18</v>
      </c>
      <c r="I243" s="26">
        <v>2699.75</v>
      </c>
      <c r="J243" s="26">
        <v>2699.75</v>
      </c>
      <c r="K243" s="26"/>
      <c r="L243" s="26">
        <f t="shared" si="7"/>
        <v>5399.5</v>
      </c>
      <c r="M243" s="26">
        <f t="shared" si="6"/>
        <v>35399</v>
      </c>
      <c r="N243" s="26">
        <v>1900057199</v>
      </c>
      <c r="O243" s="26" t="s">
        <v>455</v>
      </c>
      <c r="P243" s="26" t="s">
        <v>31</v>
      </c>
      <c r="Q243" s="26" t="s">
        <v>21</v>
      </c>
      <c r="R243" s="30"/>
      <c r="S243" s="26"/>
    </row>
    <row r="244" spans="1:19" ht="18.75" customHeight="1" x14ac:dyDescent="0.25">
      <c r="A244" s="26">
        <v>245</v>
      </c>
      <c r="B244" s="25">
        <v>49</v>
      </c>
      <c r="C244" s="28" t="s">
        <v>316</v>
      </c>
      <c r="D244" s="28" t="s">
        <v>47</v>
      </c>
      <c r="E244" s="28" t="s">
        <v>722</v>
      </c>
      <c r="F244" s="28">
        <v>996111</v>
      </c>
      <c r="G244" s="26">
        <v>16273</v>
      </c>
      <c r="H244" s="29">
        <v>0.18</v>
      </c>
      <c r="I244" s="26">
        <v>1465</v>
      </c>
      <c r="J244" s="26">
        <v>1465</v>
      </c>
      <c r="K244" s="26"/>
      <c r="L244" s="26">
        <f t="shared" si="7"/>
        <v>2930</v>
      </c>
      <c r="M244" s="26">
        <f t="shared" si="6"/>
        <v>19203</v>
      </c>
      <c r="N244" s="26">
        <v>1900057683</v>
      </c>
      <c r="O244" s="26" t="s">
        <v>455</v>
      </c>
      <c r="P244" s="26" t="s">
        <v>269</v>
      </c>
      <c r="Q244" s="26" t="s">
        <v>21</v>
      </c>
      <c r="R244" s="30">
        <v>-1</v>
      </c>
      <c r="S244" s="26"/>
    </row>
    <row r="245" spans="1:19" ht="18.75" customHeight="1" x14ac:dyDescent="0.25">
      <c r="A245" s="26">
        <v>246</v>
      </c>
      <c r="B245" s="25">
        <v>35</v>
      </c>
      <c r="C245" s="28" t="s">
        <v>255</v>
      </c>
      <c r="D245" s="28" t="s">
        <v>47</v>
      </c>
      <c r="E245" s="28" t="s">
        <v>722</v>
      </c>
      <c r="F245" s="28">
        <v>996713</v>
      </c>
      <c r="G245" s="26">
        <v>38110</v>
      </c>
      <c r="H245" s="29">
        <v>0.18</v>
      </c>
      <c r="I245" s="26">
        <v>3430</v>
      </c>
      <c r="J245" s="26">
        <v>3430</v>
      </c>
      <c r="K245" s="26"/>
      <c r="L245" s="26">
        <f t="shared" si="7"/>
        <v>6860</v>
      </c>
      <c r="M245" s="26">
        <f t="shared" si="6"/>
        <v>44970</v>
      </c>
      <c r="N245" s="26">
        <v>5100215653</v>
      </c>
      <c r="O245" s="26" t="s">
        <v>455</v>
      </c>
      <c r="P245" s="26" t="s">
        <v>32</v>
      </c>
      <c r="Q245" s="26" t="s">
        <v>21</v>
      </c>
      <c r="R245" s="30"/>
      <c r="S245" s="26"/>
    </row>
    <row r="246" spans="1:19" ht="18.75" customHeight="1" x14ac:dyDescent="0.25">
      <c r="A246" s="26">
        <v>247</v>
      </c>
      <c r="B246" s="25">
        <v>48</v>
      </c>
      <c r="C246" s="28" t="s">
        <v>316</v>
      </c>
      <c r="D246" s="28" t="s">
        <v>47</v>
      </c>
      <c r="E246" s="28" t="s">
        <v>722</v>
      </c>
      <c r="F246" s="28">
        <v>996713</v>
      </c>
      <c r="G246" s="26">
        <v>24050</v>
      </c>
      <c r="H246" s="29">
        <v>0.18</v>
      </c>
      <c r="I246" s="26">
        <v>2165</v>
      </c>
      <c r="J246" s="26">
        <v>2165</v>
      </c>
      <c r="K246" s="26"/>
      <c r="L246" s="26">
        <f t="shared" si="7"/>
        <v>4330</v>
      </c>
      <c r="M246" s="26">
        <f t="shared" si="6"/>
        <v>28380</v>
      </c>
      <c r="N246" s="26">
        <v>5100215651</v>
      </c>
      <c r="O246" s="26" t="s">
        <v>455</v>
      </c>
      <c r="P246" s="26" t="s">
        <v>32</v>
      </c>
      <c r="Q246" s="26" t="s">
        <v>21</v>
      </c>
      <c r="R246" s="30">
        <v>-1</v>
      </c>
      <c r="S246" s="26"/>
    </row>
    <row r="247" spans="1:19" ht="18.75" customHeight="1" x14ac:dyDescent="0.25">
      <c r="A247" s="26">
        <v>248</v>
      </c>
      <c r="B247" s="25" t="s">
        <v>318</v>
      </c>
      <c r="C247" s="28" t="s">
        <v>316</v>
      </c>
      <c r="D247" s="28" t="s">
        <v>13</v>
      </c>
      <c r="E247" s="28" t="s">
        <v>716</v>
      </c>
      <c r="F247" s="28">
        <v>996511</v>
      </c>
      <c r="G247" s="26">
        <v>226092</v>
      </c>
      <c r="H247" s="26"/>
      <c r="I247" s="26"/>
      <c r="J247" s="26"/>
      <c r="K247" s="26"/>
      <c r="L247" s="26">
        <f t="shared" si="7"/>
        <v>0</v>
      </c>
      <c r="M247" s="26">
        <f t="shared" si="6"/>
        <v>226092</v>
      </c>
      <c r="N247" s="26">
        <v>5100214985</v>
      </c>
      <c r="O247" s="26"/>
      <c r="P247" s="26" t="s">
        <v>272</v>
      </c>
      <c r="Q247" s="26" t="s">
        <v>16</v>
      </c>
      <c r="R247" s="30"/>
      <c r="S247" s="26"/>
    </row>
    <row r="248" spans="1:19" ht="18.75" customHeight="1" x14ac:dyDescent="0.25">
      <c r="A248" s="26">
        <v>249</v>
      </c>
      <c r="B248" s="25" t="s">
        <v>319</v>
      </c>
      <c r="C248" s="28" t="s">
        <v>316</v>
      </c>
      <c r="D248" s="28" t="s">
        <v>13</v>
      </c>
      <c r="E248" s="28" t="s">
        <v>716</v>
      </c>
      <c r="F248" s="28">
        <v>996511</v>
      </c>
      <c r="G248" s="26">
        <v>575440</v>
      </c>
      <c r="H248" s="26"/>
      <c r="I248" s="26"/>
      <c r="J248" s="26"/>
      <c r="K248" s="26"/>
      <c r="L248" s="26">
        <f t="shared" si="7"/>
        <v>0</v>
      </c>
      <c r="M248" s="26">
        <f t="shared" si="6"/>
        <v>575440</v>
      </c>
      <c r="N248" s="26">
        <v>5100214987</v>
      </c>
      <c r="O248" s="26"/>
      <c r="P248" s="26" t="s">
        <v>272</v>
      </c>
      <c r="Q248" s="26" t="s">
        <v>16</v>
      </c>
      <c r="R248" s="30"/>
      <c r="S248" s="26"/>
    </row>
    <row r="249" spans="1:19" ht="18.75" customHeight="1" x14ac:dyDescent="0.25">
      <c r="A249" s="26">
        <v>250</v>
      </c>
      <c r="B249" s="25" t="s">
        <v>320</v>
      </c>
      <c r="C249" s="28" t="s">
        <v>316</v>
      </c>
      <c r="D249" s="28" t="s">
        <v>13</v>
      </c>
      <c r="E249" s="28" t="s">
        <v>716</v>
      </c>
      <c r="F249" s="28">
        <v>996511</v>
      </c>
      <c r="G249" s="26">
        <v>118976</v>
      </c>
      <c r="H249" s="26"/>
      <c r="I249" s="26"/>
      <c r="J249" s="26"/>
      <c r="K249" s="26"/>
      <c r="L249" s="26">
        <f t="shared" si="7"/>
        <v>0</v>
      </c>
      <c r="M249" s="26">
        <f t="shared" si="6"/>
        <v>118976</v>
      </c>
      <c r="N249" s="26">
        <v>5100214994</v>
      </c>
      <c r="O249" s="26"/>
      <c r="P249" s="26" t="s">
        <v>272</v>
      </c>
      <c r="Q249" s="26" t="s">
        <v>16</v>
      </c>
      <c r="R249" s="30"/>
      <c r="S249" s="26"/>
    </row>
    <row r="250" spans="1:19" ht="18.75" customHeight="1" x14ac:dyDescent="0.25">
      <c r="A250" s="26">
        <v>251</v>
      </c>
      <c r="B250" s="25" t="s">
        <v>321</v>
      </c>
      <c r="C250" s="28" t="s">
        <v>316</v>
      </c>
      <c r="D250" s="28" t="s">
        <v>13</v>
      </c>
      <c r="E250" s="28" t="s">
        <v>716</v>
      </c>
      <c r="F250" s="28">
        <v>996511</v>
      </c>
      <c r="G250" s="26">
        <v>157119</v>
      </c>
      <c r="H250" s="26"/>
      <c r="I250" s="26"/>
      <c r="J250" s="26"/>
      <c r="K250" s="26"/>
      <c r="L250" s="26">
        <f t="shared" si="7"/>
        <v>0</v>
      </c>
      <c r="M250" s="26">
        <f t="shared" si="6"/>
        <v>157119</v>
      </c>
      <c r="N250" s="26">
        <v>5100214995</v>
      </c>
      <c r="O250" s="26"/>
      <c r="P250" s="26" t="s">
        <v>272</v>
      </c>
      <c r="Q250" s="26" t="s">
        <v>16</v>
      </c>
      <c r="R250" s="30"/>
      <c r="S250" s="26"/>
    </row>
    <row r="251" spans="1:19" ht="18.75" customHeight="1" x14ac:dyDescent="0.25">
      <c r="A251" s="26">
        <v>252</v>
      </c>
      <c r="B251" s="25" t="s">
        <v>322</v>
      </c>
      <c r="C251" s="28" t="s">
        <v>316</v>
      </c>
      <c r="D251" s="28" t="s">
        <v>13</v>
      </c>
      <c r="E251" s="28" t="s">
        <v>716</v>
      </c>
      <c r="F251" s="28">
        <v>996511</v>
      </c>
      <c r="G251" s="26">
        <v>198123</v>
      </c>
      <c r="H251" s="26"/>
      <c r="I251" s="26"/>
      <c r="J251" s="26"/>
      <c r="K251" s="26"/>
      <c r="L251" s="26">
        <f t="shared" si="7"/>
        <v>0</v>
      </c>
      <c r="M251" s="26">
        <f t="shared" si="6"/>
        <v>198123</v>
      </c>
      <c r="N251" s="26">
        <v>5100215005</v>
      </c>
      <c r="O251" s="26"/>
      <c r="P251" s="26" t="s">
        <v>272</v>
      </c>
      <c r="Q251" s="26" t="s">
        <v>16</v>
      </c>
      <c r="R251" s="30"/>
      <c r="S251" s="26"/>
    </row>
    <row r="252" spans="1:19" ht="18.75" customHeight="1" x14ac:dyDescent="0.25">
      <c r="A252" s="26">
        <v>253</v>
      </c>
      <c r="B252" s="25" t="s">
        <v>323</v>
      </c>
      <c r="C252" s="28" t="s">
        <v>316</v>
      </c>
      <c r="D252" s="28" t="s">
        <v>13</v>
      </c>
      <c r="E252" s="28" t="s">
        <v>716</v>
      </c>
      <c r="F252" s="28">
        <v>996511</v>
      </c>
      <c r="G252" s="26">
        <v>562360</v>
      </c>
      <c r="H252" s="26"/>
      <c r="I252" s="26"/>
      <c r="J252" s="26"/>
      <c r="K252" s="26"/>
      <c r="L252" s="26">
        <f t="shared" si="7"/>
        <v>0</v>
      </c>
      <c r="M252" s="26">
        <f t="shared" si="6"/>
        <v>562360</v>
      </c>
      <c r="N252" s="26">
        <v>5100215012</v>
      </c>
      <c r="O252" s="26"/>
      <c r="P252" s="26" t="s">
        <v>272</v>
      </c>
      <c r="Q252" s="26" t="s">
        <v>16</v>
      </c>
      <c r="R252" s="30"/>
      <c r="S252" s="26"/>
    </row>
    <row r="253" spans="1:19" ht="18.75" customHeight="1" x14ac:dyDescent="0.25">
      <c r="A253" s="26">
        <v>254</v>
      </c>
      <c r="B253" s="25" t="s">
        <v>324</v>
      </c>
      <c r="C253" s="28" t="s">
        <v>316</v>
      </c>
      <c r="D253" s="28" t="s">
        <v>13</v>
      </c>
      <c r="E253" s="28" t="s">
        <v>716</v>
      </c>
      <c r="F253" s="28">
        <v>996511</v>
      </c>
      <c r="G253" s="26">
        <v>1289925</v>
      </c>
      <c r="H253" s="26"/>
      <c r="I253" s="26"/>
      <c r="J253" s="26"/>
      <c r="K253" s="26"/>
      <c r="L253" s="26">
        <f t="shared" si="7"/>
        <v>0</v>
      </c>
      <c r="M253" s="26">
        <f t="shared" si="6"/>
        <v>1289925</v>
      </c>
      <c r="N253" s="26">
        <v>5100215014</v>
      </c>
      <c r="O253" s="26"/>
      <c r="P253" s="26" t="s">
        <v>272</v>
      </c>
      <c r="Q253" s="26" t="s">
        <v>16</v>
      </c>
      <c r="R253" s="30"/>
      <c r="S253" s="26"/>
    </row>
    <row r="254" spans="1:19" ht="18.75" customHeight="1" x14ac:dyDescent="0.25">
      <c r="A254" s="26">
        <v>255</v>
      </c>
      <c r="B254" s="25" t="s">
        <v>325</v>
      </c>
      <c r="C254" s="28" t="s">
        <v>316</v>
      </c>
      <c r="D254" s="28" t="s">
        <v>13</v>
      </c>
      <c r="E254" s="28" t="s">
        <v>716</v>
      </c>
      <c r="F254" s="28">
        <v>9967</v>
      </c>
      <c r="G254" s="26">
        <v>56195</v>
      </c>
      <c r="H254" s="29">
        <v>0.18</v>
      </c>
      <c r="I254" s="26">
        <v>5057.5</v>
      </c>
      <c r="J254" s="26">
        <v>5057.5</v>
      </c>
      <c r="K254" s="26"/>
      <c r="L254" s="26">
        <f t="shared" si="7"/>
        <v>10115</v>
      </c>
      <c r="M254" s="26">
        <f t="shared" si="6"/>
        <v>66310</v>
      </c>
      <c r="N254" s="26">
        <v>5100215021</v>
      </c>
      <c r="O254" s="26"/>
      <c r="P254" s="26" t="s">
        <v>32</v>
      </c>
      <c r="Q254" s="26" t="s">
        <v>21</v>
      </c>
      <c r="R254" s="30"/>
      <c r="S254" s="26"/>
    </row>
    <row r="255" spans="1:19" ht="18.75" customHeight="1" x14ac:dyDescent="0.25">
      <c r="A255" s="26">
        <v>256</v>
      </c>
      <c r="B255" s="25" t="s">
        <v>326</v>
      </c>
      <c r="C255" s="28" t="s">
        <v>316</v>
      </c>
      <c r="D255" s="28" t="s">
        <v>30</v>
      </c>
      <c r="E255" s="28" t="s">
        <v>713</v>
      </c>
      <c r="F255" s="28">
        <v>9961</v>
      </c>
      <c r="G255" s="26">
        <v>146788.4</v>
      </c>
      <c r="H255" s="29">
        <v>0.18</v>
      </c>
      <c r="I255" s="26">
        <v>13210.8</v>
      </c>
      <c r="J255" s="26">
        <v>13210.8</v>
      </c>
      <c r="K255" s="26"/>
      <c r="L255" s="26">
        <f t="shared" si="7"/>
        <v>26421.599999999999</v>
      </c>
      <c r="M255" s="26">
        <f t="shared" si="6"/>
        <v>173210</v>
      </c>
      <c r="N255" s="26">
        <v>1900057664</v>
      </c>
      <c r="O255" s="26" t="s">
        <v>455</v>
      </c>
      <c r="P255" s="26" t="s">
        <v>31</v>
      </c>
      <c r="Q255" s="26" t="s">
        <v>21</v>
      </c>
      <c r="R255" s="30"/>
      <c r="S255" s="26"/>
    </row>
    <row r="256" spans="1:19" ht="18.75" customHeight="1" x14ac:dyDescent="0.25">
      <c r="A256" s="26">
        <v>257</v>
      </c>
      <c r="B256" s="25" t="s">
        <v>327</v>
      </c>
      <c r="C256" s="28" t="s">
        <v>316</v>
      </c>
      <c r="D256" s="28" t="s">
        <v>13</v>
      </c>
      <c r="E256" s="28" t="s">
        <v>716</v>
      </c>
      <c r="F256" s="28">
        <v>9967</v>
      </c>
      <c r="G256" s="26">
        <v>93870</v>
      </c>
      <c r="H256" s="29">
        <v>0.18</v>
      </c>
      <c r="I256" s="26">
        <v>8448.5</v>
      </c>
      <c r="J256" s="26">
        <v>8448.5</v>
      </c>
      <c r="K256" s="26"/>
      <c r="L256" s="26">
        <f t="shared" si="7"/>
        <v>16897</v>
      </c>
      <c r="M256" s="26">
        <f t="shared" ref="M256:M294" si="8">+G256+L256</f>
        <v>110767</v>
      </c>
      <c r="N256" s="26">
        <v>5100215327</v>
      </c>
      <c r="O256" s="26" t="s">
        <v>455</v>
      </c>
      <c r="P256" s="26" t="s">
        <v>32</v>
      </c>
      <c r="Q256" s="26" t="s">
        <v>21</v>
      </c>
      <c r="R256" s="30"/>
      <c r="S256" s="26"/>
    </row>
    <row r="257" spans="1:19" ht="18.75" customHeight="1" x14ac:dyDescent="0.25">
      <c r="A257" s="26">
        <v>258</v>
      </c>
      <c r="B257" s="25">
        <v>6</v>
      </c>
      <c r="C257" s="28" t="s">
        <v>330</v>
      </c>
      <c r="D257" s="28" t="s">
        <v>328</v>
      </c>
      <c r="E257" s="28" t="s">
        <v>694</v>
      </c>
      <c r="F257" s="28">
        <v>996111</v>
      </c>
      <c r="G257" s="26">
        <v>4000</v>
      </c>
      <c r="H257" s="29">
        <v>0.18</v>
      </c>
      <c r="I257" s="26"/>
      <c r="J257" s="26"/>
      <c r="K257" s="26">
        <v>720</v>
      </c>
      <c r="L257" s="26">
        <f t="shared" ref="L257:L294" si="9">SUM(I257:K257)</f>
        <v>720</v>
      </c>
      <c r="M257" s="26">
        <f t="shared" si="8"/>
        <v>4720</v>
      </c>
      <c r="N257" s="26">
        <v>1900059040</v>
      </c>
      <c r="O257" s="26"/>
      <c r="P257" s="26" t="s">
        <v>329</v>
      </c>
      <c r="Q257" s="26" t="s">
        <v>21</v>
      </c>
      <c r="R257" s="30"/>
      <c r="S257" s="26"/>
    </row>
    <row r="258" spans="1:19" ht="18.75" customHeight="1" x14ac:dyDescent="0.25">
      <c r="A258" s="26">
        <v>259</v>
      </c>
      <c r="B258" s="25">
        <v>7</v>
      </c>
      <c r="C258" s="28" t="s">
        <v>330</v>
      </c>
      <c r="D258" s="28" t="s">
        <v>328</v>
      </c>
      <c r="E258" s="28" t="s">
        <v>694</v>
      </c>
      <c r="F258" s="28">
        <v>996111</v>
      </c>
      <c r="G258" s="26">
        <v>2340</v>
      </c>
      <c r="H258" s="29">
        <v>0.18</v>
      </c>
      <c r="I258" s="26"/>
      <c r="J258" s="26"/>
      <c r="K258" s="26">
        <v>421</v>
      </c>
      <c r="L258" s="26">
        <f t="shared" si="9"/>
        <v>421</v>
      </c>
      <c r="M258" s="26">
        <f t="shared" si="8"/>
        <v>2761</v>
      </c>
      <c r="N258" s="26">
        <v>1900059050</v>
      </c>
      <c r="O258" s="26"/>
      <c r="P258" s="26" t="s">
        <v>329</v>
      </c>
      <c r="Q258" s="26" t="s">
        <v>21</v>
      </c>
      <c r="R258" s="30"/>
      <c r="S258" s="26"/>
    </row>
    <row r="259" spans="1:19" ht="18.75" customHeight="1" x14ac:dyDescent="0.25">
      <c r="A259" s="26">
        <v>260</v>
      </c>
      <c r="B259" s="25">
        <v>8</v>
      </c>
      <c r="C259" s="28" t="s">
        <v>330</v>
      </c>
      <c r="D259" s="28" t="s">
        <v>328</v>
      </c>
      <c r="E259" s="28" t="s">
        <v>694</v>
      </c>
      <c r="F259" s="28">
        <v>996111</v>
      </c>
      <c r="G259" s="26">
        <v>1620</v>
      </c>
      <c r="H259" s="29">
        <v>0.18</v>
      </c>
      <c r="I259" s="26"/>
      <c r="J259" s="26"/>
      <c r="K259" s="26">
        <v>292</v>
      </c>
      <c r="L259" s="26">
        <f t="shared" si="9"/>
        <v>292</v>
      </c>
      <c r="M259" s="26">
        <f t="shared" si="8"/>
        <v>1912</v>
      </c>
      <c r="N259" s="26">
        <v>1900059055</v>
      </c>
      <c r="O259" s="26"/>
      <c r="P259" s="26" t="s">
        <v>329</v>
      </c>
      <c r="Q259" s="26" t="s">
        <v>21</v>
      </c>
      <c r="R259" s="30"/>
      <c r="S259" s="26"/>
    </row>
    <row r="260" spans="1:19" ht="18.75" customHeight="1" x14ac:dyDescent="0.25">
      <c r="A260" s="26">
        <v>261</v>
      </c>
      <c r="B260" s="25">
        <v>9</v>
      </c>
      <c r="C260" s="28" t="s">
        <v>330</v>
      </c>
      <c r="D260" s="28" t="s">
        <v>328</v>
      </c>
      <c r="E260" s="28" t="s">
        <v>694</v>
      </c>
      <c r="F260" s="28">
        <v>996111</v>
      </c>
      <c r="G260" s="26">
        <v>4560</v>
      </c>
      <c r="H260" s="29">
        <v>0.18</v>
      </c>
      <c r="I260" s="26"/>
      <c r="J260" s="26"/>
      <c r="K260" s="26">
        <v>821</v>
      </c>
      <c r="L260" s="26">
        <f t="shared" si="9"/>
        <v>821</v>
      </c>
      <c r="M260" s="26">
        <f t="shared" si="8"/>
        <v>5381</v>
      </c>
      <c r="N260" s="26">
        <v>1900059206</v>
      </c>
      <c r="O260" s="26"/>
      <c r="P260" s="26" t="s">
        <v>329</v>
      </c>
      <c r="Q260" s="26" t="s">
        <v>21</v>
      </c>
      <c r="R260" s="30"/>
      <c r="S260" s="26"/>
    </row>
    <row r="261" spans="1:19" ht="18.75" customHeight="1" x14ac:dyDescent="0.25">
      <c r="A261" s="26">
        <v>262</v>
      </c>
      <c r="B261" s="25">
        <v>10</v>
      </c>
      <c r="C261" s="28" t="s">
        <v>330</v>
      </c>
      <c r="D261" s="28" t="s">
        <v>328</v>
      </c>
      <c r="E261" s="28" t="s">
        <v>694</v>
      </c>
      <c r="F261" s="28">
        <v>996111</v>
      </c>
      <c r="G261" s="26">
        <v>4640</v>
      </c>
      <c r="H261" s="29">
        <v>0.18</v>
      </c>
      <c r="I261" s="26"/>
      <c r="J261" s="26"/>
      <c r="K261" s="26">
        <v>835</v>
      </c>
      <c r="L261" s="26">
        <f t="shared" si="9"/>
        <v>835</v>
      </c>
      <c r="M261" s="26">
        <f t="shared" si="8"/>
        <v>5475</v>
      </c>
      <c r="N261" s="26">
        <v>1900059208</v>
      </c>
      <c r="O261" s="26"/>
      <c r="P261" s="26" t="s">
        <v>329</v>
      </c>
      <c r="Q261" s="26" t="s">
        <v>21</v>
      </c>
      <c r="R261" s="30"/>
      <c r="S261" s="26"/>
    </row>
    <row r="262" spans="1:19" ht="18.75" customHeight="1" x14ac:dyDescent="0.25">
      <c r="A262" s="26">
        <v>263</v>
      </c>
      <c r="B262" s="25">
        <v>11</v>
      </c>
      <c r="C262" s="28" t="s">
        <v>330</v>
      </c>
      <c r="D262" s="28" t="s">
        <v>328</v>
      </c>
      <c r="E262" s="28" t="s">
        <v>694</v>
      </c>
      <c r="F262" s="28">
        <v>996111</v>
      </c>
      <c r="G262" s="26">
        <v>3600</v>
      </c>
      <c r="H262" s="29">
        <v>0.18</v>
      </c>
      <c r="I262" s="26"/>
      <c r="J262" s="26"/>
      <c r="K262" s="26">
        <v>648</v>
      </c>
      <c r="L262" s="26">
        <f t="shared" si="9"/>
        <v>648</v>
      </c>
      <c r="M262" s="26">
        <f t="shared" si="8"/>
        <v>4248</v>
      </c>
      <c r="N262" s="26">
        <v>1900059211</v>
      </c>
      <c r="O262" s="26"/>
      <c r="P262" s="26" t="s">
        <v>272</v>
      </c>
      <c r="Q262" s="26" t="s">
        <v>21</v>
      </c>
      <c r="R262" s="30"/>
      <c r="S262" s="26"/>
    </row>
    <row r="263" spans="1:19" ht="18.75" customHeight="1" x14ac:dyDescent="0.25">
      <c r="A263" s="26">
        <v>264</v>
      </c>
      <c r="B263" s="25">
        <v>12</v>
      </c>
      <c r="C263" s="28" t="s">
        <v>330</v>
      </c>
      <c r="D263" s="28" t="s">
        <v>328</v>
      </c>
      <c r="E263" s="28" t="s">
        <v>694</v>
      </c>
      <c r="F263" s="28">
        <v>996111</v>
      </c>
      <c r="G263" s="26">
        <v>2910</v>
      </c>
      <c r="H263" s="29">
        <v>0.18</v>
      </c>
      <c r="I263" s="26"/>
      <c r="J263" s="26"/>
      <c r="K263" s="26">
        <v>524</v>
      </c>
      <c r="L263" s="26">
        <f t="shared" si="9"/>
        <v>524</v>
      </c>
      <c r="M263" s="26">
        <f t="shared" si="8"/>
        <v>3434</v>
      </c>
      <c r="N263" s="26">
        <v>1900059212</v>
      </c>
      <c r="O263" s="26"/>
      <c r="P263" s="26" t="s">
        <v>272</v>
      </c>
      <c r="Q263" s="26" t="s">
        <v>21</v>
      </c>
      <c r="R263" s="30"/>
      <c r="S263" s="26"/>
    </row>
    <row r="264" spans="1:19" ht="18.75" customHeight="1" x14ac:dyDescent="0.25">
      <c r="A264" s="26">
        <v>265</v>
      </c>
      <c r="B264" s="25" t="s">
        <v>331</v>
      </c>
      <c r="C264" s="28" t="s">
        <v>332</v>
      </c>
      <c r="D264" s="28" t="s">
        <v>333</v>
      </c>
      <c r="E264" s="28" t="s">
        <v>693</v>
      </c>
      <c r="F264" s="28">
        <v>4202</v>
      </c>
      <c r="G264" s="26">
        <v>140000</v>
      </c>
      <c r="H264" s="29">
        <v>0.18</v>
      </c>
      <c r="I264" s="26"/>
      <c r="J264" s="26"/>
      <c r="K264" s="26">
        <v>25200</v>
      </c>
      <c r="L264" s="26">
        <f t="shared" si="9"/>
        <v>25200</v>
      </c>
      <c r="M264" s="26">
        <f t="shared" si="8"/>
        <v>165200</v>
      </c>
      <c r="N264" s="26">
        <v>5100216717</v>
      </c>
      <c r="O264" s="26" t="s">
        <v>455</v>
      </c>
      <c r="P264" s="26" t="s">
        <v>334</v>
      </c>
      <c r="Q264" s="26"/>
      <c r="R264" s="30"/>
      <c r="S264" s="26"/>
    </row>
    <row r="265" spans="1:19" ht="18.75" customHeight="1" x14ac:dyDescent="0.25">
      <c r="A265" s="26">
        <v>266</v>
      </c>
      <c r="B265" s="25" t="s">
        <v>335</v>
      </c>
      <c r="C265" s="28" t="s">
        <v>316</v>
      </c>
      <c r="D265" s="28" t="s">
        <v>74</v>
      </c>
      <c r="E265" s="28" t="s">
        <v>733</v>
      </c>
      <c r="F265" s="28">
        <v>9961</v>
      </c>
      <c r="G265" s="26">
        <v>3885</v>
      </c>
      <c r="H265" s="29">
        <v>0.18</v>
      </c>
      <c r="I265" s="26">
        <v>349.65</v>
      </c>
      <c r="J265" s="26">
        <v>349.65</v>
      </c>
      <c r="K265" s="26"/>
      <c r="L265" s="26">
        <f t="shared" si="9"/>
        <v>699.3</v>
      </c>
      <c r="M265" s="26">
        <f t="shared" si="8"/>
        <v>4584.3</v>
      </c>
      <c r="N265" s="26">
        <v>1900058807</v>
      </c>
      <c r="O265" s="26" t="s">
        <v>455</v>
      </c>
      <c r="P265" s="26" t="s">
        <v>75</v>
      </c>
      <c r="Q265" s="26"/>
      <c r="R265" s="30">
        <v>-0.3</v>
      </c>
      <c r="S265" s="26"/>
    </row>
    <row r="266" spans="1:19" ht="18.75" customHeight="1" x14ac:dyDescent="0.25">
      <c r="A266" s="26">
        <v>267</v>
      </c>
      <c r="B266" s="25" t="s">
        <v>336</v>
      </c>
      <c r="C266" s="28" t="s">
        <v>316</v>
      </c>
      <c r="D266" s="28" t="s">
        <v>35</v>
      </c>
      <c r="E266" s="28" t="s">
        <v>743</v>
      </c>
      <c r="F266" s="28">
        <v>996511</v>
      </c>
      <c r="G266" s="26">
        <v>317329</v>
      </c>
      <c r="H266" s="29">
        <v>0.05</v>
      </c>
      <c r="I266" s="26">
        <v>7933.23</v>
      </c>
      <c r="J266" s="26">
        <v>7933.23</v>
      </c>
      <c r="K266" s="26"/>
      <c r="L266" s="26">
        <f t="shared" si="9"/>
        <v>15866.46</v>
      </c>
      <c r="M266" s="26">
        <f t="shared" si="8"/>
        <v>333195.46000000002</v>
      </c>
      <c r="N266" s="26">
        <v>1900058771</v>
      </c>
      <c r="O266" s="26" t="s">
        <v>455</v>
      </c>
      <c r="P266" s="26" t="s">
        <v>36</v>
      </c>
      <c r="Q266" s="26" t="s">
        <v>16</v>
      </c>
      <c r="R266" s="30"/>
      <c r="S266" s="27">
        <v>317329</v>
      </c>
    </row>
    <row r="267" spans="1:19" ht="18.75" customHeight="1" x14ac:dyDescent="0.25">
      <c r="A267" s="26">
        <v>268</v>
      </c>
      <c r="B267" s="25" t="s">
        <v>337</v>
      </c>
      <c r="C267" s="28" t="s">
        <v>316</v>
      </c>
      <c r="D267" s="28" t="s">
        <v>35</v>
      </c>
      <c r="E267" s="28" t="s">
        <v>743</v>
      </c>
      <c r="F267" s="28">
        <v>996713</v>
      </c>
      <c r="G267" s="26">
        <v>267233.5</v>
      </c>
      <c r="H267" s="29">
        <v>0.18</v>
      </c>
      <c r="I267" s="26">
        <v>24051.02</v>
      </c>
      <c r="J267" s="26">
        <v>24051.02</v>
      </c>
      <c r="K267" s="26"/>
      <c r="L267" s="26">
        <f t="shared" si="9"/>
        <v>48102.04</v>
      </c>
      <c r="M267" s="26">
        <f t="shared" si="8"/>
        <v>315335.53999999998</v>
      </c>
      <c r="N267" s="26">
        <v>5100216601</v>
      </c>
      <c r="O267" s="26" t="s">
        <v>455</v>
      </c>
      <c r="P267" s="26" t="s">
        <v>41</v>
      </c>
      <c r="Q267" s="26" t="s">
        <v>21</v>
      </c>
      <c r="R267" s="30">
        <v>0.47</v>
      </c>
      <c r="S267" s="26"/>
    </row>
    <row r="268" spans="1:19" ht="18.75" customHeight="1" x14ac:dyDescent="0.25">
      <c r="A268" s="26">
        <v>269</v>
      </c>
      <c r="B268" s="25">
        <v>111</v>
      </c>
      <c r="C268" s="28" t="s">
        <v>316</v>
      </c>
      <c r="D268" s="28" t="s">
        <v>44</v>
      </c>
      <c r="E268" s="28" t="s">
        <v>742</v>
      </c>
      <c r="F268" s="28">
        <v>996713</v>
      </c>
      <c r="G268" s="26">
        <v>200780</v>
      </c>
      <c r="H268" s="26"/>
      <c r="I268" s="26"/>
      <c r="J268" s="26"/>
      <c r="K268" s="26"/>
      <c r="L268" s="26">
        <f t="shared" si="9"/>
        <v>0</v>
      </c>
      <c r="M268" s="26">
        <f t="shared" si="8"/>
        <v>200780</v>
      </c>
      <c r="N268" s="26">
        <v>5100216535</v>
      </c>
      <c r="O268" s="26" t="s">
        <v>455</v>
      </c>
      <c r="P268" s="26" t="s">
        <v>144</v>
      </c>
      <c r="Q268" s="26" t="s">
        <v>16</v>
      </c>
      <c r="R268" s="30"/>
      <c r="S268" s="26"/>
    </row>
    <row r="269" spans="1:19" ht="18.75" customHeight="1" x14ac:dyDescent="0.25">
      <c r="A269" s="26">
        <v>270</v>
      </c>
      <c r="B269" s="25" t="s">
        <v>338</v>
      </c>
      <c r="C269" s="28" t="s">
        <v>316</v>
      </c>
      <c r="D269" s="28" t="s">
        <v>35</v>
      </c>
      <c r="E269" s="28" t="s">
        <v>743</v>
      </c>
      <c r="F269" s="28">
        <v>996111</v>
      </c>
      <c r="G269" s="26">
        <v>2640</v>
      </c>
      <c r="H269" s="29">
        <v>0.18</v>
      </c>
      <c r="I269" s="26">
        <v>237.6</v>
      </c>
      <c r="J269" s="26">
        <v>237.6</v>
      </c>
      <c r="K269" s="26"/>
      <c r="L269" s="26">
        <f t="shared" si="9"/>
        <v>475.2</v>
      </c>
      <c r="M269" s="26">
        <f t="shared" si="8"/>
        <v>3115.2</v>
      </c>
      <c r="N269" s="26">
        <v>1900058791</v>
      </c>
      <c r="O269" s="26" t="s">
        <v>455</v>
      </c>
      <c r="P269" s="26" t="s">
        <v>269</v>
      </c>
      <c r="Q269" s="26" t="s">
        <v>21</v>
      </c>
      <c r="R269" s="30">
        <v>-0.2</v>
      </c>
      <c r="S269" s="26"/>
    </row>
    <row r="270" spans="1:19" ht="18.75" customHeight="1" x14ac:dyDescent="0.25">
      <c r="A270" s="26">
        <v>271</v>
      </c>
      <c r="B270" s="25">
        <v>113</v>
      </c>
      <c r="C270" s="28" t="s">
        <v>316</v>
      </c>
      <c r="D270" s="28" t="s">
        <v>44</v>
      </c>
      <c r="E270" s="28" t="s">
        <v>742</v>
      </c>
      <c r="F270" s="28">
        <v>996713</v>
      </c>
      <c r="G270" s="26">
        <v>28384</v>
      </c>
      <c r="H270" s="29">
        <v>0.18</v>
      </c>
      <c r="I270" s="26">
        <v>2555</v>
      </c>
      <c r="J270" s="26">
        <v>2555</v>
      </c>
      <c r="K270" s="26"/>
      <c r="L270" s="26">
        <f t="shared" si="9"/>
        <v>5110</v>
      </c>
      <c r="M270" s="26">
        <f t="shared" si="8"/>
        <v>33494</v>
      </c>
      <c r="N270" s="26">
        <v>5100216536</v>
      </c>
      <c r="O270" s="26" t="s">
        <v>455</v>
      </c>
      <c r="P270" s="26" t="s">
        <v>32</v>
      </c>
      <c r="Q270" s="26" t="s">
        <v>21</v>
      </c>
      <c r="R270" s="30"/>
      <c r="S270" s="26"/>
    </row>
    <row r="271" spans="1:19" ht="18.75" customHeight="1" x14ac:dyDescent="0.25">
      <c r="A271" s="26">
        <v>272</v>
      </c>
      <c r="B271" s="25">
        <v>140</v>
      </c>
      <c r="C271" s="28" t="s">
        <v>316</v>
      </c>
      <c r="D271" s="28" t="s">
        <v>69</v>
      </c>
      <c r="E271" s="28" t="s">
        <v>723</v>
      </c>
      <c r="F271" s="28">
        <v>996111</v>
      </c>
      <c r="G271" s="26">
        <v>13043</v>
      </c>
      <c r="H271" s="29">
        <v>0.18</v>
      </c>
      <c r="I271" s="26">
        <v>1174</v>
      </c>
      <c r="J271" s="26">
        <v>1174</v>
      </c>
      <c r="K271" s="26"/>
      <c r="L271" s="26">
        <f t="shared" si="9"/>
        <v>2348</v>
      </c>
      <c r="M271" s="26">
        <f t="shared" si="8"/>
        <v>15391</v>
      </c>
      <c r="N271" s="26">
        <v>1900058668</v>
      </c>
      <c r="O271" s="26" t="s">
        <v>455</v>
      </c>
      <c r="P271" s="26" t="s">
        <v>269</v>
      </c>
      <c r="Q271" s="26" t="s">
        <v>21</v>
      </c>
      <c r="R271" s="30"/>
      <c r="S271" s="26"/>
    </row>
    <row r="272" spans="1:19" ht="18.75" customHeight="1" x14ac:dyDescent="0.25">
      <c r="A272" s="26">
        <v>273</v>
      </c>
      <c r="B272" s="25">
        <v>144</v>
      </c>
      <c r="C272" s="28" t="s">
        <v>316</v>
      </c>
      <c r="D272" s="28" t="s">
        <v>69</v>
      </c>
      <c r="E272" s="28" t="s">
        <v>723</v>
      </c>
      <c r="F272" s="28">
        <v>996111</v>
      </c>
      <c r="G272" s="26">
        <v>4200</v>
      </c>
      <c r="H272" s="29">
        <v>0.18</v>
      </c>
      <c r="I272" s="26">
        <v>378</v>
      </c>
      <c r="J272" s="26">
        <v>378</v>
      </c>
      <c r="K272" s="26"/>
      <c r="L272" s="26">
        <f t="shared" si="9"/>
        <v>756</v>
      </c>
      <c r="M272" s="26">
        <f t="shared" si="8"/>
        <v>4956</v>
      </c>
      <c r="N272" s="26">
        <v>1900059219</v>
      </c>
      <c r="O272" s="26"/>
      <c r="P272" s="26" t="s">
        <v>272</v>
      </c>
      <c r="Q272" s="26" t="s">
        <v>21</v>
      </c>
      <c r="R272" s="30"/>
      <c r="S272" s="26"/>
    </row>
    <row r="273" spans="1:19" ht="18.75" customHeight="1" x14ac:dyDescent="0.25">
      <c r="A273" s="26">
        <v>274</v>
      </c>
      <c r="B273" s="25">
        <v>141</v>
      </c>
      <c r="C273" s="28" t="s">
        <v>316</v>
      </c>
      <c r="D273" s="28" t="s">
        <v>69</v>
      </c>
      <c r="E273" s="28" t="s">
        <v>723</v>
      </c>
      <c r="F273" s="28">
        <v>996111</v>
      </c>
      <c r="G273" s="26">
        <v>4000</v>
      </c>
      <c r="H273" s="29">
        <v>0.18</v>
      </c>
      <c r="I273" s="26">
        <v>360</v>
      </c>
      <c r="J273" s="26">
        <v>360</v>
      </c>
      <c r="K273" s="26"/>
      <c r="L273" s="26">
        <f t="shared" si="9"/>
        <v>720</v>
      </c>
      <c r="M273" s="26">
        <f t="shared" si="8"/>
        <v>4720</v>
      </c>
      <c r="N273" s="26">
        <v>1900059217</v>
      </c>
      <c r="O273" s="26" t="s">
        <v>455</v>
      </c>
      <c r="P273" s="26" t="s">
        <v>272</v>
      </c>
      <c r="Q273" s="26" t="s">
        <v>21</v>
      </c>
      <c r="R273" s="30"/>
      <c r="S273" s="26"/>
    </row>
    <row r="274" spans="1:19" ht="18.75" customHeight="1" x14ac:dyDescent="0.25">
      <c r="A274" s="26">
        <v>275</v>
      </c>
      <c r="B274" s="25">
        <v>1104</v>
      </c>
      <c r="C274" s="28" t="s">
        <v>339</v>
      </c>
      <c r="D274" s="28" t="s">
        <v>340</v>
      </c>
      <c r="E274" s="28" t="s">
        <v>692</v>
      </c>
      <c r="F274" s="28">
        <v>9661</v>
      </c>
      <c r="G274" s="26">
        <v>3000</v>
      </c>
      <c r="H274" s="29">
        <v>0.18</v>
      </c>
      <c r="I274" s="26">
        <v>270</v>
      </c>
      <c r="J274" s="26">
        <v>270</v>
      </c>
      <c r="K274" s="26"/>
      <c r="L274" s="26">
        <f t="shared" si="9"/>
        <v>540</v>
      </c>
      <c r="M274" s="26">
        <f t="shared" si="8"/>
        <v>3540</v>
      </c>
      <c r="N274" s="26">
        <v>1900059214</v>
      </c>
      <c r="O274" s="26" t="s">
        <v>455</v>
      </c>
      <c r="P274" s="26" t="s">
        <v>272</v>
      </c>
      <c r="Q274" s="26" t="s">
        <v>21</v>
      </c>
      <c r="R274" s="30"/>
      <c r="S274" s="26"/>
    </row>
    <row r="275" spans="1:19" ht="18.75" customHeight="1" x14ac:dyDescent="0.25">
      <c r="A275" s="26">
        <v>276</v>
      </c>
      <c r="B275" s="25">
        <v>1103</v>
      </c>
      <c r="C275" s="28" t="s">
        <v>339</v>
      </c>
      <c r="D275" s="28" t="s">
        <v>340</v>
      </c>
      <c r="E275" s="28" t="s">
        <v>692</v>
      </c>
      <c r="F275" s="28">
        <v>9661</v>
      </c>
      <c r="G275" s="26">
        <v>15675</v>
      </c>
      <c r="H275" s="29">
        <v>0.18</v>
      </c>
      <c r="I275" s="26">
        <v>1410.75</v>
      </c>
      <c r="J275" s="26">
        <v>1410.75</v>
      </c>
      <c r="K275" s="26"/>
      <c r="L275" s="26">
        <f t="shared" si="9"/>
        <v>2821.5</v>
      </c>
      <c r="M275" s="26">
        <f t="shared" si="8"/>
        <v>18496.5</v>
      </c>
      <c r="N275" s="26">
        <v>1900058965</v>
      </c>
      <c r="O275" s="26" t="s">
        <v>455</v>
      </c>
      <c r="P275" s="26" t="s">
        <v>214</v>
      </c>
      <c r="Q275" s="26" t="s">
        <v>21</v>
      </c>
      <c r="R275" s="30"/>
      <c r="S275" s="26"/>
    </row>
    <row r="276" spans="1:19" ht="18.75" customHeight="1" x14ac:dyDescent="0.25">
      <c r="A276" s="26">
        <v>277</v>
      </c>
      <c r="B276" s="25" t="s">
        <v>341</v>
      </c>
      <c r="C276" s="28" t="s">
        <v>342</v>
      </c>
      <c r="D276" s="28" t="s">
        <v>343</v>
      </c>
      <c r="E276" s="28" t="s">
        <v>721</v>
      </c>
      <c r="F276" s="28">
        <v>900467</v>
      </c>
      <c r="G276" s="26">
        <v>11290</v>
      </c>
      <c r="H276" s="29">
        <v>0.18</v>
      </c>
      <c r="I276" s="26">
        <v>1016</v>
      </c>
      <c r="J276" s="26">
        <v>1016</v>
      </c>
      <c r="K276" s="26"/>
      <c r="L276" s="26">
        <f t="shared" si="9"/>
        <v>2032</v>
      </c>
      <c r="M276" s="26">
        <f t="shared" si="8"/>
        <v>13322</v>
      </c>
      <c r="N276" s="26">
        <v>1900058918</v>
      </c>
      <c r="O276" s="26" t="s">
        <v>455</v>
      </c>
      <c r="P276" s="26" t="s">
        <v>269</v>
      </c>
      <c r="Q276" s="26" t="s">
        <v>21</v>
      </c>
      <c r="R276" s="30"/>
      <c r="S276" s="26"/>
    </row>
    <row r="277" spans="1:19" ht="18.75" customHeight="1" x14ac:dyDescent="0.25">
      <c r="A277" s="26">
        <v>278</v>
      </c>
      <c r="B277" s="25">
        <v>143</v>
      </c>
      <c r="C277" s="28" t="s">
        <v>316</v>
      </c>
      <c r="D277" s="28" t="s">
        <v>69</v>
      </c>
      <c r="E277" s="28" t="s">
        <v>723</v>
      </c>
      <c r="F277" s="28">
        <v>996111</v>
      </c>
      <c r="G277" s="26">
        <v>2400</v>
      </c>
      <c r="H277" s="29">
        <v>0.18</v>
      </c>
      <c r="I277" s="26">
        <v>216</v>
      </c>
      <c r="J277" s="26">
        <v>216</v>
      </c>
      <c r="K277" s="26"/>
      <c r="L277" s="26">
        <f t="shared" si="9"/>
        <v>432</v>
      </c>
      <c r="M277" s="26">
        <f t="shared" si="8"/>
        <v>2832</v>
      </c>
      <c r="N277" s="26">
        <v>1900059218</v>
      </c>
      <c r="O277" s="26" t="s">
        <v>455</v>
      </c>
      <c r="P277" s="26" t="s">
        <v>214</v>
      </c>
      <c r="Q277" s="26" t="s">
        <v>21</v>
      </c>
      <c r="R277" s="30"/>
      <c r="S277" s="26"/>
    </row>
    <row r="278" spans="1:19" ht="18.75" customHeight="1" x14ac:dyDescent="0.25">
      <c r="A278" s="26">
        <v>279</v>
      </c>
      <c r="B278" s="25" t="s">
        <v>344</v>
      </c>
      <c r="C278" s="28" t="s">
        <v>316</v>
      </c>
      <c r="D278" s="28" t="s">
        <v>278</v>
      </c>
      <c r="E278" s="28"/>
      <c r="F278" s="28"/>
      <c r="G278" s="26">
        <v>228899.04</v>
      </c>
      <c r="H278" s="29">
        <v>0.18</v>
      </c>
      <c r="I278" s="26"/>
      <c r="J278" s="26"/>
      <c r="K278" s="26"/>
      <c r="L278" s="26">
        <f t="shared" si="9"/>
        <v>0</v>
      </c>
      <c r="M278" s="26">
        <f t="shared" si="8"/>
        <v>228899.04</v>
      </c>
      <c r="N278" s="26"/>
      <c r="O278" s="26"/>
      <c r="P278" s="26" t="s">
        <v>279</v>
      </c>
      <c r="Q278" s="26" t="s">
        <v>21</v>
      </c>
      <c r="R278" s="30"/>
      <c r="S278" s="26"/>
    </row>
    <row r="279" spans="1:19" ht="18.75" customHeight="1" x14ac:dyDescent="0.25">
      <c r="A279" s="26">
        <v>280</v>
      </c>
      <c r="B279" s="25" t="s">
        <v>345</v>
      </c>
      <c r="C279" s="28" t="s">
        <v>301</v>
      </c>
      <c r="D279" s="28" t="s">
        <v>346</v>
      </c>
      <c r="E279" s="28" t="s">
        <v>691</v>
      </c>
      <c r="F279" s="28">
        <v>7323</v>
      </c>
      <c r="G279" s="26">
        <v>13175</v>
      </c>
      <c r="H279" s="29">
        <v>0.18</v>
      </c>
      <c r="I279" s="26"/>
      <c r="J279" s="26"/>
      <c r="K279" s="26">
        <v>2372</v>
      </c>
      <c r="L279" s="26">
        <f t="shared" si="9"/>
        <v>2372</v>
      </c>
      <c r="M279" s="26">
        <f t="shared" si="8"/>
        <v>15547</v>
      </c>
      <c r="N279" s="26">
        <v>5100213473</v>
      </c>
      <c r="O279" s="26" t="s">
        <v>455</v>
      </c>
      <c r="P279" s="26" t="s">
        <v>291</v>
      </c>
      <c r="Q279" s="26" t="s">
        <v>21</v>
      </c>
      <c r="R279" s="30"/>
      <c r="S279" s="26"/>
    </row>
    <row r="280" spans="1:19" ht="18.75" customHeight="1" x14ac:dyDescent="0.25">
      <c r="A280" s="26">
        <v>281</v>
      </c>
      <c r="B280" s="25" t="s">
        <v>347</v>
      </c>
      <c r="C280" s="28" t="s">
        <v>301</v>
      </c>
      <c r="D280" s="28" t="s">
        <v>346</v>
      </c>
      <c r="E280" s="28" t="s">
        <v>691</v>
      </c>
      <c r="F280" s="28">
        <v>7323</v>
      </c>
      <c r="G280" s="26">
        <v>86130</v>
      </c>
      <c r="H280" s="29">
        <v>0.18</v>
      </c>
      <c r="I280" s="26"/>
      <c r="J280" s="26"/>
      <c r="K280" s="26">
        <v>15503</v>
      </c>
      <c r="L280" s="26">
        <f t="shared" si="9"/>
        <v>15503</v>
      </c>
      <c r="M280" s="26">
        <f t="shared" si="8"/>
        <v>101633</v>
      </c>
      <c r="N280" s="26">
        <v>5100213462</v>
      </c>
      <c r="O280" s="26" t="s">
        <v>455</v>
      </c>
      <c r="P280" s="26" t="s">
        <v>291</v>
      </c>
      <c r="Q280" s="26" t="s">
        <v>21</v>
      </c>
      <c r="R280" s="30"/>
      <c r="S280" s="26"/>
    </row>
    <row r="281" spans="1:19" ht="18.75" customHeight="1" x14ac:dyDescent="0.25">
      <c r="A281" s="26">
        <v>282</v>
      </c>
      <c r="B281" s="25" t="s">
        <v>348</v>
      </c>
      <c r="C281" s="28" t="s">
        <v>351</v>
      </c>
      <c r="D281" s="28" t="s">
        <v>346</v>
      </c>
      <c r="E281" s="28" t="s">
        <v>691</v>
      </c>
      <c r="F281" s="28">
        <v>7323</v>
      </c>
      <c r="G281" s="26">
        <v>17300</v>
      </c>
      <c r="H281" s="29">
        <v>0.18</v>
      </c>
      <c r="I281" s="26"/>
      <c r="J281" s="26"/>
      <c r="K281" s="26">
        <v>3114</v>
      </c>
      <c r="L281" s="26">
        <f t="shared" si="9"/>
        <v>3114</v>
      </c>
      <c r="M281" s="26">
        <f t="shared" si="8"/>
        <v>20414</v>
      </c>
      <c r="N281" s="26">
        <v>5100217107</v>
      </c>
      <c r="O281" s="26" t="s">
        <v>455</v>
      </c>
      <c r="P281" s="26" t="s">
        <v>291</v>
      </c>
      <c r="Q281" s="26" t="s">
        <v>21</v>
      </c>
      <c r="R281" s="30"/>
      <c r="S281" s="26"/>
    </row>
    <row r="282" spans="1:19" ht="18.75" customHeight="1" x14ac:dyDescent="0.25">
      <c r="A282" s="26">
        <v>283</v>
      </c>
      <c r="B282" s="25" t="s">
        <v>349</v>
      </c>
      <c r="C282" s="28" t="s">
        <v>350</v>
      </c>
      <c r="D282" s="28" t="s">
        <v>346</v>
      </c>
      <c r="E282" s="28" t="s">
        <v>691</v>
      </c>
      <c r="F282" s="28">
        <v>7323</v>
      </c>
      <c r="G282" s="26">
        <v>5735</v>
      </c>
      <c r="H282" s="29">
        <v>0.18</v>
      </c>
      <c r="I282" s="26"/>
      <c r="J282" s="26"/>
      <c r="K282" s="26">
        <v>1032</v>
      </c>
      <c r="L282" s="26">
        <f t="shared" si="9"/>
        <v>1032</v>
      </c>
      <c r="M282" s="26">
        <f t="shared" si="8"/>
        <v>6767</v>
      </c>
      <c r="N282" s="26">
        <v>5100217154</v>
      </c>
      <c r="O282" s="26" t="s">
        <v>455</v>
      </c>
      <c r="P282" s="26" t="s">
        <v>291</v>
      </c>
      <c r="Q282" s="26" t="s">
        <v>21</v>
      </c>
      <c r="R282" s="30"/>
      <c r="S282" s="26"/>
    </row>
    <row r="283" spans="1:19" ht="18.75" customHeight="1" x14ac:dyDescent="0.25">
      <c r="A283" s="26">
        <v>284</v>
      </c>
      <c r="B283" s="25" t="s">
        <v>352</v>
      </c>
      <c r="C283" s="28" t="s">
        <v>351</v>
      </c>
      <c r="D283" s="28" t="s">
        <v>346</v>
      </c>
      <c r="E283" s="28" t="s">
        <v>691</v>
      </c>
      <c r="F283" s="28">
        <v>7323</v>
      </c>
      <c r="G283" s="26">
        <v>90083</v>
      </c>
      <c r="H283" s="29">
        <v>0.12</v>
      </c>
      <c r="I283" s="26"/>
      <c r="J283" s="26"/>
      <c r="K283" s="26">
        <v>10810</v>
      </c>
      <c r="L283" s="26">
        <f t="shared" si="9"/>
        <v>10810</v>
      </c>
      <c r="M283" s="26">
        <f t="shared" si="8"/>
        <v>100893</v>
      </c>
      <c r="N283" s="26">
        <v>5100216386</v>
      </c>
      <c r="O283" s="26" t="s">
        <v>455</v>
      </c>
      <c r="P283" s="26" t="s">
        <v>291</v>
      </c>
      <c r="Q283" s="26" t="s">
        <v>21</v>
      </c>
      <c r="R283" s="30"/>
      <c r="S283" s="26"/>
    </row>
    <row r="284" spans="1:19" ht="18.75" customHeight="1" x14ac:dyDescent="0.25">
      <c r="A284" s="26">
        <v>285</v>
      </c>
      <c r="B284" s="25">
        <v>37</v>
      </c>
      <c r="C284" s="28" t="s">
        <v>353</v>
      </c>
      <c r="D284" s="28" t="s">
        <v>283</v>
      </c>
      <c r="E284" s="28" t="s">
        <v>738</v>
      </c>
      <c r="F284" s="28">
        <v>998525</v>
      </c>
      <c r="G284" s="26">
        <v>36000</v>
      </c>
      <c r="H284" s="29">
        <v>0.18</v>
      </c>
      <c r="I284" s="26">
        <v>3240</v>
      </c>
      <c r="J284" s="26">
        <v>3240</v>
      </c>
      <c r="K284" s="26"/>
      <c r="L284" s="26">
        <f t="shared" si="9"/>
        <v>6480</v>
      </c>
      <c r="M284" s="26">
        <f t="shared" si="8"/>
        <v>42480</v>
      </c>
      <c r="N284" s="26">
        <v>1900055175</v>
      </c>
      <c r="O284" s="26" t="s">
        <v>455</v>
      </c>
      <c r="P284" s="26" t="s">
        <v>190</v>
      </c>
      <c r="Q284" s="26" t="s">
        <v>21</v>
      </c>
      <c r="R284" s="30"/>
      <c r="S284" s="26"/>
    </row>
    <row r="285" spans="1:19" ht="18.75" customHeight="1" x14ac:dyDescent="0.25">
      <c r="A285" s="26">
        <v>286</v>
      </c>
      <c r="B285" s="25" t="s">
        <v>354</v>
      </c>
      <c r="C285" s="28" t="s">
        <v>330</v>
      </c>
      <c r="D285" s="28" t="s">
        <v>346</v>
      </c>
      <c r="E285" s="28" t="s">
        <v>691</v>
      </c>
      <c r="F285" s="28">
        <v>7323</v>
      </c>
      <c r="G285" s="26">
        <v>217259</v>
      </c>
      <c r="H285" s="29">
        <v>0.12</v>
      </c>
      <c r="I285" s="26"/>
      <c r="J285" s="26"/>
      <c r="K285" s="26">
        <v>26071</v>
      </c>
      <c r="L285" s="26">
        <f t="shared" si="9"/>
        <v>26071</v>
      </c>
      <c r="M285" s="26">
        <f t="shared" si="8"/>
        <v>243330</v>
      </c>
      <c r="N285" s="26">
        <v>5100216397</v>
      </c>
      <c r="O285" s="26" t="s">
        <v>455</v>
      </c>
      <c r="P285" s="26" t="s">
        <v>291</v>
      </c>
      <c r="Q285" s="26" t="s">
        <v>21</v>
      </c>
      <c r="R285" s="30"/>
      <c r="S285" s="26"/>
    </row>
    <row r="286" spans="1:19" ht="18.75" customHeight="1" x14ac:dyDescent="0.25">
      <c r="A286" s="26">
        <v>287</v>
      </c>
      <c r="B286" s="25">
        <v>446</v>
      </c>
      <c r="C286" s="28" t="s">
        <v>355</v>
      </c>
      <c r="D286" s="28" t="s">
        <v>356</v>
      </c>
      <c r="E286" s="28" t="s">
        <v>741</v>
      </c>
      <c r="F286" s="28">
        <v>996111</v>
      </c>
      <c r="G286" s="26">
        <v>2400</v>
      </c>
      <c r="H286" s="29">
        <v>0.18</v>
      </c>
      <c r="I286" s="26"/>
      <c r="J286" s="26"/>
      <c r="K286" s="26">
        <v>432</v>
      </c>
      <c r="L286" s="26">
        <f t="shared" si="9"/>
        <v>432</v>
      </c>
      <c r="M286" s="26">
        <f t="shared" si="8"/>
        <v>2832</v>
      </c>
      <c r="N286" s="26">
        <v>1900059273</v>
      </c>
      <c r="O286" s="26"/>
      <c r="P286" s="26" t="s">
        <v>357</v>
      </c>
      <c r="Q286" s="26" t="s">
        <v>21</v>
      </c>
      <c r="R286" s="30"/>
      <c r="S286" s="26"/>
    </row>
    <row r="287" spans="1:19" ht="18.75" customHeight="1" x14ac:dyDescent="0.25">
      <c r="A287" s="26">
        <v>301</v>
      </c>
      <c r="B287" s="25" t="s">
        <v>372</v>
      </c>
      <c r="C287" s="28" t="s">
        <v>316</v>
      </c>
      <c r="D287" s="28" t="s">
        <v>35</v>
      </c>
      <c r="E287" s="28" t="s">
        <v>743</v>
      </c>
      <c r="F287" s="28">
        <v>996111</v>
      </c>
      <c r="G287" s="26">
        <v>36412.199999999997</v>
      </c>
      <c r="H287" s="29">
        <v>0.18</v>
      </c>
      <c r="I287" s="26">
        <v>3277.1</v>
      </c>
      <c r="J287" s="26">
        <v>3277.1</v>
      </c>
      <c r="K287" s="26"/>
      <c r="L287" s="26">
        <f t="shared" si="9"/>
        <v>6554.2</v>
      </c>
      <c r="M287" s="26">
        <f t="shared" si="8"/>
        <v>42966.399999999994</v>
      </c>
      <c r="N287" s="26">
        <v>1900058787</v>
      </c>
      <c r="O287" s="26"/>
      <c r="P287" s="26" t="s">
        <v>269</v>
      </c>
      <c r="Q287" s="26" t="s">
        <v>21</v>
      </c>
      <c r="R287" s="30">
        <v>-0.4</v>
      </c>
      <c r="S287" s="26"/>
    </row>
    <row r="288" spans="1:19" ht="18.75" customHeight="1" x14ac:dyDescent="0.25">
      <c r="A288" s="26">
        <v>309</v>
      </c>
      <c r="B288" s="25">
        <v>94</v>
      </c>
      <c r="C288" s="28" t="s">
        <v>379</v>
      </c>
      <c r="D288" s="28" t="s">
        <v>380</v>
      </c>
      <c r="E288" s="26" t="s">
        <v>705</v>
      </c>
      <c r="F288" s="28">
        <v>6506</v>
      </c>
      <c r="G288" s="26">
        <v>24000</v>
      </c>
      <c r="H288" s="29">
        <v>0.12</v>
      </c>
      <c r="I288" s="26"/>
      <c r="J288" s="26"/>
      <c r="K288" s="26">
        <v>2880</v>
      </c>
      <c r="L288" s="26">
        <f t="shared" si="9"/>
        <v>2880</v>
      </c>
      <c r="M288" s="26">
        <f t="shared" si="8"/>
        <v>26880</v>
      </c>
      <c r="N288" s="26">
        <v>5100217234</v>
      </c>
      <c r="O288" s="26" t="s">
        <v>455</v>
      </c>
      <c r="P288" s="26" t="s">
        <v>381</v>
      </c>
      <c r="Q288" s="26"/>
      <c r="R288" s="30"/>
      <c r="S288" s="26"/>
    </row>
    <row r="289" spans="1:19" ht="18.75" customHeight="1" x14ac:dyDescent="0.25">
      <c r="A289" s="26">
        <v>310</v>
      </c>
      <c r="B289" s="25">
        <v>93</v>
      </c>
      <c r="C289" s="28" t="s">
        <v>379</v>
      </c>
      <c r="D289" s="28" t="s">
        <v>380</v>
      </c>
      <c r="E289" s="26" t="s">
        <v>705</v>
      </c>
      <c r="F289" s="28">
        <v>6506</v>
      </c>
      <c r="G289" s="26">
        <v>24000</v>
      </c>
      <c r="H289" s="29">
        <v>0.12</v>
      </c>
      <c r="I289" s="26"/>
      <c r="J289" s="26"/>
      <c r="K289" s="26">
        <v>2880</v>
      </c>
      <c r="L289" s="26">
        <f t="shared" si="9"/>
        <v>2880</v>
      </c>
      <c r="M289" s="26">
        <f t="shared" si="8"/>
        <v>26880</v>
      </c>
      <c r="N289" s="26">
        <v>5100217233</v>
      </c>
      <c r="O289" s="26" t="s">
        <v>455</v>
      </c>
      <c r="P289" s="26" t="s">
        <v>382</v>
      </c>
      <c r="Q289" s="26"/>
      <c r="R289" s="30"/>
      <c r="S289" s="26"/>
    </row>
    <row r="290" spans="1:19" ht="18.75" customHeight="1" x14ac:dyDescent="0.25">
      <c r="A290" s="26">
        <v>311</v>
      </c>
      <c r="B290" s="25" t="s">
        <v>383</v>
      </c>
      <c r="C290" s="28" t="s">
        <v>301</v>
      </c>
      <c r="D290" s="28" t="s">
        <v>346</v>
      </c>
      <c r="E290" s="28" t="s">
        <v>691</v>
      </c>
      <c r="F290" s="28">
        <v>7323</v>
      </c>
      <c r="G290" s="26">
        <v>90083</v>
      </c>
      <c r="H290" s="29">
        <v>0.12</v>
      </c>
      <c r="I290" s="26"/>
      <c r="J290" s="26"/>
      <c r="K290" s="26">
        <v>10810</v>
      </c>
      <c r="L290" s="26">
        <f t="shared" si="9"/>
        <v>10810</v>
      </c>
      <c r="M290" s="26">
        <f t="shared" si="8"/>
        <v>100893</v>
      </c>
      <c r="N290" s="26">
        <v>5100213422</v>
      </c>
      <c r="O290" s="26" t="s">
        <v>455</v>
      </c>
      <c r="P290" s="26" t="s">
        <v>291</v>
      </c>
      <c r="Q290" s="26"/>
      <c r="R290" s="30"/>
      <c r="S290" s="26"/>
    </row>
    <row r="291" spans="1:19" ht="18.75" customHeight="1" x14ac:dyDescent="0.25">
      <c r="A291" s="26">
        <v>321</v>
      </c>
      <c r="B291" s="25">
        <v>2</v>
      </c>
      <c r="C291" s="28" t="s">
        <v>316</v>
      </c>
      <c r="D291" s="28" t="s">
        <v>395</v>
      </c>
      <c r="E291" s="28" t="s">
        <v>717</v>
      </c>
      <c r="F291" s="28">
        <v>996111</v>
      </c>
      <c r="G291" s="26">
        <v>4336</v>
      </c>
      <c r="H291" s="29">
        <v>0.18</v>
      </c>
      <c r="I291" s="26"/>
      <c r="J291" s="26"/>
      <c r="K291" s="26">
        <v>780</v>
      </c>
      <c r="L291" s="26">
        <f t="shared" si="9"/>
        <v>780</v>
      </c>
      <c r="M291" s="26">
        <f t="shared" si="8"/>
        <v>5116</v>
      </c>
      <c r="N291" s="26">
        <v>1900005709</v>
      </c>
      <c r="O291" s="26" t="s">
        <v>441</v>
      </c>
      <c r="P291" s="26" t="s">
        <v>396</v>
      </c>
      <c r="Q291" s="26" t="s">
        <v>21</v>
      </c>
      <c r="R291" s="30"/>
      <c r="S291" s="26"/>
    </row>
    <row r="292" spans="1:19" ht="18.75" customHeight="1" x14ac:dyDescent="0.25">
      <c r="A292" s="26">
        <v>322</v>
      </c>
      <c r="B292" s="25">
        <v>3</v>
      </c>
      <c r="C292" s="28" t="s">
        <v>316</v>
      </c>
      <c r="D292" s="28" t="s">
        <v>395</v>
      </c>
      <c r="E292" s="28" t="s">
        <v>717</v>
      </c>
      <c r="F292" s="28">
        <v>996111</v>
      </c>
      <c r="G292" s="26">
        <v>2400</v>
      </c>
      <c r="H292" s="29">
        <v>0.18</v>
      </c>
      <c r="I292" s="26"/>
      <c r="J292" s="26"/>
      <c r="K292" s="26">
        <v>432</v>
      </c>
      <c r="L292" s="26">
        <f t="shared" si="9"/>
        <v>432</v>
      </c>
      <c r="M292" s="26">
        <f t="shared" si="8"/>
        <v>2832</v>
      </c>
      <c r="N292" s="26">
        <v>1900005714</v>
      </c>
      <c r="O292" s="26" t="s">
        <v>441</v>
      </c>
      <c r="P292" s="26" t="s">
        <v>396</v>
      </c>
      <c r="Q292" s="26" t="s">
        <v>21</v>
      </c>
      <c r="R292" s="30"/>
      <c r="S292" s="26"/>
    </row>
    <row r="293" spans="1:19" ht="18.75" customHeight="1" x14ac:dyDescent="0.25">
      <c r="A293" s="26">
        <v>323</v>
      </c>
      <c r="B293" s="25">
        <v>1</v>
      </c>
      <c r="C293" s="28" t="s">
        <v>316</v>
      </c>
      <c r="D293" s="28" t="s">
        <v>395</v>
      </c>
      <c r="E293" s="28" t="s">
        <v>717</v>
      </c>
      <c r="F293" s="28">
        <v>996111</v>
      </c>
      <c r="G293" s="26">
        <v>9300</v>
      </c>
      <c r="H293" s="29">
        <v>0.18</v>
      </c>
      <c r="I293" s="26"/>
      <c r="J293" s="26"/>
      <c r="K293" s="26">
        <v>1674</v>
      </c>
      <c r="L293" s="26">
        <f t="shared" si="9"/>
        <v>1674</v>
      </c>
      <c r="M293" s="26">
        <f t="shared" si="8"/>
        <v>10974</v>
      </c>
      <c r="N293" s="26">
        <v>1900005708</v>
      </c>
      <c r="O293" s="26" t="s">
        <v>441</v>
      </c>
      <c r="P293" s="26" t="s">
        <v>396</v>
      </c>
      <c r="Q293" s="26" t="s">
        <v>21</v>
      </c>
      <c r="R293" s="30"/>
      <c r="S293" s="26"/>
    </row>
    <row r="294" spans="1:19" ht="18.75" customHeight="1" x14ac:dyDescent="0.25">
      <c r="A294" s="26">
        <v>330</v>
      </c>
      <c r="B294" s="25" t="s">
        <v>401</v>
      </c>
      <c r="C294" s="28" t="s">
        <v>255</v>
      </c>
      <c r="D294" s="28" t="s">
        <v>52</v>
      </c>
      <c r="E294" s="28" t="s">
        <v>690</v>
      </c>
      <c r="F294" s="28">
        <v>996729</v>
      </c>
      <c r="G294" s="26">
        <v>16500</v>
      </c>
      <c r="H294" s="29">
        <v>0.18</v>
      </c>
      <c r="I294" s="26">
        <v>1485</v>
      </c>
      <c r="J294" s="26">
        <v>1485</v>
      </c>
      <c r="K294" s="26"/>
      <c r="L294" s="26">
        <f t="shared" si="9"/>
        <v>2970</v>
      </c>
      <c r="M294" s="26">
        <f t="shared" si="8"/>
        <v>19470</v>
      </c>
      <c r="N294" s="26">
        <v>1900059437</v>
      </c>
      <c r="O294" s="26" t="s">
        <v>455</v>
      </c>
      <c r="P294" s="26" t="s">
        <v>402</v>
      </c>
      <c r="Q294" s="26" t="s">
        <v>21</v>
      </c>
      <c r="R294" s="30"/>
      <c r="S294" s="26"/>
    </row>
  </sheetData>
  <autoFilter ref="A2:S294"/>
  <mergeCells count="1">
    <mergeCell ref="A1:P1"/>
  </mergeCells>
  <pageMargins left="0.7" right="0.7" top="0.75" bottom="0.75" header="0.3" footer="0.3"/>
  <pageSetup paperSize="9" orientation="portrait" verticalDpi="0" r:id="rId1"/>
  <ignoredErrors>
    <ignoredError sqref="L3 L4:M16 L295 L17:M17 L18:M294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8"/>
  <sheetViews>
    <sheetView workbookViewId="0">
      <selection activeCell="E5" sqref="E5"/>
    </sheetView>
  </sheetViews>
  <sheetFormatPr defaultRowHeight="15" x14ac:dyDescent="0.25"/>
  <cols>
    <col min="2" max="2" width="20.7109375" customWidth="1"/>
    <col min="3" max="3" width="16.140625" customWidth="1"/>
  </cols>
  <sheetData>
    <row r="7" spans="2:3" x14ac:dyDescent="0.25">
      <c r="B7" s="93" t="s">
        <v>887</v>
      </c>
      <c r="C7" s="93" t="s">
        <v>888</v>
      </c>
    </row>
    <row r="8" spans="2:3" x14ac:dyDescent="0.25">
      <c r="B8" s="92" t="s">
        <v>889</v>
      </c>
      <c r="C8" s="92" t="s">
        <v>890</v>
      </c>
    </row>
  </sheetData>
  <pageMargins left="0.51181102362204722" right="0.59055118110236227" top="0.74803149606299213" bottom="0.74803149606299213" header="0.31496062992125984" footer="0.31496062992125984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32"/>
  <sheetViews>
    <sheetView workbookViewId="0">
      <selection activeCell="K2" sqref="K2"/>
    </sheetView>
  </sheetViews>
  <sheetFormatPr defaultRowHeight="15" x14ac:dyDescent="0.25"/>
  <cols>
    <col min="1" max="1" width="4.42578125" customWidth="1"/>
    <col min="2" max="2" width="14.28515625" bestFit="1" customWidth="1"/>
    <col min="3" max="3" width="8.85546875" customWidth="1"/>
    <col min="4" max="4" width="13.28515625" customWidth="1"/>
    <col min="5" max="5" width="15.140625" customWidth="1"/>
    <col min="6" max="6" width="6.42578125" customWidth="1"/>
    <col min="7" max="7" width="7.28515625" customWidth="1"/>
    <col min="8" max="8" width="4.140625" customWidth="1"/>
    <col min="9" max="10" width="5.140625" customWidth="1"/>
    <col min="11" max="11" width="6.5703125" customWidth="1"/>
    <col min="12" max="12" width="6.28515625" customWidth="1"/>
    <col min="13" max="13" width="10.140625" customWidth="1"/>
    <col min="14" max="14" width="10.140625" bestFit="1" customWidth="1"/>
    <col min="15" max="15" width="4.7109375" customWidth="1"/>
    <col min="16" max="16" width="4.5703125" customWidth="1"/>
    <col min="17" max="17" width="19.5703125" customWidth="1"/>
    <col min="18" max="18" width="10.140625" customWidth="1"/>
    <col min="19" max="19" width="4.7109375" customWidth="1"/>
    <col min="20" max="20" width="10.28515625" bestFit="1" customWidth="1"/>
    <col min="21" max="21" width="8.5703125" customWidth="1"/>
    <col min="22" max="22" width="9.5703125" customWidth="1"/>
    <col min="23" max="23" width="0.42578125" hidden="1" customWidth="1"/>
    <col min="24" max="24" width="10.28515625" hidden="1" customWidth="1"/>
    <col min="25" max="25" width="8" customWidth="1"/>
    <col min="26" max="26" width="3.85546875" customWidth="1"/>
    <col min="27" max="27" width="6.5703125" customWidth="1"/>
    <col min="28" max="28" width="5.7109375" customWidth="1"/>
    <col min="29" max="29" width="6.7109375" customWidth="1"/>
    <col min="30" max="30" width="7.7109375" customWidth="1"/>
    <col min="31" max="31" width="9.5703125" bestFit="1" customWidth="1"/>
    <col min="33" max="33" width="4" customWidth="1"/>
  </cols>
  <sheetData>
    <row r="3" spans="1:33" x14ac:dyDescent="0.25"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</row>
    <row r="4" spans="1:33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</row>
    <row r="5" spans="1:33" x14ac:dyDescent="0.25">
      <c r="A5" s="43">
        <v>3</v>
      </c>
      <c r="B5" s="44">
        <v>2</v>
      </c>
      <c r="C5" s="43" t="s">
        <v>19</v>
      </c>
      <c r="D5" s="43" t="s">
        <v>20</v>
      </c>
      <c r="E5" s="43" t="s">
        <v>722</v>
      </c>
      <c r="F5" s="43">
        <v>996111</v>
      </c>
      <c r="G5" s="43">
        <v>37930</v>
      </c>
      <c r="H5" s="45">
        <v>0.18</v>
      </c>
      <c r="I5" s="43">
        <v>3414</v>
      </c>
      <c r="J5" s="43">
        <v>3414</v>
      </c>
      <c r="K5" s="43">
        <v>6828</v>
      </c>
      <c r="L5" s="43">
        <v>44758</v>
      </c>
      <c r="M5" s="43"/>
      <c r="N5" s="43" t="s">
        <v>22</v>
      </c>
      <c r="O5" s="43" t="s">
        <v>21</v>
      </c>
      <c r="P5" t="s">
        <v>744</v>
      </c>
      <c r="S5" s="37">
        <v>15</v>
      </c>
      <c r="T5" s="38" t="s">
        <v>46</v>
      </c>
      <c r="U5" s="39" t="s">
        <v>19</v>
      </c>
      <c r="V5" s="39" t="s">
        <v>47</v>
      </c>
      <c r="W5" s="39"/>
      <c r="X5" s="39"/>
      <c r="Y5" s="37">
        <v>253433</v>
      </c>
      <c r="Z5" s="40">
        <v>0.05</v>
      </c>
      <c r="AA5" s="37"/>
      <c r="AB5" s="37"/>
      <c r="AC5" s="37">
        <v>0</v>
      </c>
      <c r="AD5" s="37">
        <v>253433</v>
      </c>
      <c r="AE5" s="37">
        <v>5100042745</v>
      </c>
      <c r="AF5" s="37" t="s">
        <v>36</v>
      </c>
      <c r="AG5" s="37" t="s">
        <v>16</v>
      </c>
    </row>
    <row r="6" spans="1:33" x14ac:dyDescent="0.25">
      <c r="A6" s="43">
        <v>7</v>
      </c>
      <c r="B6" s="44">
        <v>1</v>
      </c>
      <c r="C6" s="43" t="s">
        <v>19</v>
      </c>
      <c r="D6" s="43" t="s">
        <v>20</v>
      </c>
      <c r="E6" s="43" t="s">
        <v>722</v>
      </c>
      <c r="F6" s="43">
        <v>996713</v>
      </c>
      <c r="G6" s="43">
        <v>52380</v>
      </c>
      <c r="H6" s="45">
        <v>0.18</v>
      </c>
      <c r="I6" s="43">
        <v>4714</v>
      </c>
      <c r="J6" s="43">
        <v>4714</v>
      </c>
      <c r="K6" s="43">
        <v>9428</v>
      </c>
      <c r="L6" s="43">
        <v>61808</v>
      </c>
      <c r="M6" s="46"/>
      <c r="N6" s="43" t="s">
        <v>32</v>
      </c>
      <c r="O6" s="43" t="s">
        <v>21</v>
      </c>
      <c r="P6" t="s">
        <v>744</v>
      </c>
      <c r="S6" s="37">
        <v>18</v>
      </c>
      <c r="T6" s="38" t="s">
        <v>49</v>
      </c>
      <c r="U6" s="39" t="s">
        <v>19</v>
      </c>
      <c r="V6" s="39" t="s">
        <v>47</v>
      </c>
      <c r="W6" s="39"/>
      <c r="X6" s="39"/>
      <c r="Y6" s="37">
        <v>52382</v>
      </c>
      <c r="Z6" s="40">
        <v>0.18</v>
      </c>
      <c r="AA6" s="37">
        <v>4714.0200000000004</v>
      </c>
      <c r="AB6" s="37">
        <v>4714.0200000000004</v>
      </c>
      <c r="AC6" s="37">
        <v>9428.0400000000009</v>
      </c>
      <c r="AD6" s="37">
        <v>61810.04</v>
      </c>
      <c r="AE6" s="37">
        <v>5100043108</v>
      </c>
      <c r="AF6" s="37" t="s">
        <v>32</v>
      </c>
      <c r="AG6" s="37"/>
    </row>
    <row r="7" spans="1:33" x14ac:dyDescent="0.25">
      <c r="A7" s="43">
        <v>8</v>
      </c>
      <c r="B7" s="44">
        <v>4</v>
      </c>
      <c r="C7" s="43" t="s">
        <v>19</v>
      </c>
      <c r="D7" s="43" t="s">
        <v>20</v>
      </c>
      <c r="E7" s="43" t="s">
        <v>722</v>
      </c>
      <c r="F7" s="43">
        <v>996511</v>
      </c>
      <c r="G7" s="43">
        <v>253433</v>
      </c>
      <c r="H7" s="43"/>
      <c r="I7" s="43"/>
      <c r="J7" s="43"/>
      <c r="K7" s="43">
        <v>0</v>
      </c>
      <c r="L7" s="43">
        <v>253433</v>
      </c>
      <c r="M7" s="46"/>
      <c r="N7" s="43" t="s">
        <v>23</v>
      </c>
      <c r="O7" s="43" t="s">
        <v>16</v>
      </c>
      <c r="P7" t="s">
        <v>744</v>
      </c>
      <c r="S7" s="37">
        <v>154</v>
      </c>
      <c r="T7" s="38">
        <v>24</v>
      </c>
      <c r="U7" s="39" t="s">
        <v>212</v>
      </c>
      <c r="V7" s="39" t="s">
        <v>47</v>
      </c>
      <c r="W7" s="39"/>
      <c r="X7" s="39"/>
      <c r="Y7" s="37">
        <v>167086</v>
      </c>
      <c r="Z7" s="37"/>
      <c r="AA7" s="37"/>
      <c r="AB7" s="37"/>
      <c r="AC7" s="37">
        <v>0</v>
      </c>
      <c r="AD7" s="37">
        <v>167086</v>
      </c>
      <c r="AE7" s="37">
        <v>5100146719</v>
      </c>
      <c r="AF7" s="37" t="s">
        <v>214</v>
      </c>
      <c r="AG7" s="37" t="s">
        <v>16</v>
      </c>
    </row>
    <row r="8" spans="1:33" x14ac:dyDescent="0.25">
      <c r="A8" s="37">
        <v>28</v>
      </c>
      <c r="B8" s="38">
        <v>5</v>
      </c>
      <c r="C8" s="39" t="s">
        <v>62</v>
      </c>
      <c r="D8" s="39" t="s">
        <v>20</v>
      </c>
      <c r="E8" s="39" t="s">
        <v>722</v>
      </c>
      <c r="F8" s="39">
        <v>996713</v>
      </c>
      <c r="G8" s="37">
        <v>59630</v>
      </c>
      <c r="H8" s="40">
        <v>0.18</v>
      </c>
      <c r="I8" s="37">
        <v>5367</v>
      </c>
      <c r="J8" s="37">
        <v>5367</v>
      </c>
      <c r="K8" s="37">
        <v>10734</v>
      </c>
      <c r="L8" s="37">
        <v>70364</v>
      </c>
      <c r="M8" s="37"/>
      <c r="N8" s="37" t="s">
        <v>32</v>
      </c>
      <c r="O8" s="37" t="s">
        <v>21</v>
      </c>
      <c r="S8" s="37">
        <v>183</v>
      </c>
      <c r="T8" s="38">
        <v>23</v>
      </c>
      <c r="U8" s="39" t="s">
        <v>212</v>
      </c>
      <c r="V8" s="39" t="s">
        <v>47</v>
      </c>
      <c r="W8" s="39"/>
      <c r="X8" s="39"/>
      <c r="Y8" s="37">
        <v>21141</v>
      </c>
      <c r="Z8" s="40">
        <v>0.18</v>
      </c>
      <c r="AA8" s="37">
        <v>1903</v>
      </c>
      <c r="AB8" s="37">
        <v>1903</v>
      </c>
      <c r="AC8" s="37">
        <v>3806</v>
      </c>
      <c r="AD8" s="37">
        <v>24947</v>
      </c>
      <c r="AE8" s="37"/>
      <c r="AF8" s="37" t="s">
        <v>22</v>
      </c>
      <c r="AG8" s="37" t="s">
        <v>21</v>
      </c>
    </row>
    <row r="9" spans="1:33" x14ac:dyDescent="0.25">
      <c r="A9" s="37">
        <v>38</v>
      </c>
      <c r="B9" s="38">
        <v>6</v>
      </c>
      <c r="C9" s="39" t="s">
        <v>62</v>
      </c>
      <c r="D9" s="39" t="s">
        <v>20</v>
      </c>
      <c r="E9" s="39" t="s">
        <v>722</v>
      </c>
      <c r="F9" s="39">
        <v>996111</v>
      </c>
      <c r="G9" s="37">
        <v>32476</v>
      </c>
      <c r="H9" s="40">
        <v>0.18</v>
      </c>
      <c r="I9" s="37">
        <v>2923</v>
      </c>
      <c r="J9" s="37">
        <v>2923</v>
      </c>
      <c r="K9" s="37">
        <v>5846</v>
      </c>
      <c r="L9" s="37">
        <v>38322</v>
      </c>
      <c r="M9" s="37"/>
      <c r="N9" s="37" t="s">
        <v>22</v>
      </c>
      <c r="O9" s="37" t="s">
        <v>21</v>
      </c>
      <c r="S9" s="37">
        <v>184</v>
      </c>
      <c r="T9" s="38">
        <v>27</v>
      </c>
      <c r="U9" s="39" t="s">
        <v>234</v>
      </c>
      <c r="V9" s="39" t="s">
        <v>47</v>
      </c>
      <c r="W9" s="39"/>
      <c r="X9" s="39"/>
      <c r="Y9" s="37">
        <v>181309</v>
      </c>
      <c r="Z9" s="37"/>
      <c r="AA9" s="37"/>
      <c r="AB9" s="37"/>
      <c r="AC9" s="37">
        <v>0</v>
      </c>
      <c r="AD9" s="37">
        <v>181309</v>
      </c>
      <c r="AE9" s="37">
        <v>5100179810</v>
      </c>
      <c r="AF9" s="37" t="s">
        <v>214</v>
      </c>
      <c r="AG9" s="37" t="s">
        <v>16</v>
      </c>
    </row>
    <row r="10" spans="1:33" x14ac:dyDescent="0.25">
      <c r="A10" s="37">
        <v>48</v>
      </c>
      <c r="B10" s="38">
        <v>7</v>
      </c>
      <c r="C10" s="39" t="s">
        <v>62</v>
      </c>
      <c r="D10" s="39" t="s">
        <v>20</v>
      </c>
      <c r="E10" s="39" t="s">
        <v>722</v>
      </c>
      <c r="F10" s="39">
        <v>996511</v>
      </c>
      <c r="G10" s="37">
        <v>238633</v>
      </c>
      <c r="H10" s="37"/>
      <c r="I10" s="37"/>
      <c r="J10" s="37"/>
      <c r="K10" s="37">
        <v>0</v>
      </c>
      <c r="L10" s="37">
        <v>238633</v>
      </c>
      <c r="M10" s="37"/>
      <c r="N10" s="37" t="s">
        <v>23</v>
      </c>
      <c r="O10" s="37" t="s">
        <v>16</v>
      </c>
      <c r="S10" s="37">
        <v>185</v>
      </c>
      <c r="T10" s="38">
        <v>26</v>
      </c>
      <c r="U10" s="39" t="s">
        <v>234</v>
      </c>
      <c r="V10" s="39" t="s">
        <v>47</v>
      </c>
      <c r="W10" s="39"/>
      <c r="X10" s="39"/>
      <c r="Y10" s="37">
        <v>21459</v>
      </c>
      <c r="Z10" s="40">
        <v>0.18</v>
      </c>
      <c r="AA10" s="37">
        <v>1931</v>
      </c>
      <c r="AB10" s="37">
        <v>1931</v>
      </c>
      <c r="AC10" s="37">
        <v>3862</v>
      </c>
      <c r="AD10" s="37">
        <v>25321</v>
      </c>
      <c r="AE10" s="37">
        <v>5100179835</v>
      </c>
      <c r="AF10" s="37" t="s">
        <v>22</v>
      </c>
      <c r="AG10" s="37" t="s">
        <v>21</v>
      </c>
    </row>
    <row r="11" spans="1:33" x14ac:dyDescent="0.25">
      <c r="A11" s="37">
        <v>62</v>
      </c>
      <c r="B11" s="38">
        <v>8</v>
      </c>
      <c r="C11" s="39" t="s">
        <v>94</v>
      </c>
      <c r="D11" s="39" t="s">
        <v>20</v>
      </c>
      <c r="E11" s="39" t="s">
        <v>722</v>
      </c>
      <c r="F11" s="39">
        <v>996713</v>
      </c>
      <c r="G11" s="37">
        <v>45310</v>
      </c>
      <c r="H11" s="40">
        <v>0.18</v>
      </c>
      <c r="I11" s="37">
        <v>4078</v>
      </c>
      <c r="J11" s="37">
        <v>4078</v>
      </c>
      <c r="K11" s="37">
        <v>8156</v>
      </c>
      <c r="L11" s="37">
        <v>53466</v>
      </c>
      <c r="M11" s="37"/>
      <c r="N11" s="37" t="s">
        <v>32</v>
      </c>
      <c r="O11" s="37" t="s">
        <v>21</v>
      </c>
      <c r="S11" s="37">
        <v>186</v>
      </c>
      <c r="T11" s="38">
        <v>25</v>
      </c>
      <c r="U11" s="39" t="s">
        <v>234</v>
      </c>
      <c r="V11" s="39" t="s">
        <v>47</v>
      </c>
      <c r="W11" s="39"/>
      <c r="X11" s="39"/>
      <c r="Y11" s="37">
        <v>41820</v>
      </c>
      <c r="Z11" s="40">
        <v>0.18</v>
      </c>
      <c r="AA11" s="37">
        <v>3764</v>
      </c>
      <c r="AB11" s="37">
        <v>3764</v>
      </c>
      <c r="AC11" s="37">
        <v>7528</v>
      </c>
      <c r="AD11" s="37">
        <v>49348</v>
      </c>
      <c r="AE11" s="37">
        <v>5100179845</v>
      </c>
      <c r="AF11" s="37" t="s">
        <v>210</v>
      </c>
      <c r="AG11" s="37" t="s">
        <v>21</v>
      </c>
    </row>
    <row r="12" spans="1:33" x14ac:dyDescent="0.25">
      <c r="A12" s="37">
        <v>63</v>
      </c>
      <c r="B12" s="38">
        <v>10</v>
      </c>
      <c r="C12" s="39" t="s">
        <v>94</v>
      </c>
      <c r="D12" s="39" t="s">
        <v>20</v>
      </c>
      <c r="E12" s="39" t="s">
        <v>722</v>
      </c>
      <c r="F12" s="39">
        <v>996511</v>
      </c>
      <c r="G12" s="37">
        <v>168601</v>
      </c>
      <c r="H12" s="37"/>
      <c r="I12" s="37"/>
      <c r="J12" s="37"/>
      <c r="K12" s="37">
        <v>0</v>
      </c>
      <c r="L12" s="37">
        <v>168601</v>
      </c>
      <c r="M12" s="37"/>
      <c r="N12" s="37" t="s">
        <v>23</v>
      </c>
      <c r="O12" s="37" t="s">
        <v>16</v>
      </c>
      <c r="S12" s="37">
        <v>241</v>
      </c>
      <c r="T12" s="38">
        <v>50</v>
      </c>
      <c r="U12" s="39" t="s">
        <v>316</v>
      </c>
      <c r="V12" s="39" t="s">
        <v>47</v>
      </c>
      <c r="W12" s="39"/>
      <c r="X12" s="39"/>
      <c r="Y12" s="37">
        <v>126144</v>
      </c>
      <c r="Z12" s="37"/>
      <c r="AA12" s="37"/>
      <c r="AB12" s="37"/>
      <c r="AC12" s="37">
        <v>0</v>
      </c>
      <c r="AD12" s="37">
        <v>126144</v>
      </c>
      <c r="AE12" s="37">
        <v>5100215648</v>
      </c>
      <c r="AF12" s="37" t="s">
        <v>272</v>
      </c>
      <c r="AG12" s="37" t="s">
        <v>16</v>
      </c>
    </row>
    <row r="13" spans="1:33" x14ac:dyDescent="0.25">
      <c r="A13" s="37">
        <v>78</v>
      </c>
      <c r="B13" s="38">
        <v>13</v>
      </c>
      <c r="C13" s="39" t="s">
        <v>110</v>
      </c>
      <c r="D13" s="39" t="s">
        <v>20</v>
      </c>
      <c r="E13" s="39" t="s">
        <v>722</v>
      </c>
      <c r="F13" s="39">
        <v>996713</v>
      </c>
      <c r="G13" s="37">
        <v>45910</v>
      </c>
      <c r="H13" s="40">
        <v>0.18</v>
      </c>
      <c r="I13" s="37">
        <v>4132</v>
      </c>
      <c r="J13" s="37">
        <v>4132</v>
      </c>
      <c r="K13" s="37">
        <v>8264</v>
      </c>
      <c r="L13" s="37">
        <v>54174</v>
      </c>
      <c r="M13" s="37"/>
      <c r="N13" s="37" t="s">
        <v>32</v>
      </c>
      <c r="O13" s="37" t="s">
        <v>21</v>
      </c>
      <c r="S13" s="37">
        <v>242</v>
      </c>
      <c r="T13" s="38">
        <v>37</v>
      </c>
      <c r="U13" s="39" t="s">
        <v>255</v>
      </c>
      <c r="V13" s="39" t="s">
        <v>47</v>
      </c>
      <c r="W13" s="39"/>
      <c r="X13" s="39"/>
      <c r="Y13" s="37">
        <v>140195</v>
      </c>
      <c r="Z13" s="37"/>
      <c r="AA13" s="37"/>
      <c r="AB13" s="37"/>
      <c r="AC13" s="37">
        <v>0</v>
      </c>
      <c r="AD13" s="37">
        <v>140195</v>
      </c>
      <c r="AE13" s="37">
        <v>5100215646</v>
      </c>
      <c r="AF13" s="37" t="s">
        <v>272</v>
      </c>
      <c r="AG13" s="37" t="s">
        <v>16</v>
      </c>
    </row>
    <row r="14" spans="1:33" x14ac:dyDescent="0.25">
      <c r="A14" s="37">
        <v>79</v>
      </c>
      <c r="B14" s="38">
        <v>14</v>
      </c>
      <c r="C14" s="39" t="s">
        <v>110</v>
      </c>
      <c r="D14" s="39" t="s">
        <v>20</v>
      </c>
      <c r="E14" s="39" t="s">
        <v>722</v>
      </c>
      <c r="F14" s="39">
        <v>996111</v>
      </c>
      <c r="G14" s="37">
        <v>23712</v>
      </c>
      <c r="H14" s="40">
        <v>0.18</v>
      </c>
      <c r="I14" s="37">
        <v>2134</v>
      </c>
      <c r="J14" s="37">
        <v>2134</v>
      </c>
      <c r="K14" s="37">
        <v>4268</v>
      </c>
      <c r="L14" s="37">
        <v>27980</v>
      </c>
      <c r="M14" s="37"/>
      <c r="N14" s="37" t="s">
        <v>22</v>
      </c>
      <c r="O14" s="37" t="s">
        <v>21</v>
      </c>
      <c r="S14" s="37">
        <v>243</v>
      </c>
      <c r="T14" s="38">
        <v>36</v>
      </c>
      <c r="U14" s="39" t="s">
        <v>255</v>
      </c>
      <c r="V14" s="39" t="s">
        <v>47</v>
      </c>
      <c r="W14" s="39"/>
      <c r="X14" s="39"/>
      <c r="Y14" s="37">
        <v>16848</v>
      </c>
      <c r="Z14" s="40">
        <v>0.18</v>
      </c>
      <c r="AA14" s="37">
        <v>1516</v>
      </c>
      <c r="AB14" s="37">
        <v>1516</v>
      </c>
      <c r="AC14" s="37">
        <v>3032</v>
      </c>
      <c r="AD14" s="37">
        <v>19880</v>
      </c>
      <c r="AE14" s="37">
        <v>1900057710</v>
      </c>
      <c r="AF14" s="37" t="s">
        <v>269</v>
      </c>
      <c r="AG14" s="37" t="s">
        <v>21</v>
      </c>
    </row>
    <row r="15" spans="1:33" x14ac:dyDescent="0.25">
      <c r="A15" s="37">
        <v>80</v>
      </c>
      <c r="B15" s="38">
        <v>15</v>
      </c>
      <c r="C15" s="39" t="s">
        <v>110</v>
      </c>
      <c r="D15" s="39" t="s">
        <v>20</v>
      </c>
      <c r="E15" s="39" t="s">
        <v>722</v>
      </c>
      <c r="F15" s="39">
        <v>996511</v>
      </c>
      <c r="G15" s="37">
        <v>198339</v>
      </c>
      <c r="H15" s="37"/>
      <c r="I15" s="37"/>
      <c r="J15" s="37"/>
      <c r="K15" s="37">
        <v>0</v>
      </c>
      <c r="L15" s="37">
        <v>198339</v>
      </c>
      <c r="M15" s="37"/>
      <c r="N15" s="37" t="s">
        <v>23</v>
      </c>
      <c r="O15" s="37" t="s">
        <v>16</v>
      </c>
      <c r="S15" s="37">
        <v>245</v>
      </c>
      <c r="T15" s="38">
        <v>49</v>
      </c>
      <c r="U15" s="39" t="s">
        <v>316</v>
      </c>
      <c r="V15" s="39" t="s">
        <v>47</v>
      </c>
      <c r="W15" s="39"/>
      <c r="X15" s="39"/>
      <c r="Y15" s="37">
        <v>16273</v>
      </c>
      <c r="Z15" s="40">
        <v>0.18</v>
      </c>
      <c r="AA15" s="37">
        <v>1465</v>
      </c>
      <c r="AB15" s="37">
        <v>1465</v>
      </c>
      <c r="AC15" s="37">
        <v>2930</v>
      </c>
      <c r="AD15" s="37">
        <v>19203</v>
      </c>
      <c r="AE15" s="37">
        <v>1900057683</v>
      </c>
      <c r="AF15" s="37" t="s">
        <v>269</v>
      </c>
      <c r="AG15" s="37" t="s">
        <v>21</v>
      </c>
    </row>
    <row r="16" spans="1:33" x14ac:dyDescent="0.25">
      <c r="A16" s="37">
        <v>107</v>
      </c>
      <c r="B16" s="38">
        <v>21</v>
      </c>
      <c r="C16" s="39" t="s">
        <v>143</v>
      </c>
      <c r="D16" s="39" t="s">
        <v>20</v>
      </c>
      <c r="E16" s="39" t="s">
        <v>722</v>
      </c>
      <c r="F16" s="39">
        <v>996511</v>
      </c>
      <c r="G16" s="37">
        <v>247789</v>
      </c>
      <c r="H16" s="37"/>
      <c r="I16" s="37"/>
      <c r="J16" s="37"/>
      <c r="K16" s="37">
        <v>0</v>
      </c>
      <c r="L16" s="37">
        <v>247789</v>
      </c>
      <c r="M16" s="37"/>
      <c r="N16" s="37" t="s">
        <v>23</v>
      </c>
      <c r="O16" s="37" t="s">
        <v>16</v>
      </c>
      <c r="S16" s="37">
        <v>246</v>
      </c>
      <c r="T16" s="38">
        <v>35</v>
      </c>
      <c r="U16" s="39" t="s">
        <v>255</v>
      </c>
      <c r="V16" s="39" t="s">
        <v>47</v>
      </c>
      <c r="W16" s="39"/>
      <c r="X16" s="39"/>
      <c r="Y16" s="37">
        <v>38110</v>
      </c>
      <c r="Z16" s="40">
        <v>0.18</v>
      </c>
      <c r="AA16" s="37">
        <v>3430</v>
      </c>
      <c r="AB16" s="37">
        <v>3430</v>
      </c>
      <c r="AC16" s="37">
        <v>6860</v>
      </c>
      <c r="AD16" s="37">
        <v>44970</v>
      </c>
      <c r="AE16" s="37">
        <v>5100215653</v>
      </c>
      <c r="AF16" s="37" t="s">
        <v>32</v>
      </c>
      <c r="AG16" s="37" t="s">
        <v>21</v>
      </c>
    </row>
    <row r="17" spans="1:33" x14ac:dyDescent="0.25">
      <c r="A17" s="37">
        <v>108</v>
      </c>
      <c r="B17" s="38">
        <v>19</v>
      </c>
      <c r="C17" s="39" t="s">
        <v>143</v>
      </c>
      <c r="D17" s="39" t="s">
        <v>20</v>
      </c>
      <c r="E17" s="39" t="s">
        <v>722</v>
      </c>
      <c r="F17" s="39">
        <v>996713</v>
      </c>
      <c r="G17" s="37">
        <v>48540</v>
      </c>
      <c r="H17" s="40">
        <v>0.18</v>
      </c>
      <c r="I17" s="37">
        <v>4369</v>
      </c>
      <c r="J17" s="37">
        <v>4369</v>
      </c>
      <c r="K17" s="37">
        <v>8738</v>
      </c>
      <c r="L17" s="37">
        <v>57278</v>
      </c>
      <c r="M17" s="37"/>
      <c r="N17" s="37" t="s">
        <v>32</v>
      </c>
      <c r="O17" s="37" t="s">
        <v>21</v>
      </c>
      <c r="S17" s="37">
        <v>247</v>
      </c>
      <c r="T17" s="38">
        <v>48</v>
      </c>
      <c r="U17" s="39" t="s">
        <v>316</v>
      </c>
      <c r="V17" s="39" t="s">
        <v>47</v>
      </c>
      <c r="W17" s="39"/>
      <c r="X17" s="39"/>
      <c r="Y17" s="37">
        <v>24050</v>
      </c>
      <c r="Z17" s="40">
        <v>0.18</v>
      </c>
      <c r="AA17" s="37">
        <v>2165</v>
      </c>
      <c r="AB17" s="37">
        <v>2165</v>
      </c>
      <c r="AC17" s="37">
        <v>4330</v>
      </c>
      <c r="AD17" s="37">
        <v>28380</v>
      </c>
      <c r="AE17" s="37">
        <v>5100215651</v>
      </c>
      <c r="AF17" s="37" t="s">
        <v>32</v>
      </c>
      <c r="AG17" s="37" t="s">
        <v>21</v>
      </c>
    </row>
    <row r="18" spans="1:33" x14ac:dyDescent="0.25">
      <c r="A18" s="37">
        <v>109</v>
      </c>
      <c r="B18" s="38">
        <v>20</v>
      </c>
      <c r="C18" s="39" t="s">
        <v>143</v>
      </c>
      <c r="D18" s="39" t="s">
        <v>20</v>
      </c>
      <c r="E18" s="39" t="s">
        <v>722</v>
      </c>
      <c r="F18" s="39">
        <v>996111</v>
      </c>
      <c r="G18" s="37">
        <v>32424</v>
      </c>
      <c r="H18" s="40">
        <v>0.18</v>
      </c>
      <c r="I18" s="37">
        <v>2918</v>
      </c>
      <c r="J18" s="37">
        <v>2918</v>
      </c>
      <c r="K18" s="37">
        <v>5836</v>
      </c>
      <c r="L18" s="37">
        <v>38260</v>
      </c>
      <c r="M18" s="37"/>
      <c r="N18" s="37" t="s">
        <v>22</v>
      </c>
      <c r="O18" s="37" t="s">
        <v>21</v>
      </c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x14ac:dyDescent="0.25">
      <c r="A19" s="24"/>
      <c r="B19" s="34"/>
      <c r="C19" s="35"/>
      <c r="D19" s="35"/>
      <c r="E19" s="35"/>
      <c r="F19" s="35"/>
      <c r="G19" s="24"/>
      <c r="H19" s="24"/>
      <c r="I19" s="24"/>
      <c r="J19" s="24"/>
      <c r="K19" s="24"/>
      <c r="L19" s="24"/>
      <c r="M19" s="24"/>
      <c r="N19" s="24"/>
      <c r="O19" s="34"/>
      <c r="Q19" t="s">
        <v>745</v>
      </c>
      <c r="R19" t="s">
        <v>746</v>
      </c>
    </row>
    <row r="20" spans="1:33" x14ac:dyDescent="0.25">
      <c r="A20" s="37">
        <v>15</v>
      </c>
      <c r="B20" s="38" t="s">
        <v>46</v>
      </c>
      <c r="C20" s="39" t="s">
        <v>19</v>
      </c>
      <c r="D20" s="39" t="s">
        <v>47</v>
      </c>
      <c r="E20" s="39"/>
      <c r="F20" s="39"/>
      <c r="G20" s="41">
        <v>253433</v>
      </c>
      <c r="H20" s="42">
        <v>0.05</v>
      </c>
      <c r="I20" s="41"/>
      <c r="J20" s="41"/>
      <c r="K20" s="41">
        <v>0</v>
      </c>
      <c r="L20" s="41">
        <v>253433</v>
      </c>
      <c r="M20" s="46">
        <v>5100042745</v>
      </c>
      <c r="N20" s="41" t="s">
        <v>36</v>
      </c>
      <c r="O20" s="37" t="s">
        <v>16</v>
      </c>
      <c r="Q20" s="43" t="s">
        <v>722</v>
      </c>
      <c r="R20" s="43">
        <v>996511</v>
      </c>
    </row>
    <row r="21" spans="1:33" x14ac:dyDescent="0.25">
      <c r="A21" s="37">
        <v>18</v>
      </c>
      <c r="B21" s="38" t="s">
        <v>49</v>
      </c>
      <c r="C21" s="39" t="s">
        <v>19</v>
      </c>
      <c r="D21" s="39" t="s">
        <v>47</v>
      </c>
      <c r="E21" s="39"/>
      <c r="F21" s="39"/>
      <c r="G21" s="41">
        <v>52382</v>
      </c>
      <c r="H21" s="42">
        <v>0.18</v>
      </c>
      <c r="I21" s="41">
        <v>4714.0200000000004</v>
      </c>
      <c r="J21" s="41">
        <v>4714.0200000000004</v>
      </c>
      <c r="K21" s="41">
        <v>9428.0400000000009</v>
      </c>
      <c r="L21" s="41">
        <v>61810.04</v>
      </c>
      <c r="M21" s="46">
        <v>5100043108</v>
      </c>
      <c r="N21" s="41" t="s">
        <v>32</v>
      </c>
      <c r="O21" s="41"/>
    </row>
    <row r="22" spans="1:33" x14ac:dyDescent="0.25">
      <c r="A22" s="37">
        <v>154</v>
      </c>
      <c r="B22" s="38">
        <v>24</v>
      </c>
      <c r="C22" s="39" t="s">
        <v>212</v>
      </c>
      <c r="D22" s="39" t="s">
        <v>47</v>
      </c>
      <c r="E22" s="39"/>
      <c r="F22" s="39"/>
      <c r="G22" s="37">
        <v>167086</v>
      </c>
      <c r="H22" s="37"/>
      <c r="I22" s="37"/>
      <c r="J22" s="37"/>
      <c r="K22" s="37">
        <v>0</v>
      </c>
      <c r="L22" s="37">
        <v>167086</v>
      </c>
      <c r="M22" s="37">
        <v>5100146719</v>
      </c>
      <c r="N22" s="37" t="s">
        <v>214</v>
      </c>
      <c r="O22" s="37" t="s">
        <v>16</v>
      </c>
    </row>
    <row r="23" spans="1:33" x14ac:dyDescent="0.25">
      <c r="A23" s="37">
        <v>183</v>
      </c>
      <c r="B23" s="38">
        <v>23</v>
      </c>
      <c r="C23" s="39" t="s">
        <v>212</v>
      </c>
      <c r="D23" s="39" t="s">
        <v>47</v>
      </c>
      <c r="E23" s="39"/>
      <c r="F23" s="39"/>
      <c r="G23" s="37">
        <v>21141</v>
      </c>
      <c r="H23" s="40">
        <v>0.18</v>
      </c>
      <c r="I23" s="37">
        <v>1903</v>
      </c>
      <c r="J23" s="37">
        <v>1903</v>
      </c>
      <c r="K23" s="37">
        <v>3806</v>
      </c>
      <c r="L23" s="37">
        <v>24947</v>
      </c>
      <c r="M23" s="37"/>
      <c r="N23" s="37" t="s">
        <v>22</v>
      </c>
      <c r="O23" s="37" t="s">
        <v>21</v>
      </c>
    </row>
    <row r="24" spans="1:33" x14ac:dyDescent="0.25">
      <c r="A24" s="37">
        <v>184</v>
      </c>
      <c r="B24" s="38">
        <v>27</v>
      </c>
      <c r="C24" s="39" t="s">
        <v>234</v>
      </c>
      <c r="D24" s="39" t="s">
        <v>47</v>
      </c>
      <c r="E24" s="39"/>
      <c r="F24" s="39"/>
      <c r="G24" s="37">
        <v>181309</v>
      </c>
      <c r="H24" s="37"/>
      <c r="I24" s="37"/>
      <c r="J24" s="37"/>
      <c r="K24" s="37">
        <v>0</v>
      </c>
      <c r="L24" s="37">
        <v>181309</v>
      </c>
      <c r="M24" s="37">
        <v>5100179810</v>
      </c>
      <c r="N24" s="37" t="s">
        <v>214</v>
      </c>
      <c r="O24" s="37" t="s">
        <v>16</v>
      </c>
    </row>
    <row r="25" spans="1:33" x14ac:dyDescent="0.25">
      <c r="A25" s="37">
        <v>185</v>
      </c>
      <c r="B25" s="38">
        <v>26</v>
      </c>
      <c r="C25" s="39" t="s">
        <v>234</v>
      </c>
      <c r="D25" s="39" t="s">
        <v>47</v>
      </c>
      <c r="E25" s="39"/>
      <c r="F25" s="39"/>
      <c r="G25" s="37">
        <v>21459</v>
      </c>
      <c r="H25" s="40">
        <v>0.18</v>
      </c>
      <c r="I25" s="37">
        <v>1931</v>
      </c>
      <c r="J25" s="37">
        <v>1931</v>
      </c>
      <c r="K25" s="37">
        <v>3862</v>
      </c>
      <c r="L25" s="37">
        <v>25321</v>
      </c>
      <c r="M25" s="37">
        <v>5100179835</v>
      </c>
      <c r="N25" s="37" t="s">
        <v>22</v>
      </c>
      <c r="O25" s="37" t="s">
        <v>21</v>
      </c>
    </row>
    <row r="26" spans="1:33" x14ac:dyDescent="0.25">
      <c r="A26" s="37">
        <v>186</v>
      </c>
      <c r="B26" s="38">
        <v>25</v>
      </c>
      <c r="C26" s="39" t="s">
        <v>234</v>
      </c>
      <c r="D26" s="39" t="s">
        <v>47</v>
      </c>
      <c r="E26" s="39"/>
      <c r="F26" s="39"/>
      <c r="G26" s="37">
        <v>41820</v>
      </c>
      <c r="H26" s="40">
        <v>0.18</v>
      </c>
      <c r="I26" s="37">
        <v>3764</v>
      </c>
      <c r="J26" s="37">
        <v>3764</v>
      </c>
      <c r="K26" s="37">
        <v>7528</v>
      </c>
      <c r="L26" s="37">
        <v>49348</v>
      </c>
      <c r="M26" s="37">
        <v>5100179845</v>
      </c>
      <c r="N26" s="37" t="s">
        <v>210</v>
      </c>
      <c r="O26" s="37" t="s">
        <v>21</v>
      </c>
    </row>
    <row r="27" spans="1:33" x14ac:dyDescent="0.25">
      <c r="A27" s="37">
        <v>241</v>
      </c>
      <c r="B27" s="38">
        <v>50</v>
      </c>
      <c r="C27" s="39" t="s">
        <v>316</v>
      </c>
      <c r="D27" s="39" t="s">
        <v>47</v>
      </c>
      <c r="E27" s="39"/>
      <c r="F27" s="39"/>
      <c r="G27" s="37">
        <v>126144</v>
      </c>
      <c r="H27" s="37"/>
      <c r="I27" s="37"/>
      <c r="J27" s="37"/>
      <c r="K27" s="37">
        <v>0</v>
      </c>
      <c r="L27" s="37">
        <v>126144</v>
      </c>
      <c r="M27" s="37">
        <v>5100215648</v>
      </c>
      <c r="N27" s="37" t="s">
        <v>272</v>
      </c>
      <c r="O27" s="37" t="s">
        <v>16</v>
      </c>
    </row>
    <row r="28" spans="1:33" x14ac:dyDescent="0.25">
      <c r="A28" s="37">
        <v>242</v>
      </c>
      <c r="B28" s="38">
        <v>37</v>
      </c>
      <c r="C28" s="39" t="s">
        <v>255</v>
      </c>
      <c r="D28" s="39" t="s">
        <v>47</v>
      </c>
      <c r="E28" s="39"/>
      <c r="F28" s="39"/>
      <c r="G28" s="37">
        <v>140195</v>
      </c>
      <c r="H28" s="37"/>
      <c r="I28" s="37"/>
      <c r="J28" s="37"/>
      <c r="K28" s="37">
        <v>0</v>
      </c>
      <c r="L28" s="37">
        <v>140195</v>
      </c>
      <c r="M28" s="37">
        <v>5100215646</v>
      </c>
      <c r="N28" s="37" t="s">
        <v>272</v>
      </c>
      <c r="O28" s="37" t="s">
        <v>16</v>
      </c>
    </row>
    <row r="29" spans="1:33" x14ac:dyDescent="0.25">
      <c r="A29" s="37">
        <v>243</v>
      </c>
      <c r="B29" s="38">
        <v>36</v>
      </c>
      <c r="C29" s="39" t="s">
        <v>255</v>
      </c>
      <c r="D29" s="39" t="s">
        <v>47</v>
      </c>
      <c r="E29" s="39"/>
      <c r="F29" s="39"/>
      <c r="G29" s="37">
        <v>16848</v>
      </c>
      <c r="H29" s="40">
        <v>0.18</v>
      </c>
      <c r="I29" s="37">
        <v>1516</v>
      </c>
      <c r="J29" s="37">
        <v>1516</v>
      </c>
      <c r="K29" s="37">
        <v>3032</v>
      </c>
      <c r="L29" s="37">
        <v>19880</v>
      </c>
      <c r="M29" s="37">
        <v>1900057710</v>
      </c>
      <c r="N29" s="37" t="s">
        <v>269</v>
      </c>
      <c r="O29" s="37" t="s">
        <v>21</v>
      </c>
    </row>
    <row r="30" spans="1:33" x14ac:dyDescent="0.25">
      <c r="A30" s="37">
        <v>245</v>
      </c>
      <c r="B30" s="38">
        <v>49</v>
      </c>
      <c r="C30" s="39" t="s">
        <v>316</v>
      </c>
      <c r="D30" s="39" t="s">
        <v>47</v>
      </c>
      <c r="E30" s="39"/>
      <c r="F30" s="39"/>
      <c r="G30" s="37">
        <v>16273</v>
      </c>
      <c r="H30" s="40">
        <v>0.18</v>
      </c>
      <c r="I30" s="37">
        <v>1465</v>
      </c>
      <c r="J30" s="37">
        <v>1465</v>
      </c>
      <c r="K30" s="37">
        <v>2930</v>
      </c>
      <c r="L30" s="37">
        <v>19203</v>
      </c>
      <c r="M30" s="37">
        <v>1900057683</v>
      </c>
      <c r="N30" s="37" t="s">
        <v>269</v>
      </c>
      <c r="O30" s="37" t="s">
        <v>21</v>
      </c>
    </row>
    <row r="31" spans="1:33" x14ac:dyDescent="0.25">
      <c r="A31" s="37">
        <v>246</v>
      </c>
      <c r="B31" s="38">
        <v>35</v>
      </c>
      <c r="C31" s="39" t="s">
        <v>255</v>
      </c>
      <c r="D31" s="39" t="s">
        <v>47</v>
      </c>
      <c r="E31" s="39"/>
      <c r="F31" s="39"/>
      <c r="G31" s="37">
        <v>38110</v>
      </c>
      <c r="H31" s="40">
        <v>0.18</v>
      </c>
      <c r="I31" s="37">
        <v>3430</v>
      </c>
      <c r="J31" s="37">
        <v>3430</v>
      </c>
      <c r="K31" s="37">
        <v>6860</v>
      </c>
      <c r="L31" s="37">
        <v>44970</v>
      </c>
      <c r="M31" s="37">
        <v>5100215653</v>
      </c>
      <c r="N31" s="37" t="s">
        <v>32</v>
      </c>
      <c r="O31" s="37" t="s">
        <v>21</v>
      </c>
    </row>
    <row r="32" spans="1:33" x14ac:dyDescent="0.25">
      <c r="A32" s="37">
        <v>247</v>
      </c>
      <c r="B32" s="38">
        <v>48</v>
      </c>
      <c r="C32" s="39" t="s">
        <v>316</v>
      </c>
      <c r="D32" s="39" t="s">
        <v>47</v>
      </c>
      <c r="E32" s="39"/>
      <c r="F32" s="39"/>
      <c r="G32" s="37">
        <v>24050</v>
      </c>
      <c r="H32" s="40">
        <v>0.18</v>
      </c>
      <c r="I32" s="37">
        <v>2165</v>
      </c>
      <c r="J32" s="37">
        <v>2165</v>
      </c>
      <c r="K32" s="37">
        <v>4330</v>
      </c>
      <c r="L32" s="37">
        <v>28380</v>
      </c>
      <c r="M32" s="37">
        <v>5100215651</v>
      </c>
      <c r="N32" s="37" t="s">
        <v>32</v>
      </c>
      <c r="O32" s="37" t="s">
        <v>21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2"/>
  <sheetViews>
    <sheetView workbookViewId="0">
      <selection activeCell="A4" sqref="A4"/>
    </sheetView>
  </sheetViews>
  <sheetFormatPr defaultRowHeight="15" x14ac:dyDescent="0.25"/>
  <cols>
    <col min="1" max="1" width="7" customWidth="1"/>
    <col min="2" max="2" width="15.5703125" customWidth="1"/>
    <col min="3" max="3" width="10" customWidth="1"/>
    <col min="4" max="4" width="28.7109375" customWidth="1"/>
    <col min="5" max="6" width="28.5703125" customWidth="1"/>
    <col min="7" max="7" width="5.7109375" customWidth="1"/>
    <col min="8" max="8" width="9.5703125" customWidth="1"/>
    <col min="9" max="9" width="8.28515625" customWidth="1"/>
    <col min="10" max="10" width="8" customWidth="1"/>
    <col min="11" max="11" width="8.140625" customWidth="1"/>
    <col min="13" max="13" width="10.140625" customWidth="1"/>
    <col min="14" max="14" width="10.5703125" customWidth="1"/>
    <col min="15" max="15" width="8.140625" customWidth="1"/>
    <col min="16" max="16" width="25" customWidth="1"/>
    <col min="17" max="17" width="7" customWidth="1"/>
    <col min="18" max="18" width="6.28515625" customWidth="1"/>
    <col min="19" max="19" width="10.85546875" customWidth="1"/>
    <col min="20" max="20" width="31.140625" customWidth="1"/>
  </cols>
  <sheetData>
    <row r="1" spans="1:20" ht="26.25" customHeight="1" x14ac:dyDescent="0.3">
      <c r="A1" s="101" t="s">
        <v>982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</row>
    <row r="2" spans="1:20" ht="34.5" x14ac:dyDescent="0.25">
      <c r="A2" s="79" t="s">
        <v>0</v>
      </c>
      <c r="B2" s="79" t="s">
        <v>1</v>
      </c>
      <c r="C2" s="79" t="s">
        <v>2</v>
      </c>
      <c r="D2" s="80" t="s">
        <v>3</v>
      </c>
      <c r="E2" s="80" t="s">
        <v>689</v>
      </c>
      <c r="F2" s="80" t="s">
        <v>695</v>
      </c>
      <c r="G2" s="79" t="s">
        <v>15</v>
      </c>
      <c r="H2" s="79" t="s">
        <v>4</v>
      </c>
      <c r="I2" s="79" t="s">
        <v>5</v>
      </c>
      <c r="J2" s="79" t="s">
        <v>6</v>
      </c>
      <c r="K2" s="79" t="s">
        <v>7</v>
      </c>
      <c r="L2" s="79" t="s">
        <v>8</v>
      </c>
      <c r="M2" s="79" t="s">
        <v>24</v>
      </c>
      <c r="N2" s="79" t="s">
        <v>9</v>
      </c>
      <c r="O2" s="79" t="s">
        <v>10</v>
      </c>
      <c r="P2" s="80" t="s">
        <v>11</v>
      </c>
      <c r="Q2" s="79" t="s">
        <v>14</v>
      </c>
      <c r="R2" s="81" t="s">
        <v>111</v>
      </c>
      <c r="S2" s="79" t="s">
        <v>673</v>
      </c>
      <c r="T2" s="82" t="s">
        <v>679</v>
      </c>
    </row>
    <row r="3" spans="1:20" x14ac:dyDescent="0.25">
      <c r="A3" s="47">
        <v>288</v>
      </c>
      <c r="B3" s="48" t="s">
        <v>358</v>
      </c>
      <c r="C3" s="48" t="s">
        <v>359</v>
      </c>
      <c r="D3" s="49" t="s">
        <v>35</v>
      </c>
      <c r="E3" s="58" t="s">
        <v>743</v>
      </c>
      <c r="F3" s="49">
        <v>996511</v>
      </c>
      <c r="G3" s="50">
        <v>0.05</v>
      </c>
      <c r="H3" s="47">
        <v>282077.5</v>
      </c>
      <c r="I3" s="47">
        <v>7051.95</v>
      </c>
      <c r="J3" s="47">
        <v>7051.95</v>
      </c>
      <c r="K3" s="47"/>
      <c r="L3" s="47">
        <f t="shared" ref="L3:L66" si="0">I3+J3+K3</f>
        <v>14103.9</v>
      </c>
      <c r="M3" s="51">
        <f t="shared" ref="M3:M66" si="1">SUM(H3:K3)</f>
        <v>296181.40000000002</v>
      </c>
      <c r="N3" s="47">
        <v>5100023355</v>
      </c>
      <c r="O3" s="47"/>
      <c r="P3" s="52" t="s">
        <v>36</v>
      </c>
      <c r="Q3" s="47" t="s">
        <v>16</v>
      </c>
      <c r="R3" s="53"/>
      <c r="S3" s="51">
        <v>282078</v>
      </c>
      <c r="T3" s="54"/>
    </row>
    <row r="4" spans="1:20" x14ac:dyDescent="0.25">
      <c r="A4" s="47">
        <v>289</v>
      </c>
      <c r="B4" s="48" t="s">
        <v>360</v>
      </c>
      <c r="C4" s="48" t="s">
        <v>361</v>
      </c>
      <c r="D4" s="49" t="s">
        <v>13</v>
      </c>
      <c r="E4" s="58" t="s">
        <v>716</v>
      </c>
      <c r="F4" s="49">
        <v>996511</v>
      </c>
      <c r="G4" s="47"/>
      <c r="H4" s="47">
        <v>166830</v>
      </c>
      <c r="I4" s="47"/>
      <c r="J4" s="47"/>
      <c r="K4" s="47"/>
      <c r="L4" s="47">
        <f t="shared" si="0"/>
        <v>0</v>
      </c>
      <c r="M4" s="48">
        <f t="shared" si="1"/>
        <v>166830</v>
      </c>
      <c r="N4" s="47">
        <v>5100021151</v>
      </c>
      <c r="O4" s="47"/>
      <c r="P4" s="52" t="s">
        <v>214</v>
      </c>
      <c r="Q4" s="47" t="s">
        <v>16</v>
      </c>
      <c r="R4" s="53"/>
      <c r="S4" s="47"/>
      <c r="T4" s="54"/>
    </row>
    <row r="5" spans="1:20" x14ac:dyDescent="0.25">
      <c r="A5" s="47">
        <v>290</v>
      </c>
      <c r="B5" s="48" t="s">
        <v>363</v>
      </c>
      <c r="C5" s="48" t="s">
        <v>361</v>
      </c>
      <c r="D5" s="49" t="s">
        <v>13</v>
      </c>
      <c r="E5" s="58" t="s">
        <v>716</v>
      </c>
      <c r="F5" s="49">
        <v>996511</v>
      </c>
      <c r="G5" s="47"/>
      <c r="H5" s="47">
        <v>210302</v>
      </c>
      <c r="I5" s="47"/>
      <c r="J5" s="47"/>
      <c r="K5" s="47"/>
      <c r="L5" s="47">
        <f t="shared" si="0"/>
        <v>0</v>
      </c>
      <c r="M5" s="48">
        <f t="shared" si="1"/>
        <v>210302</v>
      </c>
      <c r="N5" s="47">
        <v>5100021150</v>
      </c>
      <c r="O5" s="47"/>
      <c r="P5" s="52" t="s">
        <v>214</v>
      </c>
      <c r="Q5" s="47" t="s">
        <v>16</v>
      </c>
      <c r="R5" s="53"/>
      <c r="S5" s="47"/>
      <c r="T5" s="54"/>
    </row>
    <row r="6" spans="1:20" x14ac:dyDescent="0.25">
      <c r="A6" s="47">
        <v>291</v>
      </c>
      <c r="B6" s="48" t="s">
        <v>364</v>
      </c>
      <c r="C6" s="48" t="s">
        <v>361</v>
      </c>
      <c r="D6" s="49" t="s">
        <v>13</v>
      </c>
      <c r="E6" s="58" t="s">
        <v>716</v>
      </c>
      <c r="F6" s="49">
        <v>996511</v>
      </c>
      <c r="G6" s="47"/>
      <c r="H6" s="47">
        <v>1053676</v>
      </c>
      <c r="I6" s="47"/>
      <c r="J6" s="47"/>
      <c r="K6" s="47"/>
      <c r="L6" s="47">
        <f t="shared" si="0"/>
        <v>0</v>
      </c>
      <c r="M6" s="48">
        <f t="shared" si="1"/>
        <v>1053676</v>
      </c>
      <c r="N6" s="47">
        <v>5100021134</v>
      </c>
      <c r="O6" s="47"/>
      <c r="P6" s="52" t="s">
        <v>214</v>
      </c>
      <c r="Q6" s="47" t="s">
        <v>16</v>
      </c>
      <c r="R6" s="53"/>
      <c r="S6" s="47"/>
      <c r="T6" s="54"/>
    </row>
    <row r="7" spans="1:20" x14ac:dyDescent="0.25">
      <c r="A7" s="47">
        <v>292</v>
      </c>
      <c r="B7" s="48" t="s">
        <v>365</v>
      </c>
      <c r="C7" s="48" t="s">
        <v>361</v>
      </c>
      <c r="D7" s="49" t="s">
        <v>13</v>
      </c>
      <c r="E7" s="58" t="s">
        <v>716</v>
      </c>
      <c r="F7" s="49">
        <v>9967</v>
      </c>
      <c r="G7" s="50">
        <v>0.18</v>
      </c>
      <c r="H7" s="47">
        <v>63000</v>
      </c>
      <c r="I7" s="47">
        <v>5670</v>
      </c>
      <c r="J7" s="47">
        <v>5670</v>
      </c>
      <c r="K7" s="47"/>
      <c r="L7" s="47">
        <f t="shared" si="0"/>
        <v>11340</v>
      </c>
      <c r="M7" s="48">
        <f t="shared" si="1"/>
        <v>74340</v>
      </c>
      <c r="N7" s="47">
        <v>5100021132</v>
      </c>
      <c r="O7" s="47"/>
      <c r="P7" s="52" t="s">
        <v>32</v>
      </c>
      <c r="Q7" s="47" t="s">
        <v>21</v>
      </c>
      <c r="R7" s="53"/>
      <c r="S7" s="47"/>
      <c r="T7" s="54"/>
    </row>
    <row r="8" spans="1:20" x14ac:dyDescent="0.25">
      <c r="A8" s="47">
        <v>293</v>
      </c>
      <c r="B8" s="48" t="s">
        <v>366</v>
      </c>
      <c r="C8" s="48" t="s">
        <v>361</v>
      </c>
      <c r="D8" s="49" t="s">
        <v>13</v>
      </c>
      <c r="E8" s="58" t="s">
        <v>716</v>
      </c>
      <c r="F8" s="49">
        <v>9967</v>
      </c>
      <c r="G8" s="50">
        <v>0.18</v>
      </c>
      <c r="H8" s="47">
        <v>78170</v>
      </c>
      <c r="I8" s="47">
        <v>7035.5</v>
      </c>
      <c r="J8" s="47">
        <v>7035.5</v>
      </c>
      <c r="K8" s="47"/>
      <c r="L8" s="47">
        <f t="shared" si="0"/>
        <v>14071</v>
      </c>
      <c r="M8" s="48">
        <f t="shared" si="1"/>
        <v>92241</v>
      </c>
      <c r="N8" s="47">
        <v>5100021127</v>
      </c>
      <c r="O8" s="47"/>
      <c r="P8" s="52" t="s">
        <v>32</v>
      </c>
      <c r="Q8" s="47" t="s">
        <v>21</v>
      </c>
      <c r="R8" s="53"/>
      <c r="S8" s="47"/>
      <c r="T8" s="54"/>
    </row>
    <row r="9" spans="1:20" x14ac:dyDescent="0.25">
      <c r="A9" s="47">
        <v>294</v>
      </c>
      <c r="B9" s="48" t="s">
        <v>367</v>
      </c>
      <c r="C9" s="48" t="s">
        <v>361</v>
      </c>
      <c r="D9" s="49" t="s">
        <v>30</v>
      </c>
      <c r="E9" s="58" t="s">
        <v>713</v>
      </c>
      <c r="F9" s="49">
        <v>9961</v>
      </c>
      <c r="G9" s="50">
        <v>0.18</v>
      </c>
      <c r="H9" s="47">
        <v>178094</v>
      </c>
      <c r="I9" s="47">
        <v>16028.5</v>
      </c>
      <c r="J9" s="47">
        <v>16028.5</v>
      </c>
      <c r="K9" s="47"/>
      <c r="L9" s="47">
        <f t="shared" si="0"/>
        <v>32057</v>
      </c>
      <c r="M9" s="48">
        <f t="shared" si="1"/>
        <v>210151</v>
      </c>
      <c r="N9" s="47">
        <v>5100021168</v>
      </c>
      <c r="O9" s="47"/>
      <c r="P9" s="52" t="s">
        <v>31</v>
      </c>
      <c r="Q9" s="47" t="s">
        <v>21</v>
      </c>
      <c r="R9" s="53"/>
      <c r="S9" s="47"/>
      <c r="T9" s="54"/>
    </row>
    <row r="10" spans="1:20" x14ac:dyDescent="0.25">
      <c r="A10" s="47">
        <v>295</v>
      </c>
      <c r="B10" s="48" t="s">
        <v>436</v>
      </c>
      <c r="C10" s="48" t="s">
        <v>368</v>
      </c>
      <c r="D10" s="49" t="s">
        <v>35</v>
      </c>
      <c r="E10" s="58" t="s">
        <v>743</v>
      </c>
      <c r="F10" s="49">
        <v>996511</v>
      </c>
      <c r="G10" s="50">
        <v>0.05</v>
      </c>
      <c r="H10" s="47">
        <v>229100.5</v>
      </c>
      <c r="I10" s="47">
        <v>5727.5</v>
      </c>
      <c r="J10" s="47">
        <v>5727.5</v>
      </c>
      <c r="K10" s="47"/>
      <c r="L10" s="47">
        <f t="shared" si="0"/>
        <v>11455</v>
      </c>
      <c r="M10" s="51">
        <f t="shared" si="1"/>
        <v>240555.5</v>
      </c>
      <c r="N10" s="47">
        <v>1900001157</v>
      </c>
      <c r="O10" s="47"/>
      <c r="P10" s="52" t="s">
        <v>36</v>
      </c>
      <c r="Q10" s="47" t="s">
        <v>16</v>
      </c>
      <c r="R10" s="53"/>
      <c r="S10" s="51">
        <v>229100</v>
      </c>
      <c r="T10" s="54"/>
    </row>
    <row r="11" spans="1:20" x14ac:dyDescent="0.25">
      <c r="A11" s="47">
        <v>296</v>
      </c>
      <c r="B11" s="48" t="s">
        <v>369</v>
      </c>
      <c r="C11" s="48" t="s">
        <v>370</v>
      </c>
      <c r="D11" s="49" t="s">
        <v>13</v>
      </c>
      <c r="E11" s="58" t="s">
        <v>716</v>
      </c>
      <c r="F11" s="49">
        <v>996511</v>
      </c>
      <c r="G11" s="47"/>
      <c r="H11" s="47">
        <v>98162</v>
      </c>
      <c r="I11" s="47"/>
      <c r="J11" s="47"/>
      <c r="K11" s="47"/>
      <c r="L11" s="47">
        <f t="shared" si="0"/>
        <v>0</v>
      </c>
      <c r="M11" s="48">
        <f t="shared" si="1"/>
        <v>98162</v>
      </c>
      <c r="N11" s="47">
        <v>5100012227</v>
      </c>
      <c r="O11" s="47"/>
      <c r="P11" s="52" t="s">
        <v>214</v>
      </c>
      <c r="Q11" s="47" t="s">
        <v>16</v>
      </c>
      <c r="R11" s="53"/>
      <c r="S11" s="47"/>
      <c r="T11" s="54"/>
    </row>
    <row r="12" spans="1:20" x14ac:dyDescent="0.25">
      <c r="A12" s="47">
        <v>297</v>
      </c>
      <c r="B12" s="48" t="s">
        <v>367</v>
      </c>
      <c r="C12" s="48" t="s">
        <v>370</v>
      </c>
      <c r="D12" s="49" t="s">
        <v>13</v>
      </c>
      <c r="E12" s="58" t="s">
        <v>716</v>
      </c>
      <c r="F12" s="49">
        <v>996511</v>
      </c>
      <c r="G12" s="47"/>
      <c r="H12" s="47">
        <v>162800</v>
      </c>
      <c r="I12" s="47"/>
      <c r="J12" s="47"/>
      <c r="K12" s="47"/>
      <c r="L12" s="47">
        <f t="shared" si="0"/>
        <v>0</v>
      </c>
      <c r="M12" s="48">
        <f t="shared" si="1"/>
        <v>162800</v>
      </c>
      <c r="N12" s="47">
        <v>5100012277</v>
      </c>
      <c r="O12" s="47"/>
      <c r="P12" s="52" t="s">
        <v>214</v>
      </c>
      <c r="Q12" s="47" t="s">
        <v>16</v>
      </c>
      <c r="R12" s="53"/>
      <c r="S12" s="47"/>
      <c r="T12" s="54"/>
    </row>
    <row r="13" spans="1:20" x14ac:dyDescent="0.25">
      <c r="A13" s="47">
        <v>298</v>
      </c>
      <c r="B13" s="48" t="s">
        <v>371</v>
      </c>
      <c r="C13" s="48" t="s">
        <v>370</v>
      </c>
      <c r="D13" s="49" t="s">
        <v>13</v>
      </c>
      <c r="E13" s="58" t="s">
        <v>716</v>
      </c>
      <c r="F13" s="49">
        <v>996511</v>
      </c>
      <c r="G13" s="47"/>
      <c r="H13" s="47">
        <v>1664195</v>
      </c>
      <c r="I13" s="47"/>
      <c r="J13" s="47"/>
      <c r="K13" s="47"/>
      <c r="L13" s="47">
        <f t="shared" si="0"/>
        <v>0</v>
      </c>
      <c r="M13" s="48">
        <f t="shared" si="1"/>
        <v>1664195</v>
      </c>
      <c r="N13" s="47">
        <v>5100012297</v>
      </c>
      <c r="O13" s="47"/>
      <c r="P13" s="52" t="s">
        <v>214</v>
      </c>
      <c r="Q13" s="47" t="s">
        <v>16</v>
      </c>
      <c r="R13" s="53"/>
      <c r="S13" s="47"/>
      <c r="T13" s="54"/>
    </row>
    <row r="14" spans="1:20" x14ac:dyDescent="0.25">
      <c r="A14" s="47">
        <v>299</v>
      </c>
      <c r="B14" s="48">
        <v>145</v>
      </c>
      <c r="C14" s="48" t="s">
        <v>359</v>
      </c>
      <c r="D14" s="49" t="s">
        <v>69</v>
      </c>
      <c r="E14" s="58" t="s">
        <v>723</v>
      </c>
      <c r="F14" s="49">
        <v>996111</v>
      </c>
      <c r="G14" s="50">
        <v>0.18</v>
      </c>
      <c r="H14" s="47">
        <v>6182</v>
      </c>
      <c r="I14" s="47">
        <v>556</v>
      </c>
      <c r="J14" s="47">
        <v>556</v>
      </c>
      <c r="K14" s="47"/>
      <c r="L14" s="47">
        <f t="shared" si="0"/>
        <v>1112</v>
      </c>
      <c r="M14" s="48">
        <f t="shared" si="1"/>
        <v>7294</v>
      </c>
      <c r="N14" s="47">
        <v>1900003733</v>
      </c>
      <c r="O14" s="47"/>
      <c r="P14" s="52" t="s">
        <v>269</v>
      </c>
      <c r="Q14" s="47" t="s">
        <v>21</v>
      </c>
      <c r="R14" s="53"/>
      <c r="S14" s="47"/>
      <c r="T14" s="54"/>
    </row>
    <row r="15" spans="1:20" x14ac:dyDescent="0.25">
      <c r="A15" s="47">
        <v>300</v>
      </c>
      <c r="B15" s="48">
        <v>114</v>
      </c>
      <c r="C15" s="48" t="s">
        <v>359</v>
      </c>
      <c r="D15" s="49" t="s">
        <v>44</v>
      </c>
      <c r="E15" s="58" t="s">
        <v>742</v>
      </c>
      <c r="F15" s="49">
        <v>996511</v>
      </c>
      <c r="G15" s="50">
        <v>0.18</v>
      </c>
      <c r="H15" s="47">
        <v>14416</v>
      </c>
      <c r="I15" s="47">
        <v>1297</v>
      </c>
      <c r="J15" s="47">
        <v>1297</v>
      </c>
      <c r="K15" s="47"/>
      <c r="L15" s="47">
        <f t="shared" si="0"/>
        <v>2594</v>
      </c>
      <c r="M15" s="48">
        <f t="shared" si="1"/>
        <v>17010</v>
      </c>
      <c r="N15" s="47">
        <v>1900003803</v>
      </c>
      <c r="O15" s="47"/>
      <c r="P15" s="52" t="s">
        <v>32</v>
      </c>
      <c r="Q15" s="47" t="s">
        <v>21</v>
      </c>
      <c r="R15" s="53"/>
      <c r="S15" s="47"/>
      <c r="T15" s="54"/>
    </row>
    <row r="16" spans="1:20" x14ac:dyDescent="0.25">
      <c r="A16" s="47">
        <v>302</v>
      </c>
      <c r="B16" s="48">
        <v>51</v>
      </c>
      <c r="C16" s="48" t="s">
        <v>359</v>
      </c>
      <c r="D16" s="49" t="s">
        <v>47</v>
      </c>
      <c r="E16" s="52" t="s">
        <v>722</v>
      </c>
      <c r="F16" s="49">
        <v>996713</v>
      </c>
      <c r="G16" s="50">
        <v>0.18</v>
      </c>
      <c r="H16" s="47">
        <v>31730</v>
      </c>
      <c r="I16" s="47">
        <v>2856</v>
      </c>
      <c r="J16" s="47">
        <v>2856</v>
      </c>
      <c r="K16" s="47"/>
      <c r="L16" s="47">
        <f t="shared" si="0"/>
        <v>5712</v>
      </c>
      <c r="M16" s="48">
        <f t="shared" si="1"/>
        <v>37442</v>
      </c>
      <c r="N16" s="47">
        <v>1900003808</v>
      </c>
      <c r="O16" s="47" t="s">
        <v>438</v>
      </c>
      <c r="P16" s="52" t="s">
        <v>32</v>
      </c>
      <c r="Q16" s="47" t="s">
        <v>21</v>
      </c>
      <c r="R16" s="53"/>
      <c r="S16" s="47"/>
      <c r="T16" s="54"/>
    </row>
    <row r="17" spans="1:20" x14ac:dyDescent="0.25">
      <c r="A17" s="47">
        <v>303</v>
      </c>
      <c r="B17" s="48">
        <v>52</v>
      </c>
      <c r="C17" s="48" t="s">
        <v>359</v>
      </c>
      <c r="D17" s="49" t="s">
        <v>47</v>
      </c>
      <c r="E17" s="52" t="s">
        <v>722</v>
      </c>
      <c r="F17" s="49">
        <v>996111</v>
      </c>
      <c r="G17" s="50">
        <v>0.18</v>
      </c>
      <c r="H17" s="47">
        <v>16696</v>
      </c>
      <c r="I17" s="47">
        <v>1503</v>
      </c>
      <c r="J17" s="47">
        <v>1503</v>
      </c>
      <c r="K17" s="47"/>
      <c r="L17" s="47">
        <f t="shared" si="0"/>
        <v>3006</v>
      </c>
      <c r="M17" s="48">
        <f t="shared" si="1"/>
        <v>19702</v>
      </c>
      <c r="N17" s="47">
        <v>1900003811</v>
      </c>
      <c r="O17" s="47" t="s">
        <v>438</v>
      </c>
      <c r="P17" s="52" t="s">
        <v>269</v>
      </c>
      <c r="Q17" s="47" t="s">
        <v>21</v>
      </c>
      <c r="R17" s="53"/>
      <c r="S17" s="47"/>
      <c r="T17" s="54"/>
    </row>
    <row r="18" spans="1:20" x14ac:dyDescent="0.25">
      <c r="A18" s="47">
        <v>304</v>
      </c>
      <c r="B18" s="48">
        <v>53</v>
      </c>
      <c r="C18" s="48" t="s">
        <v>359</v>
      </c>
      <c r="D18" s="49" t="s">
        <v>47</v>
      </c>
      <c r="E18" s="52" t="s">
        <v>722</v>
      </c>
      <c r="F18" s="49">
        <v>996511</v>
      </c>
      <c r="G18" s="50">
        <v>0</v>
      </c>
      <c r="H18" s="47">
        <v>133766</v>
      </c>
      <c r="I18" s="47"/>
      <c r="J18" s="47"/>
      <c r="K18" s="47"/>
      <c r="L18" s="47">
        <f t="shared" si="0"/>
        <v>0</v>
      </c>
      <c r="M18" s="48">
        <f t="shared" si="1"/>
        <v>133766</v>
      </c>
      <c r="N18" s="47">
        <v>5100025023</v>
      </c>
      <c r="O18" s="47" t="s">
        <v>438</v>
      </c>
      <c r="P18" s="52" t="s">
        <v>214</v>
      </c>
      <c r="Q18" s="47" t="s">
        <v>16</v>
      </c>
      <c r="R18" s="53"/>
      <c r="S18" s="47"/>
      <c r="T18" s="54"/>
    </row>
    <row r="19" spans="1:20" x14ac:dyDescent="0.25">
      <c r="A19" s="47">
        <v>305</v>
      </c>
      <c r="B19" s="48" t="s">
        <v>373</v>
      </c>
      <c r="C19" s="48" t="s">
        <v>374</v>
      </c>
      <c r="D19" s="49" t="s">
        <v>13</v>
      </c>
      <c r="E19" s="58" t="s">
        <v>716</v>
      </c>
      <c r="F19" s="49">
        <v>996511</v>
      </c>
      <c r="G19" s="47"/>
      <c r="H19" s="47">
        <v>1392621</v>
      </c>
      <c r="I19" s="47"/>
      <c r="J19" s="47"/>
      <c r="K19" s="47"/>
      <c r="L19" s="47">
        <f t="shared" si="0"/>
        <v>0</v>
      </c>
      <c r="M19" s="48">
        <f t="shared" si="1"/>
        <v>1392621</v>
      </c>
      <c r="N19" s="47">
        <v>5100027078</v>
      </c>
      <c r="O19" s="47" t="s">
        <v>439</v>
      </c>
      <c r="P19" s="52" t="s">
        <v>214</v>
      </c>
      <c r="Q19" s="47" t="s">
        <v>16</v>
      </c>
      <c r="R19" s="53"/>
      <c r="S19" s="47"/>
      <c r="T19" s="54"/>
    </row>
    <row r="20" spans="1:20" x14ac:dyDescent="0.25">
      <c r="A20" s="47">
        <v>306</v>
      </c>
      <c r="B20" s="48" t="s">
        <v>362</v>
      </c>
      <c r="C20" s="48" t="s">
        <v>375</v>
      </c>
      <c r="D20" s="49" t="s">
        <v>13</v>
      </c>
      <c r="E20" s="58" t="s">
        <v>716</v>
      </c>
      <c r="F20" s="49">
        <v>996511</v>
      </c>
      <c r="G20" s="47"/>
      <c r="H20" s="47">
        <v>217360</v>
      </c>
      <c r="I20" s="47"/>
      <c r="J20" s="47"/>
      <c r="K20" s="47"/>
      <c r="L20" s="47">
        <f t="shared" si="0"/>
        <v>0</v>
      </c>
      <c r="M20" s="48">
        <f t="shared" si="1"/>
        <v>217360</v>
      </c>
      <c r="N20" s="47">
        <v>5100027086</v>
      </c>
      <c r="O20" s="47" t="s">
        <v>439</v>
      </c>
      <c r="P20" s="52" t="s">
        <v>214</v>
      </c>
      <c r="Q20" s="47" t="s">
        <v>16</v>
      </c>
      <c r="R20" s="53"/>
      <c r="S20" s="47"/>
      <c r="T20" s="54"/>
    </row>
    <row r="21" spans="1:20" x14ac:dyDescent="0.25">
      <c r="A21" s="47">
        <v>307</v>
      </c>
      <c r="B21" s="48" t="s">
        <v>376</v>
      </c>
      <c r="C21" s="48" t="s">
        <v>374</v>
      </c>
      <c r="D21" s="49" t="s">
        <v>13</v>
      </c>
      <c r="E21" s="58" t="s">
        <v>716</v>
      </c>
      <c r="F21" s="49">
        <v>996511</v>
      </c>
      <c r="G21" s="47"/>
      <c r="H21" s="47">
        <v>289089</v>
      </c>
      <c r="I21" s="47"/>
      <c r="J21" s="47"/>
      <c r="K21" s="47"/>
      <c r="L21" s="47">
        <f t="shared" si="0"/>
        <v>0</v>
      </c>
      <c r="M21" s="48">
        <f t="shared" si="1"/>
        <v>289089</v>
      </c>
      <c r="N21" s="47">
        <v>5100027108</v>
      </c>
      <c r="O21" s="47" t="s">
        <v>439</v>
      </c>
      <c r="P21" s="52" t="s">
        <v>214</v>
      </c>
      <c r="Q21" s="47" t="s">
        <v>16</v>
      </c>
      <c r="R21" s="53"/>
      <c r="S21" s="47"/>
      <c r="T21" s="54"/>
    </row>
    <row r="22" spans="1:20" x14ac:dyDescent="0.25">
      <c r="A22" s="47">
        <v>308</v>
      </c>
      <c r="B22" s="48" t="s">
        <v>377</v>
      </c>
      <c r="C22" s="48" t="s">
        <v>378</v>
      </c>
      <c r="D22" s="49" t="s">
        <v>35</v>
      </c>
      <c r="E22" s="58" t="s">
        <v>743</v>
      </c>
      <c r="F22" s="49">
        <v>996511</v>
      </c>
      <c r="G22" s="50">
        <v>0.05</v>
      </c>
      <c r="H22" s="47">
        <v>322755</v>
      </c>
      <c r="I22" s="47">
        <v>8068.88</v>
      </c>
      <c r="J22" s="47">
        <v>8068.88</v>
      </c>
      <c r="K22" s="47"/>
      <c r="L22" s="47">
        <f t="shared" si="0"/>
        <v>16137.76</v>
      </c>
      <c r="M22" s="51">
        <f t="shared" si="1"/>
        <v>338892.76</v>
      </c>
      <c r="N22" s="47">
        <v>5100027025</v>
      </c>
      <c r="O22" s="47" t="s">
        <v>439</v>
      </c>
      <c r="P22" s="52" t="s">
        <v>36</v>
      </c>
      <c r="Q22" s="47" t="s">
        <v>16</v>
      </c>
      <c r="R22" s="53"/>
      <c r="S22" s="51">
        <v>32755</v>
      </c>
      <c r="T22" s="54"/>
    </row>
    <row r="23" spans="1:20" x14ac:dyDescent="0.25">
      <c r="A23" s="47">
        <v>312</v>
      </c>
      <c r="B23" s="48">
        <v>112</v>
      </c>
      <c r="C23" s="48" t="s">
        <v>359</v>
      </c>
      <c r="D23" s="49" t="s">
        <v>44</v>
      </c>
      <c r="E23" s="58" t="s">
        <v>742</v>
      </c>
      <c r="F23" s="49">
        <v>996511</v>
      </c>
      <c r="G23" s="47"/>
      <c r="H23" s="47">
        <v>64000</v>
      </c>
      <c r="I23" s="47"/>
      <c r="J23" s="47"/>
      <c r="K23" s="47"/>
      <c r="L23" s="47">
        <f t="shared" si="0"/>
        <v>0</v>
      </c>
      <c r="M23" s="48">
        <f t="shared" si="1"/>
        <v>64000</v>
      </c>
      <c r="N23" s="47">
        <v>5100024087</v>
      </c>
      <c r="O23" s="47" t="s">
        <v>440</v>
      </c>
      <c r="P23" s="52" t="s">
        <v>144</v>
      </c>
      <c r="Q23" s="47" t="s">
        <v>16</v>
      </c>
      <c r="R23" s="53"/>
      <c r="S23" s="47"/>
      <c r="T23" s="54"/>
    </row>
    <row r="24" spans="1:20" x14ac:dyDescent="0.25">
      <c r="A24" s="47">
        <v>313</v>
      </c>
      <c r="B24" s="48" t="s">
        <v>384</v>
      </c>
      <c r="C24" s="48" t="s">
        <v>359</v>
      </c>
      <c r="D24" s="49" t="s">
        <v>35</v>
      </c>
      <c r="E24" s="58" t="s">
        <v>743</v>
      </c>
      <c r="F24" s="49">
        <v>996713</v>
      </c>
      <c r="G24" s="50">
        <v>0.18</v>
      </c>
      <c r="H24" s="47">
        <v>288867.5</v>
      </c>
      <c r="I24" s="47">
        <v>25998.25</v>
      </c>
      <c r="J24" s="47">
        <v>25998.25</v>
      </c>
      <c r="K24" s="47"/>
      <c r="L24" s="47">
        <f t="shared" si="0"/>
        <v>51996.5</v>
      </c>
      <c r="M24" s="48">
        <f t="shared" si="1"/>
        <v>340864</v>
      </c>
      <c r="N24" s="47">
        <v>5100024084</v>
      </c>
      <c r="O24" s="47" t="s">
        <v>440</v>
      </c>
      <c r="P24" s="52" t="s">
        <v>41</v>
      </c>
      <c r="Q24" s="47" t="s">
        <v>21</v>
      </c>
      <c r="R24" s="53"/>
      <c r="S24" s="47"/>
      <c r="T24" s="54"/>
    </row>
    <row r="25" spans="1:20" x14ac:dyDescent="0.25">
      <c r="A25" s="47">
        <v>314</v>
      </c>
      <c r="B25" s="48" t="s">
        <v>385</v>
      </c>
      <c r="C25" s="48" t="s">
        <v>359</v>
      </c>
      <c r="D25" s="49" t="s">
        <v>35</v>
      </c>
      <c r="E25" s="58" t="s">
        <v>743</v>
      </c>
      <c r="F25" s="49">
        <v>996111</v>
      </c>
      <c r="G25" s="50">
        <v>0.18</v>
      </c>
      <c r="H25" s="47">
        <v>36700</v>
      </c>
      <c r="I25" s="47">
        <v>3303</v>
      </c>
      <c r="J25" s="47">
        <v>3303</v>
      </c>
      <c r="K25" s="47"/>
      <c r="L25" s="47">
        <f t="shared" si="0"/>
        <v>6606</v>
      </c>
      <c r="M25" s="48">
        <f t="shared" si="1"/>
        <v>43306</v>
      </c>
      <c r="N25" s="47">
        <v>5100024077</v>
      </c>
      <c r="O25" s="47" t="s">
        <v>440</v>
      </c>
      <c r="P25" s="52" t="s">
        <v>269</v>
      </c>
      <c r="Q25" s="47" t="s">
        <v>21</v>
      </c>
      <c r="R25" s="53"/>
      <c r="S25" s="47"/>
      <c r="T25" s="54"/>
    </row>
    <row r="26" spans="1:20" x14ac:dyDescent="0.25">
      <c r="A26" s="47">
        <v>315</v>
      </c>
      <c r="B26" s="48" t="s">
        <v>386</v>
      </c>
      <c r="C26" s="48" t="s">
        <v>359</v>
      </c>
      <c r="D26" s="49" t="s">
        <v>278</v>
      </c>
      <c r="E26" s="58" t="s">
        <v>801</v>
      </c>
      <c r="F26" s="49">
        <v>9967</v>
      </c>
      <c r="G26" s="50">
        <v>0.18</v>
      </c>
      <c r="H26" s="47">
        <v>93316.88</v>
      </c>
      <c r="I26" s="47"/>
      <c r="J26" s="47"/>
      <c r="K26" s="47"/>
      <c r="L26" s="47">
        <f t="shared" si="0"/>
        <v>0</v>
      </c>
      <c r="M26" s="48">
        <f t="shared" si="1"/>
        <v>93316.88</v>
      </c>
      <c r="N26" s="47"/>
      <c r="O26" s="47"/>
      <c r="P26" s="52" t="s">
        <v>279</v>
      </c>
      <c r="Q26" s="47"/>
      <c r="R26" s="53"/>
      <c r="S26" s="47"/>
      <c r="T26" s="54"/>
    </row>
    <row r="27" spans="1:20" x14ac:dyDescent="0.25">
      <c r="A27" s="47">
        <v>316</v>
      </c>
      <c r="B27" s="48">
        <v>102</v>
      </c>
      <c r="C27" s="48" t="s">
        <v>387</v>
      </c>
      <c r="D27" s="49" t="s">
        <v>262</v>
      </c>
      <c r="E27" s="77" t="s">
        <v>699</v>
      </c>
      <c r="F27" s="49">
        <v>49090090</v>
      </c>
      <c r="G27" s="50">
        <v>0.12</v>
      </c>
      <c r="H27" s="47">
        <v>320</v>
      </c>
      <c r="I27" s="47"/>
      <c r="J27" s="47"/>
      <c r="K27" s="47">
        <v>38.4</v>
      </c>
      <c r="L27" s="47">
        <f t="shared" si="0"/>
        <v>38.4</v>
      </c>
      <c r="M27" s="48">
        <f t="shared" si="1"/>
        <v>358.4</v>
      </c>
      <c r="N27" s="47">
        <v>1900005700</v>
      </c>
      <c r="O27" s="47" t="s">
        <v>441</v>
      </c>
      <c r="P27" s="52"/>
      <c r="Q27" s="47"/>
      <c r="R27" s="53"/>
      <c r="S27" s="47"/>
      <c r="T27" s="54"/>
    </row>
    <row r="28" spans="1:20" x14ac:dyDescent="0.25">
      <c r="A28" s="47">
        <v>317</v>
      </c>
      <c r="B28" s="48" t="s">
        <v>388</v>
      </c>
      <c r="C28" s="48" t="s">
        <v>389</v>
      </c>
      <c r="D28" s="49" t="s">
        <v>13</v>
      </c>
      <c r="E28" s="58" t="s">
        <v>716</v>
      </c>
      <c r="F28" s="49">
        <v>996511</v>
      </c>
      <c r="G28" s="47"/>
      <c r="H28" s="47">
        <v>196710</v>
      </c>
      <c r="I28" s="47"/>
      <c r="J28" s="47"/>
      <c r="K28" s="47"/>
      <c r="L28" s="47">
        <f t="shared" si="0"/>
        <v>0</v>
      </c>
      <c r="M28" s="48">
        <f t="shared" si="1"/>
        <v>196710</v>
      </c>
      <c r="N28" s="47">
        <v>5100037951</v>
      </c>
      <c r="O28" s="47" t="s">
        <v>442</v>
      </c>
      <c r="P28" s="52" t="s">
        <v>214</v>
      </c>
      <c r="Q28" s="47" t="s">
        <v>16</v>
      </c>
      <c r="R28" s="53"/>
      <c r="S28" s="47"/>
      <c r="T28" s="54"/>
    </row>
    <row r="29" spans="1:20" x14ac:dyDescent="0.25">
      <c r="A29" s="47">
        <v>318</v>
      </c>
      <c r="B29" s="48" t="s">
        <v>390</v>
      </c>
      <c r="C29" s="48" t="s">
        <v>389</v>
      </c>
      <c r="D29" s="49" t="s">
        <v>13</v>
      </c>
      <c r="E29" s="58" t="s">
        <v>716</v>
      </c>
      <c r="F29" s="49">
        <v>996511</v>
      </c>
      <c r="G29" s="47"/>
      <c r="H29" s="47">
        <v>320831</v>
      </c>
      <c r="I29" s="47"/>
      <c r="J29" s="47"/>
      <c r="K29" s="47"/>
      <c r="L29" s="47">
        <f t="shared" si="0"/>
        <v>0</v>
      </c>
      <c r="M29" s="48">
        <f t="shared" si="1"/>
        <v>320831</v>
      </c>
      <c r="N29" s="47">
        <v>5100037950</v>
      </c>
      <c r="O29" s="47" t="s">
        <v>442</v>
      </c>
      <c r="P29" s="52" t="s">
        <v>214</v>
      </c>
      <c r="Q29" s="47" t="s">
        <v>16</v>
      </c>
      <c r="R29" s="53"/>
      <c r="S29" s="47"/>
      <c r="T29" s="54"/>
    </row>
    <row r="30" spans="1:20" x14ac:dyDescent="0.25">
      <c r="A30" s="47">
        <v>319</v>
      </c>
      <c r="B30" s="48" t="s">
        <v>391</v>
      </c>
      <c r="C30" s="48" t="s">
        <v>389</v>
      </c>
      <c r="D30" s="49" t="s">
        <v>13</v>
      </c>
      <c r="E30" s="58" t="s">
        <v>716</v>
      </c>
      <c r="F30" s="49">
        <v>996511</v>
      </c>
      <c r="G30" s="47"/>
      <c r="H30" s="47">
        <v>1799395</v>
      </c>
      <c r="I30" s="47"/>
      <c r="J30" s="47"/>
      <c r="K30" s="47"/>
      <c r="L30" s="47">
        <f t="shared" si="0"/>
        <v>0</v>
      </c>
      <c r="M30" s="48">
        <f t="shared" si="1"/>
        <v>1799395</v>
      </c>
      <c r="N30" s="47">
        <v>5100037947</v>
      </c>
      <c r="O30" s="47" t="s">
        <v>442</v>
      </c>
      <c r="P30" s="52" t="s">
        <v>214</v>
      </c>
      <c r="Q30" s="47" t="s">
        <v>16</v>
      </c>
      <c r="R30" s="53"/>
      <c r="S30" s="47"/>
      <c r="T30" s="54"/>
    </row>
    <row r="31" spans="1:20" x14ac:dyDescent="0.25">
      <c r="A31" s="47">
        <v>320</v>
      </c>
      <c r="B31" s="48" t="s">
        <v>392</v>
      </c>
      <c r="C31" s="48" t="s">
        <v>393</v>
      </c>
      <c r="D31" s="49" t="s">
        <v>81</v>
      </c>
      <c r="E31" s="77" t="s">
        <v>702</v>
      </c>
      <c r="F31" s="77">
        <v>4911</v>
      </c>
      <c r="G31" s="50">
        <v>0.12</v>
      </c>
      <c r="H31" s="47">
        <v>8050</v>
      </c>
      <c r="I31" s="47"/>
      <c r="J31" s="47"/>
      <c r="K31" s="47">
        <v>966</v>
      </c>
      <c r="L31" s="47">
        <f t="shared" si="0"/>
        <v>966</v>
      </c>
      <c r="M31" s="48">
        <f t="shared" si="1"/>
        <v>9016</v>
      </c>
      <c r="N31" s="47">
        <v>5100040291</v>
      </c>
      <c r="O31" s="47" t="s">
        <v>443</v>
      </c>
      <c r="P31" s="52" t="s">
        <v>394</v>
      </c>
      <c r="Q31" s="47" t="s">
        <v>21</v>
      </c>
      <c r="R31" s="53"/>
      <c r="S31" s="47"/>
      <c r="T31" s="54"/>
    </row>
    <row r="32" spans="1:20" x14ac:dyDescent="0.25">
      <c r="A32" s="47">
        <v>324</v>
      </c>
      <c r="B32" s="48">
        <v>55</v>
      </c>
      <c r="C32" s="48" t="s">
        <v>397</v>
      </c>
      <c r="D32" s="49" t="s">
        <v>47</v>
      </c>
      <c r="E32" s="52" t="s">
        <v>722</v>
      </c>
      <c r="F32" s="49">
        <v>996111</v>
      </c>
      <c r="G32" s="50">
        <v>0.18</v>
      </c>
      <c r="H32" s="47">
        <v>26394</v>
      </c>
      <c r="I32" s="47">
        <v>2375</v>
      </c>
      <c r="J32" s="47">
        <v>2375</v>
      </c>
      <c r="K32" s="47"/>
      <c r="L32" s="47">
        <f t="shared" si="0"/>
        <v>4750</v>
      </c>
      <c r="M32" s="48">
        <f t="shared" si="1"/>
        <v>31144</v>
      </c>
      <c r="N32" s="47">
        <v>1900007999</v>
      </c>
      <c r="O32" s="47" t="s">
        <v>444</v>
      </c>
      <c r="P32" s="52" t="s">
        <v>22</v>
      </c>
      <c r="Q32" s="47" t="s">
        <v>21</v>
      </c>
      <c r="R32" s="53">
        <v>1</v>
      </c>
      <c r="S32" s="47"/>
      <c r="T32" s="54"/>
    </row>
    <row r="33" spans="1:20" x14ac:dyDescent="0.25">
      <c r="A33" s="47">
        <v>325</v>
      </c>
      <c r="B33" s="48">
        <v>54</v>
      </c>
      <c r="C33" s="48" t="s">
        <v>397</v>
      </c>
      <c r="D33" s="49" t="s">
        <v>47</v>
      </c>
      <c r="E33" s="52" t="s">
        <v>722</v>
      </c>
      <c r="F33" s="49">
        <v>996713</v>
      </c>
      <c r="G33" s="50">
        <v>0.18</v>
      </c>
      <c r="H33" s="47">
        <v>55930</v>
      </c>
      <c r="I33" s="47">
        <v>5034</v>
      </c>
      <c r="J33" s="47">
        <v>5034</v>
      </c>
      <c r="K33" s="47"/>
      <c r="L33" s="47">
        <f t="shared" si="0"/>
        <v>10068</v>
      </c>
      <c r="M33" s="48">
        <f t="shared" si="1"/>
        <v>65998</v>
      </c>
      <c r="N33" s="47">
        <v>1900007995</v>
      </c>
      <c r="O33" s="47" t="s">
        <v>444</v>
      </c>
      <c r="P33" s="52" t="s">
        <v>210</v>
      </c>
      <c r="Q33" s="47" t="s">
        <v>21</v>
      </c>
      <c r="R33" s="53">
        <v>-1</v>
      </c>
      <c r="S33" s="47"/>
      <c r="T33" s="54"/>
    </row>
    <row r="34" spans="1:20" x14ac:dyDescent="0.25">
      <c r="A34" s="47">
        <v>326</v>
      </c>
      <c r="B34" s="48">
        <v>56</v>
      </c>
      <c r="C34" s="48" t="s">
        <v>397</v>
      </c>
      <c r="D34" s="49" t="s">
        <v>47</v>
      </c>
      <c r="E34" s="52" t="s">
        <v>722</v>
      </c>
      <c r="F34" s="49">
        <v>996511</v>
      </c>
      <c r="G34" s="47"/>
      <c r="H34" s="47">
        <v>204731</v>
      </c>
      <c r="I34" s="47"/>
      <c r="J34" s="47"/>
      <c r="K34" s="47"/>
      <c r="L34" s="47">
        <f t="shared" si="0"/>
        <v>0</v>
      </c>
      <c r="M34" s="48">
        <f t="shared" si="1"/>
        <v>204731</v>
      </c>
      <c r="N34" s="47">
        <v>5100044193</v>
      </c>
      <c r="O34" s="47" t="s">
        <v>444</v>
      </c>
      <c r="P34" s="52" t="s">
        <v>214</v>
      </c>
      <c r="Q34" s="47" t="s">
        <v>16</v>
      </c>
      <c r="R34" s="53"/>
      <c r="S34" s="47"/>
      <c r="T34" s="54"/>
    </row>
    <row r="35" spans="1:20" x14ac:dyDescent="0.25">
      <c r="A35" s="47">
        <v>327</v>
      </c>
      <c r="B35" s="48" t="s">
        <v>398</v>
      </c>
      <c r="C35" s="48" t="s">
        <v>389</v>
      </c>
      <c r="D35" s="49" t="s">
        <v>13</v>
      </c>
      <c r="E35" s="58" t="s">
        <v>716</v>
      </c>
      <c r="F35" s="49">
        <v>9967</v>
      </c>
      <c r="G35" s="50">
        <v>0.18</v>
      </c>
      <c r="H35" s="47">
        <v>82000</v>
      </c>
      <c r="I35" s="47">
        <v>7380</v>
      </c>
      <c r="J35" s="47">
        <v>7380</v>
      </c>
      <c r="K35" s="47"/>
      <c r="L35" s="47">
        <f t="shared" si="0"/>
        <v>14760</v>
      </c>
      <c r="M35" s="48">
        <f t="shared" si="1"/>
        <v>96760</v>
      </c>
      <c r="N35" s="47">
        <v>1900006958</v>
      </c>
      <c r="O35" s="47" t="s">
        <v>443</v>
      </c>
      <c r="P35" s="52" t="s">
        <v>210</v>
      </c>
      <c r="Q35" s="47" t="s">
        <v>21</v>
      </c>
      <c r="R35" s="53"/>
      <c r="S35" s="47"/>
      <c r="T35" s="54"/>
    </row>
    <row r="36" spans="1:20" x14ac:dyDescent="0.25">
      <c r="A36" s="47">
        <v>328</v>
      </c>
      <c r="B36" s="48" t="s">
        <v>399</v>
      </c>
      <c r="C36" s="48" t="s">
        <v>397</v>
      </c>
      <c r="D36" s="49" t="s">
        <v>35</v>
      </c>
      <c r="E36" s="58" t="s">
        <v>743</v>
      </c>
      <c r="F36" s="49">
        <v>996511</v>
      </c>
      <c r="G36" s="50">
        <v>0.05</v>
      </c>
      <c r="H36" s="47">
        <v>433637.5</v>
      </c>
      <c r="I36" s="47">
        <v>10840.95</v>
      </c>
      <c r="J36" s="47">
        <v>10840.95</v>
      </c>
      <c r="K36" s="47"/>
      <c r="L36" s="47">
        <f t="shared" si="0"/>
        <v>21681.9</v>
      </c>
      <c r="M36" s="51">
        <f t="shared" si="1"/>
        <v>455319.4</v>
      </c>
      <c r="N36" s="47">
        <v>5100042165</v>
      </c>
      <c r="O36" s="47" t="s">
        <v>445</v>
      </c>
      <c r="P36" s="52" t="s">
        <v>36</v>
      </c>
      <c r="Q36" s="47" t="s">
        <v>16</v>
      </c>
      <c r="R36" s="53"/>
      <c r="S36" s="51">
        <v>433638</v>
      </c>
      <c r="T36" s="54"/>
    </row>
    <row r="37" spans="1:20" x14ac:dyDescent="0.25">
      <c r="A37" s="47">
        <v>329</v>
      </c>
      <c r="B37" s="48" t="s">
        <v>400</v>
      </c>
      <c r="C37" s="48" t="s">
        <v>397</v>
      </c>
      <c r="D37" s="49" t="s">
        <v>35</v>
      </c>
      <c r="E37" s="58" t="s">
        <v>743</v>
      </c>
      <c r="F37" s="49">
        <v>996713</v>
      </c>
      <c r="G37" s="50">
        <v>0.18</v>
      </c>
      <c r="H37" s="47">
        <v>329044.5</v>
      </c>
      <c r="I37" s="47">
        <v>29614.25</v>
      </c>
      <c r="J37" s="47">
        <v>29614.25</v>
      </c>
      <c r="K37" s="47"/>
      <c r="L37" s="47">
        <f t="shared" si="0"/>
        <v>59228.5</v>
      </c>
      <c r="M37" s="48">
        <f t="shared" si="1"/>
        <v>388273</v>
      </c>
      <c r="N37" s="47">
        <v>1900007617</v>
      </c>
      <c r="O37" s="47" t="s">
        <v>445</v>
      </c>
      <c r="P37" s="52" t="s">
        <v>41</v>
      </c>
      <c r="Q37" s="47" t="s">
        <v>21</v>
      </c>
      <c r="R37" s="53"/>
      <c r="S37" s="47"/>
      <c r="T37" s="54"/>
    </row>
    <row r="38" spans="1:20" x14ac:dyDescent="0.25">
      <c r="A38" s="47">
        <v>331</v>
      </c>
      <c r="B38" s="48">
        <v>1</v>
      </c>
      <c r="C38" s="48" t="s">
        <v>387</v>
      </c>
      <c r="D38" s="49" t="s">
        <v>52</v>
      </c>
      <c r="E38" s="58" t="s">
        <v>1065</v>
      </c>
      <c r="F38" s="49">
        <v>996729</v>
      </c>
      <c r="G38" s="50">
        <v>0.18</v>
      </c>
      <c r="H38" s="47">
        <v>16500</v>
      </c>
      <c r="I38" s="47">
        <v>1485</v>
      </c>
      <c r="J38" s="47">
        <v>1485</v>
      </c>
      <c r="K38" s="47"/>
      <c r="L38" s="47">
        <f t="shared" si="0"/>
        <v>2970</v>
      </c>
      <c r="M38" s="48">
        <f t="shared" si="1"/>
        <v>19470</v>
      </c>
      <c r="N38" s="47">
        <v>1900001701</v>
      </c>
      <c r="O38" s="47" t="s">
        <v>446</v>
      </c>
      <c r="P38" s="52" t="s">
        <v>402</v>
      </c>
      <c r="Q38" s="47" t="s">
        <v>21</v>
      </c>
      <c r="R38" s="53"/>
      <c r="S38" s="47"/>
      <c r="T38" s="54"/>
    </row>
    <row r="39" spans="1:20" x14ac:dyDescent="0.25">
      <c r="A39" s="47">
        <v>332</v>
      </c>
      <c r="B39" s="48">
        <v>146</v>
      </c>
      <c r="C39" s="48" t="s">
        <v>397</v>
      </c>
      <c r="D39" s="49" t="s">
        <v>69</v>
      </c>
      <c r="E39" s="58" t="s">
        <v>723</v>
      </c>
      <c r="F39" s="49">
        <v>996111</v>
      </c>
      <c r="G39" s="50">
        <v>0.18</v>
      </c>
      <c r="H39" s="47">
        <v>11532</v>
      </c>
      <c r="I39" s="47">
        <v>1038</v>
      </c>
      <c r="J39" s="47">
        <v>1038</v>
      </c>
      <c r="K39" s="47"/>
      <c r="L39" s="47">
        <f t="shared" si="0"/>
        <v>2076</v>
      </c>
      <c r="M39" s="48">
        <f t="shared" si="1"/>
        <v>13608</v>
      </c>
      <c r="N39" s="47">
        <v>1900009470</v>
      </c>
      <c r="O39" s="47" t="s">
        <v>441</v>
      </c>
      <c r="P39" s="52" t="s">
        <v>22</v>
      </c>
      <c r="Q39" s="47" t="s">
        <v>21</v>
      </c>
      <c r="R39" s="53"/>
      <c r="S39" s="47"/>
      <c r="T39" s="54"/>
    </row>
    <row r="40" spans="1:20" x14ac:dyDescent="0.25">
      <c r="A40" s="47">
        <v>333</v>
      </c>
      <c r="B40" s="48">
        <v>115</v>
      </c>
      <c r="C40" s="48" t="s">
        <v>397</v>
      </c>
      <c r="D40" s="49" t="s">
        <v>44</v>
      </c>
      <c r="E40" s="58" t="s">
        <v>742</v>
      </c>
      <c r="F40" s="49">
        <v>996511</v>
      </c>
      <c r="G40" s="50">
        <v>0.18</v>
      </c>
      <c r="H40" s="47">
        <v>20960</v>
      </c>
      <c r="I40" s="47">
        <v>1886</v>
      </c>
      <c r="J40" s="47">
        <v>1886</v>
      </c>
      <c r="K40" s="47"/>
      <c r="L40" s="47">
        <f t="shared" si="0"/>
        <v>3772</v>
      </c>
      <c r="M40" s="48">
        <f t="shared" si="1"/>
        <v>24732</v>
      </c>
      <c r="N40" s="47">
        <v>1900007052</v>
      </c>
      <c r="O40" s="47" t="s">
        <v>443</v>
      </c>
      <c r="P40" s="52" t="s">
        <v>210</v>
      </c>
      <c r="Q40" s="47" t="s">
        <v>21</v>
      </c>
      <c r="R40" s="53"/>
      <c r="S40" s="47"/>
      <c r="T40" s="54"/>
    </row>
    <row r="41" spans="1:20" x14ac:dyDescent="0.25">
      <c r="A41" s="47">
        <v>334</v>
      </c>
      <c r="B41" s="48">
        <v>113</v>
      </c>
      <c r="C41" s="48" t="s">
        <v>397</v>
      </c>
      <c r="D41" s="49" t="s">
        <v>44</v>
      </c>
      <c r="E41" s="58" t="s">
        <v>742</v>
      </c>
      <c r="F41" s="49">
        <v>996511</v>
      </c>
      <c r="G41" s="47"/>
      <c r="H41" s="47">
        <v>109806</v>
      </c>
      <c r="I41" s="47"/>
      <c r="J41" s="47"/>
      <c r="K41" s="47"/>
      <c r="L41" s="47">
        <f t="shared" si="0"/>
        <v>0</v>
      </c>
      <c r="M41" s="48">
        <f t="shared" si="1"/>
        <v>109806</v>
      </c>
      <c r="N41" s="47">
        <v>5100040101</v>
      </c>
      <c r="O41" s="47" t="s">
        <v>443</v>
      </c>
      <c r="P41" s="52" t="s">
        <v>144</v>
      </c>
      <c r="Q41" s="47" t="s">
        <v>16</v>
      </c>
      <c r="R41" s="53"/>
      <c r="S41" s="47"/>
      <c r="T41" s="54"/>
    </row>
    <row r="42" spans="1:20" x14ac:dyDescent="0.25">
      <c r="A42" s="47">
        <v>335</v>
      </c>
      <c r="B42" s="48" t="s">
        <v>403</v>
      </c>
      <c r="C42" s="48" t="s">
        <v>389</v>
      </c>
      <c r="D42" s="49" t="s">
        <v>13</v>
      </c>
      <c r="E42" s="58" t="s">
        <v>716</v>
      </c>
      <c r="F42" s="49">
        <v>9967</v>
      </c>
      <c r="G42" s="50">
        <v>0.18</v>
      </c>
      <c r="H42" s="47">
        <v>72970</v>
      </c>
      <c r="I42" s="47">
        <v>6567.5</v>
      </c>
      <c r="J42" s="47">
        <v>6567.5</v>
      </c>
      <c r="K42" s="47"/>
      <c r="L42" s="47">
        <f t="shared" si="0"/>
        <v>13135</v>
      </c>
      <c r="M42" s="48">
        <f t="shared" si="1"/>
        <v>86105</v>
      </c>
      <c r="N42" s="47">
        <v>1900006962</v>
      </c>
      <c r="O42" s="47" t="s">
        <v>443</v>
      </c>
      <c r="P42" s="52" t="s">
        <v>210</v>
      </c>
      <c r="Q42" s="47" t="s">
        <v>21</v>
      </c>
      <c r="R42" s="53"/>
      <c r="S42" s="47"/>
      <c r="T42" s="54"/>
    </row>
    <row r="43" spans="1:20" x14ac:dyDescent="0.25">
      <c r="A43" s="47">
        <v>336</v>
      </c>
      <c r="B43" s="48">
        <v>3</v>
      </c>
      <c r="C43" s="48" t="s">
        <v>404</v>
      </c>
      <c r="D43" s="49" t="s">
        <v>52</v>
      </c>
      <c r="E43" s="58" t="s">
        <v>690</v>
      </c>
      <c r="F43" s="49">
        <v>996729</v>
      </c>
      <c r="G43" s="50">
        <v>0.18</v>
      </c>
      <c r="H43" s="47">
        <v>16500</v>
      </c>
      <c r="I43" s="47">
        <v>1485</v>
      </c>
      <c r="J43" s="47">
        <v>1485</v>
      </c>
      <c r="K43" s="47"/>
      <c r="L43" s="47">
        <f t="shared" si="0"/>
        <v>2970</v>
      </c>
      <c r="M43" s="48">
        <f t="shared" si="1"/>
        <v>19470</v>
      </c>
      <c r="N43" s="47">
        <v>1900007470</v>
      </c>
      <c r="O43" s="47" t="s">
        <v>447</v>
      </c>
      <c r="P43" s="52" t="s">
        <v>402</v>
      </c>
      <c r="Q43" s="47" t="s">
        <v>21</v>
      </c>
      <c r="R43" s="53"/>
      <c r="S43" s="47"/>
      <c r="T43" s="54"/>
    </row>
    <row r="44" spans="1:20" x14ac:dyDescent="0.25">
      <c r="A44" s="47">
        <v>337</v>
      </c>
      <c r="B44" s="48">
        <v>2</v>
      </c>
      <c r="C44" s="48" t="s">
        <v>404</v>
      </c>
      <c r="D44" s="49" t="s">
        <v>52</v>
      </c>
      <c r="E44" s="58" t="s">
        <v>690</v>
      </c>
      <c r="F44" s="49">
        <v>996729</v>
      </c>
      <c r="G44" s="50">
        <v>0.18</v>
      </c>
      <c r="H44" s="47">
        <v>16500</v>
      </c>
      <c r="I44" s="47">
        <v>1485</v>
      </c>
      <c r="J44" s="47">
        <v>1485</v>
      </c>
      <c r="K44" s="47"/>
      <c r="L44" s="47">
        <f t="shared" si="0"/>
        <v>2970</v>
      </c>
      <c r="M44" s="48">
        <f t="shared" si="1"/>
        <v>19470</v>
      </c>
      <c r="N44" s="47">
        <v>1900007469</v>
      </c>
      <c r="O44" s="47" t="s">
        <v>447</v>
      </c>
      <c r="P44" s="52" t="s">
        <v>402</v>
      </c>
      <c r="Q44" s="47" t="s">
        <v>21</v>
      </c>
      <c r="R44" s="53"/>
      <c r="S44" s="47"/>
      <c r="T44" s="54"/>
    </row>
    <row r="45" spans="1:20" x14ac:dyDescent="0.25">
      <c r="A45" s="47">
        <v>338</v>
      </c>
      <c r="B45" s="48">
        <v>139</v>
      </c>
      <c r="C45" s="48" t="s">
        <v>405</v>
      </c>
      <c r="D45" s="49" t="s">
        <v>262</v>
      </c>
      <c r="E45" s="77" t="s">
        <v>699</v>
      </c>
      <c r="F45" s="49">
        <v>49090090</v>
      </c>
      <c r="G45" s="50">
        <v>0.18</v>
      </c>
      <c r="H45" s="47">
        <v>960</v>
      </c>
      <c r="I45" s="47"/>
      <c r="J45" s="47"/>
      <c r="K45" s="47">
        <v>115.2</v>
      </c>
      <c r="L45" s="47">
        <f t="shared" si="0"/>
        <v>115.2</v>
      </c>
      <c r="M45" s="48">
        <f t="shared" si="1"/>
        <v>1075.2</v>
      </c>
      <c r="N45" s="47">
        <v>1900007612</v>
      </c>
      <c r="O45" s="47" t="s">
        <v>445</v>
      </c>
      <c r="P45" s="52" t="s">
        <v>185</v>
      </c>
      <c r="Q45" s="47" t="s">
        <v>21</v>
      </c>
      <c r="R45" s="53"/>
      <c r="S45" s="47"/>
      <c r="T45" s="54"/>
    </row>
    <row r="46" spans="1:20" x14ac:dyDescent="0.25">
      <c r="A46" s="47">
        <v>339</v>
      </c>
      <c r="B46" s="48" t="s">
        <v>406</v>
      </c>
      <c r="C46" s="48" t="s">
        <v>433</v>
      </c>
      <c r="D46" s="49" t="s">
        <v>35</v>
      </c>
      <c r="E46" s="58" t="s">
        <v>743</v>
      </c>
      <c r="F46" s="49">
        <v>996511</v>
      </c>
      <c r="G46" s="50">
        <v>0.18</v>
      </c>
      <c r="H46" s="47">
        <v>389586.25</v>
      </c>
      <c r="I46" s="47">
        <v>9739.66</v>
      </c>
      <c r="J46" s="47">
        <v>9739.66</v>
      </c>
      <c r="K46" s="47"/>
      <c r="L46" s="47">
        <f t="shared" si="0"/>
        <v>19479.32</v>
      </c>
      <c r="M46" s="51">
        <f t="shared" si="1"/>
        <v>409065.56999999995</v>
      </c>
      <c r="N46" s="47">
        <v>5100048625</v>
      </c>
      <c r="O46" s="47" t="s">
        <v>448</v>
      </c>
      <c r="P46" s="52" t="s">
        <v>36</v>
      </c>
      <c r="Q46" s="47" t="s">
        <v>16</v>
      </c>
      <c r="R46" s="53"/>
      <c r="S46" s="51">
        <v>389586</v>
      </c>
      <c r="T46" s="54"/>
    </row>
    <row r="47" spans="1:20" x14ac:dyDescent="0.25">
      <c r="A47" s="47">
        <v>340</v>
      </c>
      <c r="B47" s="48" t="s">
        <v>407</v>
      </c>
      <c r="C47" s="48" t="s">
        <v>408</v>
      </c>
      <c r="D47" s="49" t="s">
        <v>13</v>
      </c>
      <c r="E47" s="58" t="s">
        <v>716</v>
      </c>
      <c r="F47" s="49">
        <v>996511</v>
      </c>
      <c r="G47" s="47"/>
      <c r="H47" s="47">
        <v>2065014</v>
      </c>
      <c r="I47" s="47"/>
      <c r="J47" s="47"/>
      <c r="K47" s="47"/>
      <c r="L47" s="47">
        <f t="shared" si="0"/>
        <v>0</v>
      </c>
      <c r="M47" s="48">
        <f t="shared" si="1"/>
        <v>2065014</v>
      </c>
      <c r="N47" s="47">
        <v>5100048462</v>
      </c>
      <c r="O47" s="47"/>
      <c r="P47" s="52" t="s">
        <v>214</v>
      </c>
      <c r="Q47" s="47" t="s">
        <v>16</v>
      </c>
      <c r="R47" s="53"/>
      <c r="S47" s="47"/>
      <c r="T47" s="54"/>
    </row>
    <row r="48" spans="1:20" x14ac:dyDescent="0.25">
      <c r="A48" s="47">
        <v>341</v>
      </c>
      <c r="B48" s="48" t="s">
        <v>409</v>
      </c>
      <c r="C48" s="48" t="s">
        <v>408</v>
      </c>
      <c r="D48" s="49" t="s">
        <v>13</v>
      </c>
      <c r="E48" s="58" t="s">
        <v>716</v>
      </c>
      <c r="F48" s="49">
        <v>996511</v>
      </c>
      <c r="G48" s="47"/>
      <c r="H48" s="47">
        <v>259952</v>
      </c>
      <c r="I48" s="47"/>
      <c r="J48" s="47"/>
      <c r="K48" s="47"/>
      <c r="L48" s="47">
        <f t="shared" si="0"/>
        <v>0</v>
      </c>
      <c r="M48" s="48">
        <f t="shared" si="1"/>
        <v>259952</v>
      </c>
      <c r="N48" s="47">
        <v>5100048471</v>
      </c>
      <c r="O48" s="47" t="s">
        <v>449</v>
      </c>
      <c r="P48" s="52" t="s">
        <v>214</v>
      </c>
      <c r="Q48" s="47" t="s">
        <v>16</v>
      </c>
      <c r="R48" s="53"/>
      <c r="S48" s="47"/>
      <c r="T48" s="54"/>
    </row>
    <row r="49" spans="1:20" x14ac:dyDescent="0.25">
      <c r="A49" s="47">
        <v>342</v>
      </c>
      <c r="B49" s="48" t="s">
        <v>410</v>
      </c>
      <c r="C49" s="48" t="s">
        <v>408</v>
      </c>
      <c r="D49" s="49" t="s">
        <v>13</v>
      </c>
      <c r="E49" s="58" t="s">
        <v>716</v>
      </c>
      <c r="F49" s="49">
        <v>996511</v>
      </c>
      <c r="G49" s="47"/>
      <c r="H49" s="47">
        <v>169880</v>
      </c>
      <c r="I49" s="47"/>
      <c r="J49" s="47"/>
      <c r="K49" s="47"/>
      <c r="L49" s="47">
        <f t="shared" si="0"/>
        <v>0</v>
      </c>
      <c r="M49" s="48">
        <f t="shared" si="1"/>
        <v>169880</v>
      </c>
      <c r="N49" s="47">
        <v>5100048541</v>
      </c>
      <c r="O49" s="47" t="s">
        <v>449</v>
      </c>
      <c r="P49" s="52" t="s">
        <v>214</v>
      </c>
      <c r="Q49" s="47" t="s">
        <v>16</v>
      </c>
      <c r="R49" s="53"/>
      <c r="S49" s="47"/>
      <c r="T49" s="54"/>
    </row>
    <row r="50" spans="1:20" x14ac:dyDescent="0.25">
      <c r="A50" s="47">
        <v>343</v>
      </c>
      <c r="B50" s="48" t="s">
        <v>369</v>
      </c>
      <c r="C50" s="48" t="s">
        <v>389</v>
      </c>
      <c r="D50" s="49" t="s">
        <v>30</v>
      </c>
      <c r="E50" s="58" t="s">
        <v>713</v>
      </c>
      <c r="F50" s="49">
        <v>9961</v>
      </c>
      <c r="G50" s="50">
        <v>0.18</v>
      </c>
      <c r="H50" s="47">
        <v>287801.8</v>
      </c>
      <c r="I50" s="47">
        <v>25902.1</v>
      </c>
      <c r="J50" s="47">
        <v>25902.1</v>
      </c>
      <c r="K50" s="47"/>
      <c r="L50" s="47">
        <f t="shared" si="0"/>
        <v>51804.2</v>
      </c>
      <c r="M50" s="48">
        <f t="shared" si="1"/>
        <v>339605.99999999994</v>
      </c>
      <c r="N50" s="47">
        <v>1900009469</v>
      </c>
      <c r="O50" s="47" t="s">
        <v>450</v>
      </c>
      <c r="P50" s="52" t="s">
        <v>411</v>
      </c>
      <c r="Q50" s="47" t="s">
        <v>21</v>
      </c>
      <c r="R50" s="53"/>
      <c r="S50" s="47"/>
      <c r="T50" s="54"/>
    </row>
    <row r="51" spans="1:20" x14ac:dyDescent="0.25">
      <c r="A51" s="47">
        <v>344</v>
      </c>
      <c r="B51" s="48" t="s">
        <v>412</v>
      </c>
      <c r="C51" s="48" t="s">
        <v>413</v>
      </c>
      <c r="D51" s="49" t="s">
        <v>13</v>
      </c>
      <c r="E51" s="58" t="s">
        <v>716</v>
      </c>
      <c r="F51" s="49">
        <v>9967</v>
      </c>
      <c r="G51" s="50">
        <v>0.18</v>
      </c>
      <c r="H51" s="47">
        <v>108890</v>
      </c>
      <c r="I51" s="47">
        <v>9800</v>
      </c>
      <c r="J51" s="47">
        <v>9800</v>
      </c>
      <c r="K51" s="47"/>
      <c r="L51" s="47">
        <f t="shared" si="0"/>
        <v>19600</v>
      </c>
      <c r="M51" s="48">
        <f t="shared" si="1"/>
        <v>128490</v>
      </c>
      <c r="N51" s="47">
        <v>1900010812</v>
      </c>
      <c r="O51" s="47" t="s">
        <v>451</v>
      </c>
      <c r="P51" s="52" t="s">
        <v>210</v>
      </c>
      <c r="Q51" s="47" t="s">
        <v>21</v>
      </c>
      <c r="R51" s="53"/>
      <c r="S51" s="47"/>
      <c r="T51" s="54"/>
    </row>
    <row r="52" spans="1:20" x14ac:dyDescent="0.25">
      <c r="A52" s="47">
        <v>345</v>
      </c>
      <c r="B52" s="48" t="s">
        <v>414</v>
      </c>
      <c r="C52" s="48" t="s">
        <v>413</v>
      </c>
      <c r="D52" s="49" t="s">
        <v>13</v>
      </c>
      <c r="E52" s="58" t="s">
        <v>716</v>
      </c>
      <c r="F52" s="49">
        <v>996511</v>
      </c>
      <c r="G52" s="47"/>
      <c r="H52" s="47">
        <v>1857794</v>
      </c>
      <c r="I52" s="47"/>
      <c r="J52" s="47"/>
      <c r="K52" s="47"/>
      <c r="L52" s="47">
        <f t="shared" si="0"/>
        <v>0</v>
      </c>
      <c r="M52" s="48">
        <f t="shared" si="1"/>
        <v>1857794</v>
      </c>
      <c r="N52" s="47">
        <v>5100055008</v>
      </c>
      <c r="O52" s="47" t="s">
        <v>451</v>
      </c>
      <c r="P52" s="52" t="s">
        <v>214</v>
      </c>
      <c r="Q52" s="47" t="s">
        <v>16</v>
      </c>
      <c r="R52" s="53"/>
      <c r="S52" s="47"/>
      <c r="T52" s="54"/>
    </row>
    <row r="53" spans="1:20" x14ac:dyDescent="0.25">
      <c r="A53" s="47">
        <v>346</v>
      </c>
      <c r="B53" s="48" t="s">
        <v>415</v>
      </c>
      <c r="C53" s="48" t="s">
        <v>413</v>
      </c>
      <c r="D53" s="49" t="s">
        <v>13</v>
      </c>
      <c r="E53" s="58" t="s">
        <v>716</v>
      </c>
      <c r="F53" s="49">
        <v>996511</v>
      </c>
      <c r="G53" s="47"/>
      <c r="H53" s="47">
        <v>405293</v>
      </c>
      <c r="I53" s="47"/>
      <c r="J53" s="47"/>
      <c r="K53" s="47"/>
      <c r="L53" s="47">
        <f t="shared" si="0"/>
        <v>0</v>
      </c>
      <c r="M53" s="48">
        <f t="shared" si="1"/>
        <v>405293</v>
      </c>
      <c r="N53" s="47">
        <v>5100055021</v>
      </c>
      <c r="O53" s="47" t="s">
        <v>451</v>
      </c>
      <c r="P53" s="52" t="s">
        <v>214</v>
      </c>
      <c r="Q53" s="47" t="s">
        <v>16</v>
      </c>
      <c r="R53" s="53"/>
      <c r="S53" s="47"/>
      <c r="T53" s="54"/>
    </row>
    <row r="54" spans="1:20" x14ac:dyDescent="0.25">
      <c r="A54" s="47">
        <v>347</v>
      </c>
      <c r="B54" s="48" t="s">
        <v>416</v>
      </c>
      <c r="C54" s="48" t="s">
        <v>413</v>
      </c>
      <c r="D54" s="49" t="s">
        <v>13</v>
      </c>
      <c r="E54" s="58" t="s">
        <v>716</v>
      </c>
      <c r="F54" s="49">
        <v>996511</v>
      </c>
      <c r="G54" s="47"/>
      <c r="H54" s="47">
        <v>274647</v>
      </c>
      <c r="I54" s="47"/>
      <c r="J54" s="47"/>
      <c r="K54" s="47"/>
      <c r="L54" s="47">
        <f t="shared" si="0"/>
        <v>0</v>
      </c>
      <c r="M54" s="48">
        <f t="shared" si="1"/>
        <v>274647</v>
      </c>
      <c r="N54" s="47">
        <v>5100055046</v>
      </c>
      <c r="O54" s="47" t="s">
        <v>451</v>
      </c>
      <c r="P54" s="52" t="s">
        <v>214</v>
      </c>
      <c r="Q54" s="47" t="s">
        <v>16</v>
      </c>
      <c r="R54" s="53"/>
      <c r="S54" s="47"/>
      <c r="T54" s="54"/>
    </row>
    <row r="55" spans="1:20" x14ac:dyDescent="0.25">
      <c r="A55" s="47">
        <v>348</v>
      </c>
      <c r="B55" s="48">
        <v>228</v>
      </c>
      <c r="C55" s="48" t="s">
        <v>404</v>
      </c>
      <c r="D55" s="49" t="s">
        <v>417</v>
      </c>
      <c r="E55" s="58" t="s">
        <v>799</v>
      </c>
      <c r="F55" s="49">
        <v>85072000</v>
      </c>
      <c r="G55" s="50">
        <v>0.18</v>
      </c>
      <c r="H55" s="47">
        <v>81250</v>
      </c>
      <c r="I55" s="47">
        <v>7312.5</v>
      </c>
      <c r="J55" s="47">
        <v>7312.5</v>
      </c>
      <c r="K55" s="47"/>
      <c r="L55" s="47">
        <f t="shared" si="0"/>
        <v>14625</v>
      </c>
      <c r="M55" s="48">
        <f t="shared" si="1"/>
        <v>95875</v>
      </c>
      <c r="N55" s="47">
        <v>5100048013</v>
      </c>
      <c r="O55" s="47" t="s">
        <v>452</v>
      </c>
      <c r="P55" s="52" t="s">
        <v>418</v>
      </c>
      <c r="Q55" s="47"/>
      <c r="R55" s="53"/>
      <c r="S55" s="47"/>
      <c r="T55" s="54"/>
    </row>
    <row r="56" spans="1:20" x14ac:dyDescent="0.25">
      <c r="A56" s="47">
        <v>349</v>
      </c>
      <c r="B56" s="48">
        <v>220</v>
      </c>
      <c r="C56" s="48" t="s">
        <v>397</v>
      </c>
      <c r="D56" s="49" t="s">
        <v>417</v>
      </c>
      <c r="E56" s="58" t="s">
        <v>799</v>
      </c>
      <c r="F56" s="49">
        <v>85072000</v>
      </c>
      <c r="G56" s="50">
        <v>0.18</v>
      </c>
      <c r="H56" s="47">
        <v>47200</v>
      </c>
      <c r="I56" s="47"/>
      <c r="J56" s="47"/>
      <c r="K56" s="47">
        <v>13216</v>
      </c>
      <c r="L56" s="47">
        <f t="shared" si="0"/>
        <v>13216</v>
      </c>
      <c r="M56" s="48">
        <f t="shared" si="1"/>
        <v>60416</v>
      </c>
      <c r="N56" s="47">
        <v>5100048036</v>
      </c>
      <c r="O56" s="47" t="s">
        <v>441</v>
      </c>
      <c r="P56" s="52" t="s">
        <v>419</v>
      </c>
      <c r="Q56" s="47"/>
      <c r="R56" s="53"/>
      <c r="S56" s="47"/>
      <c r="T56" s="54"/>
    </row>
    <row r="57" spans="1:20" x14ac:dyDescent="0.25">
      <c r="A57" s="47">
        <v>350</v>
      </c>
      <c r="B57" s="48" t="s">
        <v>420</v>
      </c>
      <c r="C57" s="48" t="s">
        <v>421</v>
      </c>
      <c r="D57" s="49" t="s">
        <v>35</v>
      </c>
      <c r="E57" s="58" t="s">
        <v>743</v>
      </c>
      <c r="F57" s="49">
        <v>996713</v>
      </c>
      <c r="G57" s="50">
        <v>0.18</v>
      </c>
      <c r="H57" s="47">
        <v>433090</v>
      </c>
      <c r="I57" s="47">
        <v>38978</v>
      </c>
      <c r="J57" s="47">
        <v>38978</v>
      </c>
      <c r="K57" s="47"/>
      <c r="L57" s="47">
        <f t="shared" si="0"/>
        <v>77956</v>
      </c>
      <c r="M57" s="48">
        <f t="shared" si="1"/>
        <v>511046</v>
      </c>
      <c r="N57" s="47">
        <v>1900016342</v>
      </c>
      <c r="O57" s="47" t="s">
        <v>453</v>
      </c>
      <c r="P57" s="52" t="s">
        <v>41</v>
      </c>
      <c r="Q57" s="47" t="s">
        <v>21</v>
      </c>
      <c r="R57" s="53"/>
      <c r="S57" s="47"/>
      <c r="T57" s="54"/>
    </row>
    <row r="58" spans="1:20" x14ac:dyDescent="0.25">
      <c r="A58" s="47">
        <v>351</v>
      </c>
      <c r="B58" s="48" t="s">
        <v>422</v>
      </c>
      <c r="C58" s="48" t="s">
        <v>421</v>
      </c>
      <c r="D58" s="49" t="s">
        <v>35</v>
      </c>
      <c r="E58" s="58" t="s">
        <v>743</v>
      </c>
      <c r="F58" s="49">
        <v>996511</v>
      </c>
      <c r="G58" s="50">
        <v>0.05</v>
      </c>
      <c r="H58" s="47">
        <v>441815</v>
      </c>
      <c r="I58" s="47">
        <v>11045.38</v>
      </c>
      <c r="J58" s="47">
        <v>11045.38</v>
      </c>
      <c r="K58" s="47"/>
      <c r="L58" s="47">
        <f t="shared" si="0"/>
        <v>22090.76</v>
      </c>
      <c r="M58" s="51">
        <f t="shared" si="1"/>
        <v>463905.76</v>
      </c>
      <c r="N58" s="47">
        <v>5100056704</v>
      </c>
      <c r="O58" s="47" t="s">
        <v>453</v>
      </c>
      <c r="P58" s="52" t="s">
        <v>36</v>
      </c>
      <c r="Q58" s="47" t="s">
        <v>16</v>
      </c>
      <c r="R58" s="53"/>
      <c r="S58" s="51">
        <v>441815</v>
      </c>
      <c r="T58" s="54"/>
    </row>
    <row r="59" spans="1:20" x14ac:dyDescent="0.25">
      <c r="A59" s="47">
        <v>352</v>
      </c>
      <c r="B59" s="48" t="s">
        <v>423</v>
      </c>
      <c r="C59" s="48" t="s">
        <v>424</v>
      </c>
      <c r="D59" s="49" t="s">
        <v>13</v>
      </c>
      <c r="E59" s="58" t="s">
        <v>716</v>
      </c>
      <c r="F59" s="49">
        <v>996511</v>
      </c>
      <c r="G59" s="47"/>
      <c r="H59" s="47">
        <v>15863</v>
      </c>
      <c r="I59" s="47"/>
      <c r="J59" s="47"/>
      <c r="K59" s="47"/>
      <c r="L59" s="47">
        <f t="shared" si="0"/>
        <v>0</v>
      </c>
      <c r="M59" s="48">
        <f t="shared" si="1"/>
        <v>15863</v>
      </c>
      <c r="N59" s="47"/>
      <c r="O59" s="47"/>
      <c r="P59" s="52" t="s">
        <v>214</v>
      </c>
      <c r="Q59" s="47" t="s">
        <v>16</v>
      </c>
      <c r="R59" s="53"/>
      <c r="S59" s="47"/>
      <c r="T59" s="54"/>
    </row>
    <row r="60" spans="1:20" x14ac:dyDescent="0.25">
      <c r="A60" s="47">
        <v>353</v>
      </c>
      <c r="B60" s="48" t="s">
        <v>425</v>
      </c>
      <c r="C60" s="48" t="s">
        <v>424</v>
      </c>
      <c r="D60" s="49" t="s">
        <v>13</v>
      </c>
      <c r="E60" s="58" t="s">
        <v>716</v>
      </c>
      <c r="F60" s="49">
        <v>996511</v>
      </c>
      <c r="G60" s="47"/>
      <c r="H60" s="47">
        <v>48057</v>
      </c>
      <c r="I60" s="47"/>
      <c r="J60" s="47"/>
      <c r="K60" s="47"/>
      <c r="L60" s="47">
        <f t="shared" si="0"/>
        <v>0</v>
      </c>
      <c r="M60" s="48">
        <f t="shared" si="1"/>
        <v>48057</v>
      </c>
      <c r="N60" s="47"/>
      <c r="O60" s="47"/>
      <c r="P60" s="52" t="s">
        <v>214</v>
      </c>
      <c r="Q60" s="47" t="s">
        <v>16</v>
      </c>
      <c r="R60" s="53"/>
      <c r="S60" s="47"/>
      <c r="T60" s="54"/>
    </row>
    <row r="61" spans="1:20" x14ac:dyDescent="0.25">
      <c r="A61" s="47">
        <v>354</v>
      </c>
      <c r="B61" s="48" t="s">
        <v>426</v>
      </c>
      <c r="C61" s="48" t="s">
        <v>424</v>
      </c>
      <c r="D61" s="49" t="s">
        <v>13</v>
      </c>
      <c r="E61" s="58" t="s">
        <v>716</v>
      </c>
      <c r="F61" s="49">
        <v>996511</v>
      </c>
      <c r="G61" s="47"/>
      <c r="H61" s="47">
        <v>1184189</v>
      </c>
      <c r="I61" s="47"/>
      <c r="J61" s="47"/>
      <c r="K61" s="47"/>
      <c r="L61" s="47">
        <f t="shared" si="0"/>
        <v>0</v>
      </c>
      <c r="M61" s="48">
        <f t="shared" si="1"/>
        <v>1184189</v>
      </c>
      <c r="N61" s="47"/>
      <c r="O61" s="47"/>
      <c r="P61" s="52" t="s">
        <v>214</v>
      </c>
      <c r="Q61" s="47" t="s">
        <v>16</v>
      </c>
      <c r="R61" s="53"/>
      <c r="S61" s="47"/>
      <c r="T61" s="54"/>
    </row>
    <row r="62" spans="1:20" x14ac:dyDescent="0.25">
      <c r="A62" s="47">
        <v>355</v>
      </c>
      <c r="B62" s="48" t="s">
        <v>428</v>
      </c>
      <c r="C62" s="48" t="s">
        <v>427</v>
      </c>
      <c r="D62" s="49" t="s">
        <v>35</v>
      </c>
      <c r="E62" s="58" t="s">
        <v>743</v>
      </c>
      <c r="F62" s="49">
        <v>996511</v>
      </c>
      <c r="G62" s="50">
        <v>0.05</v>
      </c>
      <c r="H62" s="47">
        <v>248005.5</v>
      </c>
      <c r="I62" s="47">
        <v>6200.14</v>
      </c>
      <c r="J62" s="47">
        <v>6200.14</v>
      </c>
      <c r="K62" s="47"/>
      <c r="L62" s="47">
        <f t="shared" si="0"/>
        <v>12400.28</v>
      </c>
      <c r="M62" s="51">
        <f t="shared" si="1"/>
        <v>260405.78000000003</v>
      </c>
      <c r="N62" s="47">
        <v>5100070709</v>
      </c>
      <c r="O62" s="47"/>
      <c r="P62" s="52" t="s">
        <v>36</v>
      </c>
      <c r="Q62" s="47" t="s">
        <v>16</v>
      </c>
      <c r="R62" s="53"/>
      <c r="S62" s="51">
        <v>248006</v>
      </c>
      <c r="T62" s="54"/>
    </row>
    <row r="63" spans="1:20" x14ac:dyDescent="0.25">
      <c r="A63" s="55">
        <v>356</v>
      </c>
      <c r="B63" s="48" t="s">
        <v>365</v>
      </c>
      <c r="C63" s="48" t="s">
        <v>434</v>
      </c>
      <c r="D63" s="49" t="s">
        <v>30</v>
      </c>
      <c r="E63" s="58" t="s">
        <v>713</v>
      </c>
      <c r="F63" s="49">
        <v>9961</v>
      </c>
      <c r="G63" s="50">
        <v>0.18</v>
      </c>
      <c r="H63" s="55">
        <v>291330.59999999998</v>
      </c>
      <c r="I63" s="47">
        <v>26219.75</v>
      </c>
      <c r="J63" s="47">
        <v>26219.75</v>
      </c>
      <c r="K63" s="47"/>
      <c r="L63" s="47">
        <f t="shared" si="0"/>
        <v>52439.5</v>
      </c>
      <c r="M63" s="48">
        <f t="shared" si="1"/>
        <v>343770.1</v>
      </c>
      <c r="N63" s="47">
        <v>1900016000</v>
      </c>
      <c r="O63" s="47" t="s">
        <v>454</v>
      </c>
      <c r="P63" s="52" t="s">
        <v>411</v>
      </c>
      <c r="Q63" s="47" t="s">
        <v>21</v>
      </c>
      <c r="R63" s="47"/>
      <c r="S63" s="47"/>
      <c r="T63" s="54"/>
    </row>
    <row r="64" spans="1:20" x14ac:dyDescent="0.25">
      <c r="A64" s="55">
        <v>357</v>
      </c>
      <c r="B64" s="48" t="s">
        <v>430</v>
      </c>
      <c r="C64" s="48" t="s">
        <v>429</v>
      </c>
      <c r="D64" s="49" t="s">
        <v>333</v>
      </c>
      <c r="E64" s="52" t="s">
        <v>693</v>
      </c>
      <c r="F64" s="49">
        <v>4202</v>
      </c>
      <c r="G64" s="50">
        <v>0.18</v>
      </c>
      <c r="H64" s="55">
        <v>67500</v>
      </c>
      <c r="I64" s="47">
        <v>0</v>
      </c>
      <c r="J64" s="47"/>
      <c r="K64" s="47">
        <v>12150</v>
      </c>
      <c r="L64" s="47">
        <f t="shared" si="0"/>
        <v>12150</v>
      </c>
      <c r="M64" s="48">
        <f t="shared" si="1"/>
        <v>79650</v>
      </c>
      <c r="N64" s="47">
        <v>5100073617</v>
      </c>
      <c r="O64" s="47" t="s">
        <v>437</v>
      </c>
      <c r="P64" s="56" t="s">
        <v>334</v>
      </c>
      <c r="Q64" s="47"/>
      <c r="R64" s="47"/>
      <c r="S64" s="47"/>
      <c r="T64" s="54"/>
    </row>
    <row r="65" spans="1:20" x14ac:dyDescent="0.25">
      <c r="A65" s="55">
        <v>358</v>
      </c>
      <c r="B65" s="48">
        <v>57</v>
      </c>
      <c r="C65" s="48" t="s">
        <v>421</v>
      </c>
      <c r="D65" s="49" t="s">
        <v>47</v>
      </c>
      <c r="E65" s="52" t="s">
        <v>722</v>
      </c>
      <c r="F65" s="49">
        <v>996713</v>
      </c>
      <c r="G65" s="50">
        <v>0.18</v>
      </c>
      <c r="H65" s="55">
        <v>43140</v>
      </c>
      <c r="I65" s="47">
        <v>3883</v>
      </c>
      <c r="J65" s="47">
        <v>3883</v>
      </c>
      <c r="K65" s="47"/>
      <c r="L65" s="47">
        <f t="shared" si="0"/>
        <v>7766</v>
      </c>
      <c r="M65" s="48">
        <f t="shared" si="1"/>
        <v>50906</v>
      </c>
      <c r="N65" s="47">
        <v>1900016115</v>
      </c>
      <c r="O65" s="47" t="s">
        <v>466</v>
      </c>
      <c r="P65" s="52" t="s">
        <v>32</v>
      </c>
      <c r="Q65" s="47" t="s">
        <v>21</v>
      </c>
      <c r="R65" s="47"/>
      <c r="S65" s="47"/>
      <c r="T65" s="54"/>
    </row>
    <row r="66" spans="1:20" x14ac:dyDescent="0.25">
      <c r="A66" s="55">
        <v>359</v>
      </c>
      <c r="B66" s="48">
        <v>59</v>
      </c>
      <c r="C66" s="48" t="s">
        <v>421</v>
      </c>
      <c r="D66" s="49" t="s">
        <v>47</v>
      </c>
      <c r="E66" s="52" t="s">
        <v>722</v>
      </c>
      <c r="F66" s="49">
        <v>996511</v>
      </c>
      <c r="G66" s="50">
        <v>0</v>
      </c>
      <c r="H66" s="55">
        <v>174788</v>
      </c>
      <c r="I66" s="47">
        <v>0</v>
      </c>
      <c r="J66" s="47"/>
      <c r="K66" s="47">
        <v>0</v>
      </c>
      <c r="L66" s="47">
        <f t="shared" si="0"/>
        <v>0</v>
      </c>
      <c r="M66" s="48">
        <f t="shared" si="1"/>
        <v>174788</v>
      </c>
      <c r="N66" s="47">
        <v>5100073854</v>
      </c>
      <c r="O66" s="47" t="s">
        <v>467</v>
      </c>
      <c r="P66" s="56" t="s">
        <v>214</v>
      </c>
      <c r="Q66" s="47" t="s">
        <v>16</v>
      </c>
      <c r="R66" s="47"/>
      <c r="S66" s="47"/>
      <c r="T66" s="54"/>
    </row>
    <row r="67" spans="1:20" x14ac:dyDescent="0.25">
      <c r="A67" s="55">
        <v>360</v>
      </c>
      <c r="B67" s="47">
        <v>224</v>
      </c>
      <c r="C67" s="48" t="s">
        <v>468</v>
      </c>
      <c r="D67" s="49" t="s">
        <v>469</v>
      </c>
      <c r="E67" s="77" t="s">
        <v>703</v>
      </c>
      <c r="F67" s="49">
        <v>4911</v>
      </c>
      <c r="G67" s="50">
        <v>0.05</v>
      </c>
      <c r="H67" s="55">
        <v>85605</v>
      </c>
      <c r="I67" s="54"/>
      <c r="J67" s="54"/>
      <c r="K67" s="47">
        <v>4280.25</v>
      </c>
      <c r="L67" s="47">
        <f t="shared" ref="L67:L130" si="2">I67+J67+K67</f>
        <v>4280.25</v>
      </c>
      <c r="M67" s="48">
        <f t="shared" ref="M67:M130" si="3">SUM(H67:K67)</f>
        <v>89885.25</v>
      </c>
      <c r="N67" s="47">
        <v>5100073865</v>
      </c>
      <c r="O67" s="47" t="s">
        <v>467</v>
      </c>
      <c r="P67" s="56" t="s">
        <v>470</v>
      </c>
      <c r="Q67" s="47"/>
      <c r="R67" s="47"/>
      <c r="S67" s="47"/>
      <c r="T67" s="54"/>
    </row>
    <row r="68" spans="1:20" x14ac:dyDescent="0.25">
      <c r="A68" s="55">
        <v>361</v>
      </c>
      <c r="B68" s="48">
        <v>314</v>
      </c>
      <c r="C68" s="48" t="s">
        <v>506</v>
      </c>
      <c r="D68" s="49" t="s">
        <v>891</v>
      </c>
      <c r="E68" s="52" t="s">
        <v>701</v>
      </c>
      <c r="F68" s="52">
        <v>9608</v>
      </c>
      <c r="G68" s="50">
        <v>0.18</v>
      </c>
      <c r="H68" s="55">
        <v>7940</v>
      </c>
      <c r="I68" s="47">
        <v>0</v>
      </c>
      <c r="J68" s="47">
        <v>0</v>
      </c>
      <c r="K68" s="47">
        <v>952.8</v>
      </c>
      <c r="L68" s="47">
        <f t="shared" si="2"/>
        <v>952.8</v>
      </c>
      <c r="M68" s="48">
        <f t="shared" si="3"/>
        <v>8892.7999999999993</v>
      </c>
      <c r="N68" s="47">
        <v>1900016452</v>
      </c>
      <c r="O68" s="47" t="s">
        <v>533</v>
      </c>
      <c r="P68" s="52" t="s">
        <v>534</v>
      </c>
      <c r="Q68" s="47"/>
      <c r="R68" s="47"/>
      <c r="S68" s="47"/>
      <c r="T68" s="54"/>
    </row>
    <row r="69" spans="1:20" x14ac:dyDescent="0.25">
      <c r="A69" s="55">
        <v>362</v>
      </c>
      <c r="B69" s="48" t="s">
        <v>536</v>
      </c>
      <c r="C69" s="48" t="s">
        <v>387</v>
      </c>
      <c r="D69" s="49" t="s">
        <v>537</v>
      </c>
      <c r="E69" s="58" t="s">
        <v>798</v>
      </c>
      <c r="F69" s="49"/>
      <c r="G69" s="50">
        <v>0.18</v>
      </c>
      <c r="H69" s="55">
        <v>20000</v>
      </c>
      <c r="I69" s="47">
        <v>1800</v>
      </c>
      <c r="J69" s="47">
        <v>18000</v>
      </c>
      <c r="K69" s="47"/>
      <c r="L69" s="47">
        <f t="shared" si="2"/>
        <v>19800</v>
      </c>
      <c r="M69" s="48">
        <f t="shared" si="3"/>
        <v>39800</v>
      </c>
      <c r="N69" s="47">
        <v>5100075166</v>
      </c>
      <c r="O69" s="47" t="s">
        <v>533</v>
      </c>
      <c r="P69" s="52" t="s">
        <v>538</v>
      </c>
      <c r="Q69" s="47" t="s">
        <v>21</v>
      </c>
      <c r="R69" s="47"/>
      <c r="S69" s="47"/>
      <c r="T69" s="54"/>
    </row>
    <row r="70" spans="1:20" x14ac:dyDescent="0.25">
      <c r="A70" s="55">
        <v>363</v>
      </c>
      <c r="B70" s="48" t="s">
        <v>629</v>
      </c>
      <c r="C70" s="48" t="s">
        <v>630</v>
      </c>
      <c r="D70" s="49" t="s">
        <v>13</v>
      </c>
      <c r="E70" s="58" t="s">
        <v>716</v>
      </c>
      <c r="F70" s="49">
        <v>9967</v>
      </c>
      <c r="G70" s="50">
        <v>0.18</v>
      </c>
      <c r="H70" s="55">
        <v>65795</v>
      </c>
      <c r="I70" s="47">
        <v>5921.55</v>
      </c>
      <c r="J70" s="47">
        <v>5921.55</v>
      </c>
      <c r="K70" s="47"/>
      <c r="L70" s="47">
        <f t="shared" si="2"/>
        <v>11843.1</v>
      </c>
      <c r="M70" s="48">
        <f t="shared" si="3"/>
        <v>77638.100000000006</v>
      </c>
      <c r="N70" s="47">
        <v>1900016863</v>
      </c>
      <c r="O70" s="47" t="s">
        <v>631</v>
      </c>
      <c r="P70" s="52" t="s">
        <v>632</v>
      </c>
      <c r="Q70" s="47" t="s">
        <v>21</v>
      </c>
      <c r="R70" s="47">
        <v>-0.1</v>
      </c>
      <c r="S70" s="47"/>
      <c r="T70" s="54"/>
    </row>
    <row r="71" spans="1:20" x14ac:dyDescent="0.25">
      <c r="A71" s="55">
        <v>364</v>
      </c>
      <c r="B71" s="48" t="s">
        <v>633</v>
      </c>
      <c r="C71" s="48" t="s">
        <v>630</v>
      </c>
      <c r="D71" s="49" t="s">
        <v>13</v>
      </c>
      <c r="E71" s="58" t="s">
        <v>716</v>
      </c>
      <c r="F71" s="49">
        <v>9967</v>
      </c>
      <c r="G71" s="50">
        <v>0.18</v>
      </c>
      <c r="H71" s="55">
        <v>47745</v>
      </c>
      <c r="I71" s="47">
        <v>4297.05</v>
      </c>
      <c r="J71" s="47">
        <v>4297.05</v>
      </c>
      <c r="K71" s="47">
        <v>0</v>
      </c>
      <c r="L71" s="47">
        <f t="shared" si="2"/>
        <v>8594.1</v>
      </c>
      <c r="M71" s="48">
        <f t="shared" si="3"/>
        <v>56339.100000000006</v>
      </c>
      <c r="N71" s="47">
        <v>1900016867</v>
      </c>
      <c r="O71" s="47" t="s">
        <v>631</v>
      </c>
      <c r="P71" s="56" t="s">
        <v>632</v>
      </c>
      <c r="Q71" s="47" t="s">
        <v>21</v>
      </c>
      <c r="R71" s="47">
        <v>-0.1</v>
      </c>
      <c r="S71" s="47"/>
      <c r="T71" s="54"/>
    </row>
    <row r="72" spans="1:20" x14ac:dyDescent="0.25">
      <c r="A72" s="55">
        <v>365</v>
      </c>
      <c r="B72" s="48" t="s">
        <v>634</v>
      </c>
      <c r="C72" s="48" t="s">
        <v>630</v>
      </c>
      <c r="D72" s="49" t="s">
        <v>13</v>
      </c>
      <c r="E72" s="58" t="s">
        <v>716</v>
      </c>
      <c r="F72" s="49">
        <v>996511</v>
      </c>
      <c r="G72" s="50">
        <v>0</v>
      </c>
      <c r="H72" s="55">
        <v>1068624</v>
      </c>
      <c r="I72" s="47">
        <v>0</v>
      </c>
      <c r="J72" s="47">
        <v>0</v>
      </c>
      <c r="K72" s="47">
        <v>0</v>
      </c>
      <c r="L72" s="47">
        <f t="shared" si="2"/>
        <v>0</v>
      </c>
      <c r="M72" s="48">
        <f t="shared" si="3"/>
        <v>1068624</v>
      </c>
      <c r="N72" s="47">
        <v>5100075741</v>
      </c>
      <c r="O72" s="47" t="s">
        <v>631</v>
      </c>
      <c r="P72" s="52" t="s">
        <v>214</v>
      </c>
      <c r="Q72" s="47" t="s">
        <v>16</v>
      </c>
      <c r="R72" s="47"/>
      <c r="S72" s="47"/>
      <c r="T72" s="54"/>
    </row>
    <row r="73" spans="1:20" x14ac:dyDescent="0.25">
      <c r="A73" s="55">
        <v>366</v>
      </c>
      <c r="B73" s="48" t="s">
        <v>635</v>
      </c>
      <c r="C73" s="48" t="s">
        <v>630</v>
      </c>
      <c r="D73" s="49" t="s">
        <v>13</v>
      </c>
      <c r="E73" s="58" t="s">
        <v>716</v>
      </c>
      <c r="F73" s="49">
        <v>996511</v>
      </c>
      <c r="G73" s="50">
        <v>0</v>
      </c>
      <c r="H73" s="55">
        <v>189365</v>
      </c>
      <c r="I73" s="47">
        <v>0</v>
      </c>
      <c r="J73" s="47"/>
      <c r="K73" s="47">
        <v>0</v>
      </c>
      <c r="L73" s="47">
        <f t="shared" si="2"/>
        <v>0</v>
      </c>
      <c r="M73" s="48">
        <f t="shared" si="3"/>
        <v>189365</v>
      </c>
      <c r="N73" s="47">
        <v>5100076108</v>
      </c>
      <c r="O73" s="47" t="s">
        <v>631</v>
      </c>
      <c r="P73" s="56" t="s">
        <v>214</v>
      </c>
      <c r="Q73" s="47" t="s">
        <v>16</v>
      </c>
      <c r="R73" s="47"/>
      <c r="S73" s="47"/>
      <c r="T73" s="54"/>
    </row>
    <row r="74" spans="1:20" x14ac:dyDescent="0.25">
      <c r="A74" s="55">
        <v>367</v>
      </c>
      <c r="B74" s="48" t="s">
        <v>650</v>
      </c>
      <c r="C74" s="48" t="s">
        <v>651</v>
      </c>
      <c r="D74" s="49" t="s">
        <v>13</v>
      </c>
      <c r="E74" s="58" t="s">
        <v>716</v>
      </c>
      <c r="F74" s="49">
        <v>996511</v>
      </c>
      <c r="G74" s="50">
        <v>0</v>
      </c>
      <c r="H74" s="55">
        <v>1604399</v>
      </c>
      <c r="I74" s="47">
        <v>0</v>
      </c>
      <c r="J74" s="47">
        <v>0</v>
      </c>
      <c r="K74" s="47"/>
      <c r="L74" s="47">
        <f t="shared" si="2"/>
        <v>0</v>
      </c>
      <c r="M74" s="48">
        <f t="shared" si="3"/>
        <v>1604399</v>
      </c>
      <c r="N74" s="47">
        <v>5100083727</v>
      </c>
      <c r="O74" s="47" t="s">
        <v>655</v>
      </c>
      <c r="P74" s="56" t="s">
        <v>214</v>
      </c>
      <c r="Q74" s="47" t="s">
        <v>16</v>
      </c>
      <c r="R74" s="47">
        <v>-0.1</v>
      </c>
      <c r="S74" s="47"/>
      <c r="T74" s="54"/>
    </row>
    <row r="75" spans="1:20" x14ac:dyDescent="0.25">
      <c r="A75" s="55">
        <v>368</v>
      </c>
      <c r="B75" s="48" t="s">
        <v>652</v>
      </c>
      <c r="C75" s="48" t="s">
        <v>651</v>
      </c>
      <c r="D75" s="49" t="s">
        <v>13</v>
      </c>
      <c r="E75" s="58" t="s">
        <v>716</v>
      </c>
      <c r="F75" s="49">
        <v>996511</v>
      </c>
      <c r="G75" s="50">
        <v>0</v>
      </c>
      <c r="H75" s="55">
        <v>101343</v>
      </c>
      <c r="I75" s="47">
        <v>0</v>
      </c>
      <c r="J75" s="47">
        <v>0</v>
      </c>
      <c r="K75" s="47">
        <v>0</v>
      </c>
      <c r="L75" s="47">
        <f t="shared" si="2"/>
        <v>0</v>
      </c>
      <c r="M75" s="48">
        <f t="shared" si="3"/>
        <v>101343</v>
      </c>
      <c r="N75" s="47">
        <v>5100083713</v>
      </c>
      <c r="O75" s="47" t="s">
        <v>655</v>
      </c>
      <c r="P75" s="56" t="s">
        <v>214</v>
      </c>
      <c r="Q75" s="47" t="s">
        <v>16</v>
      </c>
      <c r="R75" s="47">
        <v>-0.1</v>
      </c>
      <c r="S75" s="47"/>
      <c r="T75" s="54"/>
    </row>
    <row r="76" spans="1:20" x14ac:dyDescent="0.25">
      <c r="A76" s="55">
        <v>369</v>
      </c>
      <c r="B76" s="48" t="s">
        <v>653</v>
      </c>
      <c r="C76" s="48" t="s">
        <v>654</v>
      </c>
      <c r="D76" s="49" t="s">
        <v>35</v>
      </c>
      <c r="E76" s="58" t="s">
        <v>743</v>
      </c>
      <c r="F76" s="49">
        <v>996713</v>
      </c>
      <c r="G76" s="50">
        <v>0.18</v>
      </c>
      <c r="H76" s="55">
        <v>276030</v>
      </c>
      <c r="I76" s="47">
        <v>24842.7</v>
      </c>
      <c r="J76" s="47">
        <v>24842.7</v>
      </c>
      <c r="K76" s="47"/>
      <c r="L76" s="47">
        <f t="shared" si="2"/>
        <v>49685.4</v>
      </c>
      <c r="M76" s="48">
        <f t="shared" si="3"/>
        <v>325715.40000000002</v>
      </c>
      <c r="N76" s="47">
        <v>1900018686</v>
      </c>
      <c r="O76" s="47" t="s">
        <v>655</v>
      </c>
      <c r="P76" s="52" t="s">
        <v>41</v>
      </c>
      <c r="Q76" s="47" t="s">
        <v>21</v>
      </c>
      <c r="R76" s="47"/>
      <c r="S76" s="47"/>
      <c r="T76" s="54"/>
    </row>
    <row r="77" spans="1:20" x14ac:dyDescent="0.25">
      <c r="A77" s="48">
        <v>370</v>
      </c>
      <c r="B77" s="48">
        <v>4</v>
      </c>
      <c r="C77" s="48" t="s">
        <v>656</v>
      </c>
      <c r="D77" s="49" t="s">
        <v>52</v>
      </c>
      <c r="E77" s="58" t="s">
        <v>690</v>
      </c>
      <c r="F77" s="49">
        <v>996729</v>
      </c>
      <c r="G77" s="50">
        <v>0.18</v>
      </c>
      <c r="H77" s="55">
        <v>16500</v>
      </c>
      <c r="I77" s="47">
        <v>1485</v>
      </c>
      <c r="J77" s="47">
        <v>1485</v>
      </c>
      <c r="K77" s="47"/>
      <c r="L77" s="47">
        <f t="shared" si="2"/>
        <v>2970</v>
      </c>
      <c r="M77" s="48">
        <f t="shared" si="3"/>
        <v>19470</v>
      </c>
      <c r="N77" s="47">
        <v>1900019821</v>
      </c>
      <c r="O77" s="47" t="s">
        <v>655</v>
      </c>
      <c r="P77" s="56" t="s">
        <v>402</v>
      </c>
      <c r="Q77" s="47" t="s">
        <v>21</v>
      </c>
      <c r="R77" s="47"/>
      <c r="S77" s="47"/>
      <c r="T77" s="54"/>
    </row>
    <row r="78" spans="1:20" x14ac:dyDescent="0.25">
      <c r="A78" s="55">
        <v>371</v>
      </c>
      <c r="B78" s="48">
        <v>119</v>
      </c>
      <c r="C78" s="48" t="s">
        <v>656</v>
      </c>
      <c r="D78" s="49" t="s">
        <v>44</v>
      </c>
      <c r="E78" s="58" t="s">
        <v>742</v>
      </c>
      <c r="F78" s="49">
        <v>996511</v>
      </c>
      <c r="G78" s="50">
        <v>0.18</v>
      </c>
      <c r="H78" s="55">
        <v>10000</v>
      </c>
      <c r="I78" s="47">
        <v>900</v>
      </c>
      <c r="J78" s="47">
        <v>900</v>
      </c>
      <c r="K78" s="47"/>
      <c r="L78" s="47">
        <f t="shared" si="2"/>
        <v>1800</v>
      </c>
      <c r="M78" s="48">
        <f t="shared" si="3"/>
        <v>11800</v>
      </c>
      <c r="N78" s="47">
        <v>1900020410</v>
      </c>
      <c r="O78" s="47" t="s">
        <v>657</v>
      </c>
      <c r="P78" s="52" t="s">
        <v>632</v>
      </c>
      <c r="Q78" s="47" t="s">
        <v>21</v>
      </c>
      <c r="R78" s="47"/>
      <c r="S78" s="47"/>
      <c r="T78" s="54"/>
    </row>
    <row r="79" spans="1:20" x14ac:dyDescent="0.25">
      <c r="A79" s="55">
        <v>372</v>
      </c>
      <c r="B79" s="48">
        <v>118</v>
      </c>
      <c r="C79" s="48" t="s">
        <v>421</v>
      </c>
      <c r="D79" s="49" t="s">
        <v>44</v>
      </c>
      <c r="E79" s="58" t="s">
        <v>742</v>
      </c>
      <c r="F79" s="49">
        <v>996511</v>
      </c>
      <c r="G79" s="50">
        <v>0.18</v>
      </c>
      <c r="H79" s="55">
        <v>17824</v>
      </c>
      <c r="I79" s="47">
        <v>1604</v>
      </c>
      <c r="J79" s="47">
        <v>1604</v>
      </c>
      <c r="K79" s="47"/>
      <c r="L79" s="47">
        <f t="shared" si="2"/>
        <v>3208</v>
      </c>
      <c r="M79" s="48">
        <f t="shared" si="3"/>
        <v>21032</v>
      </c>
      <c r="N79" s="47">
        <v>1900020407</v>
      </c>
      <c r="O79" s="47" t="s">
        <v>657</v>
      </c>
      <c r="P79" s="52" t="s">
        <v>632</v>
      </c>
      <c r="Q79" s="47" t="s">
        <v>21</v>
      </c>
      <c r="R79" s="47">
        <v>0</v>
      </c>
      <c r="S79" s="47"/>
      <c r="T79" s="54"/>
    </row>
    <row r="80" spans="1:20" x14ac:dyDescent="0.25">
      <c r="A80" s="55">
        <v>373</v>
      </c>
      <c r="B80" s="48">
        <v>115</v>
      </c>
      <c r="C80" s="48" t="s">
        <v>654</v>
      </c>
      <c r="D80" s="49" t="s">
        <v>44</v>
      </c>
      <c r="E80" s="58" t="s">
        <v>742</v>
      </c>
      <c r="F80" s="49">
        <v>996511</v>
      </c>
      <c r="G80" s="50">
        <v>0</v>
      </c>
      <c r="H80" s="55">
        <v>40550</v>
      </c>
      <c r="I80" s="47">
        <v>0</v>
      </c>
      <c r="J80" s="47">
        <v>0</v>
      </c>
      <c r="K80" s="47">
        <v>0</v>
      </c>
      <c r="L80" s="47">
        <f t="shared" si="2"/>
        <v>0</v>
      </c>
      <c r="M80" s="48">
        <f t="shared" si="3"/>
        <v>40550</v>
      </c>
      <c r="N80" s="47">
        <v>5100090354</v>
      </c>
      <c r="O80" s="47" t="s">
        <v>657</v>
      </c>
      <c r="P80" s="56" t="s">
        <v>144</v>
      </c>
      <c r="Q80" s="47" t="s">
        <v>16</v>
      </c>
      <c r="R80" s="47">
        <v>0</v>
      </c>
      <c r="S80" s="47"/>
      <c r="T80" s="54"/>
    </row>
    <row r="81" spans="1:20" x14ac:dyDescent="0.25">
      <c r="A81" s="55">
        <v>374</v>
      </c>
      <c r="B81" s="48" t="s">
        <v>658</v>
      </c>
      <c r="C81" s="48" t="s">
        <v>659</v>
      </c>
      <c r="D81" s="49" t="s">
        <v>35</v>
      </c>
      <c r="E81" s="58" t="s">
        <v>743</v>
      </c>
      <c r="F81" s="49">
        <v>996511</v>
      </c>
      <c r="G81" s="50">
        <v>0.05</v>
      </c>
      <c r="H81" s="55">
        <v>386429.6</v>
      </c>
      <c r="I81" s="47">
        <v>9660.74</v>
      </c>
      <c r="J81" s="47">
        <v>9660.74</v>
      </c>
      <c r="K81" s="47"/>
      <c r="L81" s="47">
        <f t="shared" si="2"/>
        <v>19321.48</v>
      </c>
      <c r="M81" s="51">
        <f t="shared" si="3"/>
        <v>405751.07999999996</v>
      </c>
      <c r="N81" s="47">
        <v>5100090383</v>
      </c>
      <c r="O81" s="47" t="s">
        <v>657</v>
      </c>
      <c r="P81" s="52" t="s">
        <v>36</v>
      </c>
      <c r="Q81" s="47" t="s">
        <v>16</v>
      </c>
      <c r="R81" s="47">
        <v>0</v>
      </c>
      <c r="S81" s="57">
        <v>386430</v>
      </c>
      <c r="T81" s="54"/>
    </row>
    <row r="82" spans="1:20" x14ac:dyDescent="0.25">
      <c r="A82" s="55">
        <v>375</v>
      </c>
      <c r="B82" s="48" t="s">
        <v>660</v>
      </c>
      <c r="C82" s="48" t="s">
        <v>651</v>
      </c>
      <c r="D82" s="49" t="s">
        <v>13</v>
      </c>
      <c r="E82" s="58" t="s">
        <v>716</v>
      </c>
      <c r="F82" s="49">
        <v>996511</v>
      </c>
      <c r="G82" s="50">
        <v>0</v>
      </c>
      <c r="H82" s="55">
        <v>221513</v>
      </c>
      <c r="I82" s="47">
        <v>0</v>
      </c>
      <c r="J82" s="47">
        <v>0</v>
      </c>
      <c r="K82" s="47">
        <v>0</v>
      </c>
      <c r="L82" s="47">
        <f t="shared" si="2"/>
        <v>0</v>
      </c>
      <c r="M82" s="48">
        <f t="shared" si="3"/>
        <v>221513</v>
      </c>
      <c r="N82" s="47">
        <v>5100090288</v>
      </c>
      <c r="O82" s="47" t="s">
        <v>657</v>
      </c>
      <c r="P82" s="56" t="s">
        <v>214</v>
      </c>
      <c r="Q82" s="47" t="s">
        <v>16</v>
      </c>
      <c r="R82" s="47">
        <v>0</v>
      </c>
      <c r="S82" s="54"/>
      <c r="T82" s="54"/>
    </row>
    <row r="83" spans="1:20" x14ac:dyDescent="0.25">
      <c r="A83" s="48">
        <v>376</v>
      </c>
      <c r="B83" s="48">
        <v>118</v>
      </c>
      <c r="C83" s="48" t="s">
        <v>421</v>
      </c>
      <c r="D83" s="49" t="s">
        <v>69</v>
      </c>
      <c r="E83" s="58" t="s">
        <v>723</v>
      </c>
      <c r="F83" s="49">
        <v>996111</v>
      </c>
      <c r="G83" s="50">
        <v>0.18</v>
      </c>
      <c r="H83" s="55">
        <v>11104</v>
      </c>
      <c r="I83" s="47">
        <v>1000</v>
      </c>
      <c r="J83" s="47">
        <v>1000</v>
      </c>
      <c r="K83" s="47"/>
      <c r="L83" s="47">
        <f t="shared" si="2"/>
        <v>2000</v>
      </c>
      <c r="M83" s="48">
        <f t="shared" si="3"/>
        <v>13104</v>
      </c>
      <c r="N83" s="47">
        <v>1900020450</v>
      </c>
      <c r="O83" s="47" t="s">
        <v>657</v>
      </c>
      <c r="P83" s="52" t="s">
        <v>269</v>
      </c>
      <c r="Q83" s="47" t="s">
        <v>21</v>
      </c>
      <c r="R83" s="47">
        <v>0</v>
      </c>
      <c r="S83" s="47"/>
      <c r="T83" s="54"/>
    </row>
    <row r="84" spans="1:20" x14ac:dyDescent="0.25">
      <c r="A84" s="55">
        <v>377</v>
      </c>
      <c r="B84" s="48">
        <v>238</v>
      </c>
      <c r="C84" s="48" t="s">
        <v>661</v>
      </c>
      <c r="D84" s="49" t="s">
        <v>662</v>
      </c>
      <c r="E84" s="58" t="s">
        <v>797</v>
      </c>
      <c r="F84" s="49">
        <v>3926</v>
      </c>
      <c r="G84" s="50">
        <v>0.18</v>
      </c>
      <c r="H84" s="55">
        <v>54000</v>
      </c>
      <c r="I84" s="47">
        <v>0</v>
      </c>
      <c r="J84" s="47">
        <v>0</v>
      </c>
      <c r="K84" s="47">
        <v>9720</v>
      </c>
      <c r="L84" s="47">
        <f t="shared" si="2"/>
        <v>9720</v>
      </c>
      <c r="M84" s="48">
        <f t="shared" si="3"/>
        <v>63720</v>
      </c>
      <c r="N84" s="47">
        <v>5100089075</v>
      </c>
      <c r="O84" s="47" t="s">
        <v>657</v>
      </c>
      <c r="P84" s="52" t="s">
        <v>663</v>
      </c>
      <c r="Q84" s="47" t="s">
        <v>21</v>
      </c>
      <c r="R84" s="47"/>
      <c r="S84" s="47"/>
      <c r="T84" s="54"/>
    </row>
    <row r="85" spans="1:20" x14ac:dyDescent="0.25">
      <c r="A85" s="55">
        <v>378</v>
      </c>
      <c r="B85" s="48" t="s">
        <v>669</v>
      </c>
      <c r="C85" s="48" t="s">
        <v>664</v>
      </c>
      <c r="D85" s="49" t="s">
        <v>81</v>
      </c>
      <c r="E85" s="77" t="s">
        <v>702</v>
      </c>
      <c r="F85" s="83">
        <v>4911</v>
      </c>
      <c r="G85" s="50">
        <v>0.12</v>
      </c>
      <c r="H85" s="55">
        <v>59000</v>
      </c>
      <c r="I85" s="47">
        <v>0</v>
      </c>
      <c r="J85" s="47">
        <v>0</v>
      </c>
      <c r="K85" s="47"/>
      <c r="L85" s="47">
        <f t="shared" si="2"/>
        <v>0</v>
      </c>
      <c r="M85" s="48">
        <f t="shared" si="3"/>
        <v>59000</v>
      </c>
      <c r="N85" s="47">
        <v>5100090752</v>
      </c>
      <c r="O85" s="47" t="s">
        <v>657</v>
      </c>
      <c r="P85" s="52" t="s">
        <v>175</v>
      </c>
      <c r="Q85" s="47" t="s">
        <v>21</v>
      </c>
      <c r="R85" s="47">
        <v>0</v>
      </c>
      <c r="S85" s="47"/>
      <c r="T85" s="54"/>
    </row>
    <row r="86" spans="1:20" x14ac:dyDescent="0.25">
      <c r="A86" s="48">
        <v>379</v>
      </c>
      <c r="B86" s="48">
        <v>348</v>
      </c>
      <c r="C86" s="48" t="s">
        <v>665</v>
      </c>
      <c r="D86" s="49" t="s">
        <v>891</v>
      </c>
      <c r="E86" s="52" t="s">
        <v>701</v>
      </c>
      <c r="F86" s="52">
        <v>9608</v>
      </c>
      <c r="G86" s="50">
        <v>0.12</v>
      </c>
      <c r="H86" s="55">
        <v>9184</v>
      </c>
      <c r="I86" s="47">
        <v>0</v>
      </c>
      <c r="J86" s="47">
        <v>0</v>
      </c>
      <c r="K86" s="47">
        <v>1102.08</v>
      </c>
      <c r="L86" s="47">
        <f t="shared" si="2"/>
        <v>1102.08</v>
      </c>
      <c r="M86" s="48">
        <f t="shared" si="3"/>
        <v>10286.08</v>
      </c>
      <c r="N86" s="47">
        <v>5100090745</v>
      </c>
      <c r="O86" s="47" t="s">
        <v>657</v>
      </c>
      <c r="P86" s="56" t="s">
        <v>666</v>
      </c>
      <c r="Q86" s="47" t="s">
        <v>21</v>
      </c>
      <c r="R86" s="47"/>
      <c r="S86" s="47"/>
      <c r="T86" s="54"/>
    </row>
    <row r="87" spans="1:20" x14ac:dyDescent="0.25">
      <c r="A87" s="55">
        <v>380</v>
      </c>
      <c r="B87" s="48">
        <v>130</v>
      </c>
      <c r="C87" s="48" t="s">
        <v>667</v>
      </c>
      <c r="D87" s="49" t="s">
        <v>668</v>
      </c>
      <c r="E87" s="58" t="s">
        <v>800</v>
      </c>
      <c r="F87" s="49">
        <v>4820</v>
      </c>
      <c r="G87" s="50">
        <v>0.18</v>
      </c>
      <c r="H87" s="55">
        <v>5500</v>
      </c>
      <c r="I87" s="47">
        <v>0</v>
      </c>
      <c r="J87" s="47">
        <v>0</v>
      </c>
      <c r="K87" s="47">
        <v>990</v>
      </c>
      <c r="L87" s="47">
        <f t="shared" si="2"/>
        <v>990</v>
      </c>
      <c r="M87" s="48">
        <f t="shared" si="3"/>
        <v>6490</v>
      </c>
      <c r="N87" s="47">
        <v>1900020473</v>
      </c>
      <c r="O87" s="47" t="s">
        <v>657</v>
      </c>
      <c r="P87" s="52"/>
      <c r="Q87" s="47" t="s">
        <v>21</v>
      </c>
      <c r="R87" s="47"/>
      <c r="S87" s="47"/>
      <c r="T87" s="54"/>
    </row>
    <row r="88" spans="1:20" x14ac:dyDescent="0.25">
      <c r="A88" s="55">
        <v>381</v>
      </c>
      <c r="B88" s="48">
        <v>62</v>
      </c>
      <c r="C88" s="48" t="s">
        <v>670</v>
      </c>
      <c r="D88" s="49" t="s">
        <v>380</v>
      </c>
      <c r="E88" s="78" t="s">
        <v>705</v>
      </c>
      <c r="F88" s="83">
        <v>6506</v>
      </c>
      <c r="G88" s="50">
        <v>0.12</v>
      </c>
      <c r="H88" s="55">
        <v>24000</v>
      </c>
      <c r="I88" s="47">
        <v>0</v>
      </c>
      <c r="J88" s="47">
        <v>0</v>
      </c>
      <c r="K88" s="47">
        <v>2880</v>
      </c>
      <c r="L88" s="47">
        <f t="shared" si="2"/>
        <v>2880</v>
      </c>
      <c r="M88" s="48">
        <f t="shared" si="3"/>
        <v>26880</v>
      </c>
      <c r="N88" s="47">
        <v>5100090720</v>
      </c>
      <c r="O88" s="47" t="s">
        <v>657</v>
      </c>
      <c r="P88" s="52" t="s">
        <v>671</v>
      </c>
      <c r="Q88" s="47" t="s">
        <v>21</v>
      </c>
      <c r="R88" s="47">
        <v>0</v>
      </c>
      <c r="S88" s="47"/>
      <c r="T88" s="54"/>
    </row>
    <row r="89" spans="1:20" x14ac:dyDescent="0.25">
      <c r="A89" s="55">
        <v>382</v>
      </c>
      <c r="B89" s="48">
        <v>63</v>
      </c>
      <c r="C89" s="48" t="s">
        <v>670</v>
      </c>
      <c r="D89" s="49" t="s">
        <v>380</v>
      </c>
      <c r="E89" s="78" t="s">
        <v>705</v>
      </c>
      <c r="F89" s="83">
        <v>6506</v>
      </c>
      <c r="G89" s="50">
        <v>0.12</v>
      </c>
      <c r="H89" s="55">
        <v>36000</v>
      </c>
      <c r="I89" s="47">
        <v>0</v>
      </c>
      <c r="J89" s="47">
        <v>0</v>
      </c>
      <c r="K89" s="47">
        <v>4320</v>
      </c>
      <c r="L89" s="47">
        <f t="shared" si="2"/>
        <v>4320</v>
      </c>
      <c r="M89" s="48">
        <f t="shared" si="3"/>
        <v>40320</v>
      </c>
      <c r="N89" s="47">
        <v>5100090725</v>
      </c>
      <c r="O89" s="47" t="s">
        <v>657</v>
      </c>
      <c r="P89" s="56" t="s">
        <v>671</v>
      </c>
      <c r="Q89" s="47" t="s">
        <v>21</v>
      </c>
      <c r="R89" s="47">
        <v>0</v>
      </c>
      <c r="S89" s="47"/>
      <c r="T89" s="54"/>
    </row>
    <row r="90" spans="1:20" x14ac:dyDescent="0.25">
      <c r="A90" s="55">
        <v>383</v>
      </c>
      <c r="B90" s="48">
        <v>49</v>
      </c>
      <c r="C90" s="48" t="s">
        <v>672</v>
      </c>
      <c r="D90" s="49" t="s">
        <v>380</v>
      </c>
      <c r="E90" s="78" t="s">
        <v>705</v>
      </c>
      <c r="F90" s="83">
        <v>6506</v>
      </c>
      <c r="G90" s="50">
        <v>0.12</v>
      </c>
      <c r="H90" s="55">
        <v>36000</v>
      </c>
      <c r="I90" s="47">
        <v>0</v>
      </c>
      <c r="J90" s="47">
        <v>0</v>
      </c>
      <c r="K90" s="47">
        <v>4320</v>
      </c>
      <c r="L90" s="47">
        <f t="shared" si="2"/>
        <v>4320</v>
      </c>
      <c r="M90" s="48">
        <f t="shared" si="3"/>
        <v>40320</v>
      </c>
      <c r="N90" s="47">
        <v>5100090716</v>
      </c>
      <c r="O90" s="47" t="s">
        <v>657</v>
      </c>
      <c r="P90" s="52" t="s">
        <v>671</v>
      </c>
      <c r="Q90" s="47" t="s">
        <v>21</v>
      </c>
      <c r="R90" s="47">
        <v>0</v>
      </c>
      <c r="S90" s="58">
        <v>386430</v>
      </c>
      <c r="T90" s="54"/>
    </row>
    <row r="91" spans="1:20" x14ac:dyDescent="0.25">
      <c r="A91" s="55">
        <v>384</v>
      </c>
      <c r="B91" s="48" t="s">
        <v>398</v>
      </c>
      <c r="C91" s="48" t="s">
        <v>96</v>
      </c>
      <c r="D91" s="49" t="s">
        <v>13</v>
      </c>
      <c r="E91" s="58" t="s">
        <v>716</v>
      </c>
      <c r="F91" s="49">
        <v>9967</v>
      </c>
      <c r="G91" s="50">
        <v>0.18</v>
      </c>
      <c r="H91" s="55">
        <v>24440</v>
      </c>
      <c r="I91" s="47">
        <v>2199.5</v>
      </c>
      <c r="J91" s="47">
        <v>2199.5</v>
      </c>
      <c r="K91" s="47">
        <v>0</v>
      </c>
      <c r="L91" s="47">
        <f t="shared" si="2"/>
        <v>4399</v>
      </c>
      <c r="M91" s="48">
        <f t="shared" si="3"/>
        <v>28839</v>
      </c>
      <c r="N91" s="47">
        <v>5100090288</v>
      </c>
      <c r="O91" s="47" t="s">
        <v>657</v>
      </c>
      <c r="P91" s="56" t="s">
        <v>632</v>
      </c>
      <c r="Q91" s="47" t="s">
        <v>21</v>
      </c>
      <c r="R91" s="47">
        <v>0</v>
      </c>
      <c r="S91" s="54"/>
      <c r="T91" s="54" t="s">
        <v>674</v>
      </c>
    </row>
    <row r="92" spans="1:20" x14ac:dyDescent="0.25">
      <c r="A92" s="55">
        <v>385</v>
      </c>
      <c r="B92" s="48">
        <v>313</v>
      </c>
      <c r="C92" s="48" t="s">
        <v>506</v>
      </c>
      <c r="D92" s="49" t="s">
        <v>891</v>
      </c>
      <c r="E92" s="52" t="s">
        <v>701</v>
      </c>
      <c r="F92" s="52">
        <v>9608</v>
      </c>
      <c r="G92" s="59">
        <v>0.12</v>
      </c>
      <c r="H92" s="55">
        <v>7940</v>
      </c>
      <c r="I92" s="47"/>
      <c r="J92" s="47"/>
      <c r="K92" s="47">
        <v>952</v>
      </c>
      <c r="L92" s="47">
        <f t="shared" si="2"/>
        <v>952</v>
      </c>
      <c r="M92" s="48">
        <f t="shared" si="3"/>
        <v>8892</v>
      </c>
      <c r="N92" s="55">
        <v>5100093731</v>
      </c>
      <c r="O92" s="55" t="s">
        <v>680</v>
      </c>
      <c r="P92" s="56" t="s">
        <v>681</v>
      </c>
      <c r="Q92" s="55" t="s">
        <v>21</v>
      </c>
      <c r="R92" s="47"/>
      <c r="S92" s="47"/>
      <c r="T92" s="47"/>
    </row>
    <row r="93" spans="1:20" x14ac:dyDescent="0.25">
      <c r="A93" s="55">
        <v>386</v>
      </c>
      <c r="B93" s="48">
        <v>312</v>
      </c>
      <c r="C93" s="48" t="s">
        <v>506</v>
      </c>
      <c r="D93" s="49" t="s">
        <v>891</v>
      </c>
      <c r="E93" s="52" t="s">
        <v>701</v>
      </c>
      <c r="F93" s="52">
        <v>9608</v>
      </c>
      <c r="G93" s="59">
        <v>0.12</v>
      </c>
      <c r="H93" s="55">
        <v>7940</v>
      </c>
      <c r="I93" s="47"/>
      <c r="J93" s="47"/>
      <c r="K93" s="55">
        <v>952.8</v>
      </c>
      <c r="L93" s="47">
        <f t="shared" si="2"/>
        <v>952.8</v>
      </c>
      <c r="M93" s="48">
        <f t="shared" si="3"/>
        <v>8892.7999999999993</v>
      </c>
      <c r="N93" s="55">
        <v>5100093804</v>
      </c>
      <c r="O93" s="55" t="s">
        <v>680</v>
      </c>
      <c r="P93" s="56" t="s">
        <v>681</v>
      </c>
      <c r="Q93" s="55" t="s">
        <v>21</v>
      </c>
      <c r="R93" s="47"/>
      <c r="S93" s="47"/>
      <c r="T93" s="47"/>
    </row>
    <row r="94" spans="1:20" x14ac:dyDescent="0.25">
      <c r="A94" s="55">
        <v>387</v>
      </c>
      <c r="B94" s="47" t="s">
        <v>682</v>
      </c>
      <c r="C94" s="47" t="s">
        <v>413</v>
      </c>
      <c r="D94" s="52" t="s">
        <v>13</v>
      </c>
      <c r="E94" s="58" t="s">
        <v>716</v>
      </c>
      <c r="F94" s="49">
        <v>9967</v>
      </c>
      <c r="G94" s="50">
        <v>0.18</v>
      </c>
      <c r="H94" s="47">
        <v>107020</v>
      </c>
      <c r="I94" s="47">
        <v>9631.7999999999993</v>
      </c>
      <c r="J94" s="47">
        <v>9631.7999999999993</v>
      </c>
      <c r="K94" s="47"/>
      <c r="L94" s="47">
        <f t="shared" si="2"/>
        <v>19263.599999999999</v>
      </c>
      <c r="M94" s="48">
        <f t="shared" si="3"/>
        <v>126283.6</v>
      </c>
      <c r="N94" s="47">
        <v>1900010797</v>
      </c>
      <c r="O94" s="47" t="s">
        <v>451</v>
      </c>
      <c r="P94" s="52" t="s">
        <v>632</v>
      </c>
      <c r="Q94" s="47" t="s">
        <v>21</v>
      </c>
      <c r="R94" s="47"/>
      <c r="S94" s="47"/>
      <c r="T94" s="47"/>
    </row>
    <row r="95" spans="1:20" x14ac:dyDescent="0.25">
      <c r="A95" s="47">
        <v>388</v>
      </c>
      <c r="B95" s="47">
        <v>58</v>
      </c>
      <c r="C95" s="47" t="s">
        <v>421</v>
      </c>
      <c r="D95" s="52" t="s">
        <v>47</v>
      </c>
      <c r="E95" s="52" t="s">
        <v>722</v>
      </c>
      <c r="F95" s="52">
        <v>996111</v>
      </c>
      <c r="G95" s="50">
        <v>0.18</v>
      </c>
      <c r="H95" s="47">
        <v>24192</v>
      </c>
      <c r="I95" s="47">
        <v>2177</v>
      </c>
      <c r="J95" s="47">
        <v>2177</v>
      </c>
      <c r="K95" s="47"/>
      <c r="L95" s="47">
        <f t="shared" si="2"/>
        <v>4354</v>
      </c>
      <c r="M95" s="48">
        <f t="shared" si="3"/>
        <v>28546</v>
      </c>
      <c r="N95" s="47">
        <v>1900021245</v>
      </c>
      <c r="O95" s="47" t="s">
        <v>680</v>
      </c>
      <c r="P95" s="52" t="s">
        <v>22</v>
      </c>
      <c r="Q95" s="47" t="s">
        <v>21</v>
      </c>
      <c r="R95" s="47"/>
      <c r="S95" s="47"/>
      <c r="T95" s="47"/>
    </row>
    <row r="96" spans="1:20" x14ac:dyDescent="0.25">
      <c r="A96" s="47">
        <v>389</v>
      </c>
      <c r="B96" s="47" t="s">
        <v>683</v>
      </c>
      <c r="C96" s="47" t="s">
        <v>654</v>
      </c>
      <c r="D96" s="52" t="s">
        <v>35</v>
      </c>
      <c r="E96" s="58" t="s">
        <v>743</v>
      </c>
      <c r="F96" s="52">
        <v>996511</v>
      </c>
      <c r="G96" s="50">
        <v>0.05</v>
      </c>
      <c r="H96" s="47">
        <v>357058</v>
      </c>
      <c r="I96" s="47">
        <v>8926.4500000000007</v>
      </c>
      <c r="J96" s="47">
        <v>8926.4500000000007</v>
      </c>
      <c r="K96" s="47"/>
      <c r="L96" s="47">
        <f t="shared" si="2"/>
        <v>17852.900000000001</v>
      </c>
      <c r="M96" s="48">
        <f t="shared" si="3"/>
        <v>374910.9</v>
      </c>
      <c r="N96" s="47">
        <v>5100083970</v>
      </c>
      <c r="O96" s="47" t="s">
        <v>655</v>
      </c>
      <c r="P96" s="52" t="s">
        <v>36</v>
      </c>
      <c r="Q96" s="47" t="s">
        <v>16</v>
      </c>
      <c r="R96" s="47"/>
      <c r="S96" s="47"/>
      <c r="T96" s="47"/>
    </row>
    <row r="97" spans="1:20" x14ac:dyDescent="0.25">
      <c r="A97" s="55">
        <v>390</v>
      </c>
      <c r="B97" s="48" t="s">
        <v>685</v>
      </c>
      <c r="C97" s="48" t="s">
        <v>686</v>
      </c>
      <c r="D97" s="49" t="s">
        <v>13</v>
      </c>
      <c r="E97" s="58" t="s">
        <v>716</v>
      </c>
      <c r="F97" s="49">
        <v>996511</v>
      </c>
      <c r="G97" s="50">
        <v>0</v>
      </c>
      <c r="H97" s="55">
        <v>1131799</v>
      </c>
      <c r="I97" s="47">
        <v>0</v>
      </c>
      <c r="J97" s="47">
        <v>0</v>
      </c>
      <c r="K97" s="47">
        <v>0</v>
      </c>
      <c r="L97" s="47">
        <f t="shared" si="2"/>
        <v>0</v>
      </c>
      <c r="M97" s="48">
        <f t="shared" si="3"/>
        <v>1131799</v>
      </c>
      <c r="N97" s="47">
        <v>5100096940</v>
      </c>
      <c r="O97" s="47" t="s">
        <v>680</v>
      </c>
      <c r="P97" s="56" t="s">
        <v>214</v>
      </c>
      <c r="Q97" s="47" t="s">
        <v>16</v>
      </c>
      <c r="R97" s="47">
        <v>0</v>
      </c>
      <c r="S97" s="54"/>
      <c r="T97" s="54"/>
    </row>
    <row r="98" spans="1:20" x14ac:dyDescent="0.25">
      <c r="A98" s="55">
        <v>391</v>
      </c>
      <c r="B98" s="48" t="s">
        <v>687</v>
      </c>
      <c r="C98" s="48" t="s">
        <v>686</v>
      </c>
      <c r="D98" s="49" t="s">
        <v>13</v>
      </c>
      <c r="E98" s="58" t="s">
        <v>716</v>
      </c>
      <c r="F98" s="49">
        <v>996511</v>
      </c>
      <c r="G98" s="50">
        <v>0</v>
      </c>
      <c r="H98" s="55">
        <v>293902</v>
      </c>
      <c r="I98" s="47">
        <v>0</v>
      </c>
      <c r="J98" s="47">
        <v>0</v>
      </c>
      <c r="K98" s="47">
        <v>0</v>
      </c>
      <c r="L98" s="47">
        <f t="shared" si="2"/>
        <v>0</v>
      </c>
      <c r="M98" s="48">
        <f t="shared" si="3"/>
        <v>293902</v>
      </c>
      <c r="N98" s="47">
        <v>5100096933</v>
      </c>
      <c r="O98" s="47" t="s">
        <v>680</v>
      </c>
      <c r="P98" s="56" t="s">
        <v>214</v>
      </c>
      <c r="Q98" s="47" t="s">
        <v>16</v>
      </c>
      <c r="R98" s="47">
        <v>0</v>
      </c>
      <c r="S98" s="54"/>
      <c r="T98" s="54"/>
    </row>
    <row r="99" spans="1:20" x14ac:dyDescent="0.25">
      <c r="A99" s="55">
        <v>392</v>
      </c>
      <c r="B99" s="48" t="s">
        <v>688</v>
      </c>
      <c r="C99" s="48" t="s">
        <v>686</v>
      </c>
      <c r="D99" s="49" t="s">
        <v>13</v>
      </c>
      <c r="E99" s="58" t="s">
        <v>716</v>
      </c>
      <c r="F99" s="49">
        <v>996511</v>
      </c>
      <c r="G99" s="50">
        <v>0</v>
      </c>
      <c r="H99" s="55">
        <v>118598</v>
      </c>
      <c r="I99" s="47">
        <v>0</v>
      </c>
      <c r="J99" s="47">
        <v>0</v>
      </c>
      <c r="K99" s="47">
        <v>0</v>
      </c>
      <c r="L99" s="47">
        <f t="shared" si="2"/>
        <v>0</v>
      </c>
      <c r="M99" s="48">
        <f t="shared" si="3"/>
        <v>118598</v>
      </c>
      <c r="N99" s="47">
        <v>5100096931</v>
      </c>
      <c r="O99" s="47" t="s">
        <v>680</v>
      </c>
      <c r="P99" s="56" t="s">
        <v>214</v>
      </c>
      <c r="Q99" s="47" t="s">
        <v>16</v>
      </c>
      <c r="R99" s="47">
        <v>0</v>
      </c>
      <c r="S99" s="54"/>
      <c r="T99" s="54"/>
    </row>
    <row r="100" spans="1:20" x14ac:dyDescent="0.25">
      <c r="A100" s="47">
        <v>393</v>
      </c>
      <c r="B100" s="47" t="s">
        <v>718</v>
      </c>
      <c r="C100" s="47" t="s">
        <v>719</v>
      </c>
      <c r="D100" s="52" t="s">
        <v>35</v>
      </c>
      <c r="E100" s="58" t="s">
        <v>743</v>
      </c>
      <c r="F100" s="52">
        <v>996511</v>
      </c>
      <c r="G100" s="50">
        <v>0.05</v>
      </c>
      <c r="H100" s="47">
        <v>262646</v>
      </c>
      <c r="I100" s="47">
        <v>6566.15</v>
      </c>
      <c r="J100" s="47">
        <v>6566.15</v>
      </c>
      <c r="K100" s="47"/>
      <c r="L100" s="47">
        <f t="shared" si="2"/>
        <v>13132.3</v>
      </c>
      <c r="M100" s="48">
        <f t="shared" si="3"/>
        <v>275778.30000000005</v>
      </c>
      <c r="N100" s="47">
        <v>5100099212</v>
      </c>
      <c r="O100" s="47" t="s">
        <v>720</v>
      </c>
      <c r="P100" s="52" t="s">
        <v>36</v>
      </c>
      <c r="Q100" s="47" t="s">
        <v>16</v>
      </c>
      <c r="R100" s="47"/>
      <c r="S100" s="47"/>
      <c r="T100" s="47"/>
    </row>
    <row r="101" spans="1:20" x14ac:dyDescent="0.25">
      <c r="A101" s="55">
        <v>394</v>
      </c>
      <c r="B101" s="48" t="s">
        <v>747</v>
      </c>
      <c r="C101" s="48" t="s">
        <v>748</v>
      </c>
      <c r="D101" s="49" t="s">
        <v>13</v>
      </c>
      <c r="E101" s="58" t="s">
        <v>716</v>
      </c>
      <c r="F101" s="49">
        <v>996511</v>
      </c>
      <c r="G101" s="50">
        <v>0</v>
      </c>
      <c r="H101" s="55">
        <v>91608</v>
      </c>
      <c r="I101" s="47">
        <v>0</v>
      </c>
      <c r="J101" s="47">
        <v>0</v>
      </c>
      <c r="K101" s="47">
        <v>0</v>
      </c>
      <c r="L101" s="47">
        <f t="shared" si="2"/>
        <v>0</v>
      </c>
      <c r="M101" s="48">
        <f t="shared" si="3"/>
        <v>91608</v>
      </c>
      <c r="N101" s="60">
        <v>5100103744</v>
      </c>
      <c r="O101" s="47" t="s">
        <v>749</v>
      </c>
      <c r="P101" s="56" t="s">
        <v>214</v>
      </c>
      <c r="Q101" s="47" t="s">
        <v>16</v>
      </c>
      <c r="R101" s="47">
        <v>0</v>
      </c>
      <c r="S101" s="54"/>
      <c r="T101" s="54"/>
    </row>
    <row r="102" spans="1:20" x14ac:dyDescent="0.25">
      <c r="A102" s="55">
        <v>395</v>
      </c>
      <c r="B102" s="48" t="s">
        <v>750</v>
      </c>
      <c r="C102" s="48" t="s">
        <v>748</v>
      </c>
      <c r="D102" s="49" t="s">
        <v>13</v>
      </c>
      <c r="E102" s="58" t="s">
        <v>716</v>
      </c>
      <c r="F102" s="49">
        <v>996511</v>
      </c>
      <c r="G102" s="50">
        <v>0</v>
      </c>
      <c r="H102" s="55">
        <v>42330</v>
      </c>
      <c r="I102" s="47">
        <v>0</v>
      </c>
      <c r="J102" s="47">
        <v>0</v>
      </c>
      <c r="K102" s="47">
        <v>0</v>
      </c>
      <c r="L102" s="47">
        <f t="shared" si="2"/>
        <v>0</v>
      </c>
      <c r="M102" s="48">
        <f t="shared" si="3"/>
        <v>42330</v>
      </c>
      <c r="N102" s="47">
        <v>5100103747</v>
      </c>
      <c r="O102" s="47" t="s">
        <v>749</v>
      </c>
      <c r="P102" s="56" t="s">
        <v>214</v>
      </c>
      <c r="Q102" s="47" t="s">
        <v>16</v>
      </c>
      <c r="R102" s="47">
        <v>0</v>
      </c>
      <c r="S102" s="54"/>
      <c r="T102" s="54"/>
    </row>
    <row r="103" spans="1:20" x14ac:dyDescent="0.25">
      <c r="A103" s="55">
        <v>396</v>
      </c>
      <c r="B103" s="48" t="s">
        <v>751</v>
      </c>
      <c r="C103" s="48" t="s">
        <v>748</v>
      </c>
      <c r="D103" s="49" t="s">
        <v>13</v>
      </c>
      <c r="E103" s="58" t="s">
        <v>716</v>
      </c>
      <c r="F103" s="49">
        <v>996511</v>
      </c>
      <c r="G103" s="50">
        <v>0</v>
      </c>
      <c r="H103" s="55">
        <v>858895</v>
      </c>
      <c r="I103" s="47">
        <v>0</v>
      </c>
      <c r="J103" s="47">
        <v>0</v>
      </c>
      <c r="K103" s="47">
        <v>0</v>
      </c>
      <c r="L103" s="47">
        <f t="shared" si="2"/>
        <v>0</v>
      </c>
      <c r="M103" s="48">
        <f t="shared" si="3"/>
        <v>858895</v>
      </c>
      <c r="N103" s="60">
        <v>5100103744</v>
      </c>
      <c r="O103" s="47" t="s">
        <v>749</v>
      </c>
      <c r="P103" s="56" t="s">
        <v>214</v>
      </c>
      <c r="Q103" s="47" t="s">
        <v>16</v>
      </c>
      <c r="R103" s="47">
        <v>0</v>
      </c>
      <c r="S103" s="54"/>
      <c r="T103" s="54"/>
    </row>
    <row r="104" spans="1:20" x14ac:dyDescent="0.25">
      <c r="A104" s="47">
        <v>397</v>
      </c>
      <c r="B104" s="47" t="s">
        <v>752</v>
      </c>
      <c r="C104" s="48" t="s">
        <v>753</v>
      </c>
      <c r="D104" s="52" t="s">
        <v>35</v>
      </c>
      <c r="E104" s="58" t="s">
        <v>743</v>
      </c>
      <c r="F104" s="52">
        <v>996511</v>
      </c>
      <c r="G104" s="50">
        <v>0.05</v>
      </c>
      <c r="H104" s="47">
        <v>445473</v>
      </c>
      <c r="I104" s="47">
        <v>11136.83</v>
      </c>
      <c r="J104" s="47">
        <v>11136.83</v>
      </c>
      <c r="K104" s="47"/>
      <c r="L104" s="47">
        <f t="shared" si="2"/>
        <v>22273.66</v>
      </c>
      <c r="M104" s="51">
        <f t="shared" si="3"/>
        <v>467746.66000000003</v>
      </c>
      <c r="N104" s="47">
        <v>5100106024</v>
      </c>
      <c r="O104" s="47" t="s">
        <v>754</v>
      </c>
      <c r="P104" s="52" t="s">
        <v>36</v>
      </c>
      <c r="Q104" s="47" t="s">
        <v>16</v>
      </c>
      <c r="R104" s="47"/>
      <c r="S104" s="47">
        <v>445473</v>
      </c>
      <c r="T104" s="47"/>
    </row>
    <row r="105" spans="1:20" x14ac:dyDescent="0.25">
      <c r="A105" s="55">
        <v>398</v>
      </c>
      <c r="B105" s="48" t="s">
        <v>755</v>
      </c>
      <c r="C105" s="48" t="s">
        <v>756</v>
      </c>
      <c r="D105" s="49" t="s">
        <v>757</v>
      </c>
      <c r="E105" s="58" t="s">
        <v>721</v>
      </c>
      <c r="F105" s="49">
        <v>9961</v>
      </c>
      <c r="G105" s="50">
        <v>0.18</v>
      </c>
      <c r="H105" s="55">
        <v>4780</v>
      </c>
      <c r="I105" s="47">
        <v>430</v>
      </c>
      <c r="J105" s="47">
        <v>430</v>
      </c>
      <c r="K105" s="47">
        <v>0</v>
      </c>
      <c r="L105" s="47">
        <f t="shared" si="2"/>
        <v>860</v>
      </c>
      <c r="M105" s="48">
        <f t="shared" si="3"/>
        <v>5640</v>
      </c>
      <c r="N105" s="47">
        <v>190025338</v>
      </c>
      <c r="O105" s="47" t="s">
        <v>758</v>
      </c>
      <c r="P105" s="56" t="s">
        <v>269</v>
      </c>
      <c r="Q105" s="47" t="s">
        <v>21</v>
      </c>
      <c r="R105" s="47">
        <v>0</v>
      </c>
      <c r="S105" s="54"/>
      <c r="T105" s="54"/>
    </row>
    <row r="106" spans="1:20" x14ac:dyDescent="0.25">
      <c r="A106" s="47">
        <v>399</v>
      </c>
      <c r="B106" s="48" t="s">
        <v>759</v>
      </c>
      <c r="C106" s="47" t="s">
        <v>506</v>
      </c>
      <c r="D106" s="52" t="s">
        <v>30</v>
      </c>
      <c r="E106" s="58" t="s">
        <v>713</v>
      </c>
      <c r="F106" s="52">
        <v>9961</v>
      </c>
      <c r="G106" s="50">
        <v>0.18</v>
      </c>
      <c r="H106" s="47">
        <v>3180</v>
      </c>
      <c r="I106" s="47">
        <v>286.2</v>
      </c>
      <c r="J106" s="47">
        <v>286.2</v>
      </c>
      <c r="K106" s="47"/>
      <c r="L106" s="47">
        <f t="shared" si="2"/>
        <v>572.4</v>
      </c>
      <c r="M106" s="48">
        <f t="shared" si="3"/>
        <v>3752.3999999999996</v>
      </c>
      <c r="N106" s="47">
        <v>1900025339</v>
      </c>
      <c r="O106" s="47" t="s">
        <v>758</v>
      </c>
      <c r="P106" s="52" t="s">
        <v>760</v>
      </c>
      <c r="Q106" s="47" t="s">
        <v>21</v>
      </c>
      <c r="R106" s="47"/>
      <c r="S106" s="47"/>
      <c r="T106" s="47"/>
    </row>
    <row r="107" spans="1:20" x14ac:dyDescent="0.25">
      <c r="A107" s="55">
        <v>400</v>
      </c>
      <c r="B107" s="48" t="s">
        <v>761</v>
      </c>
      <c r="C107" s="48" t="s">
        <v>421</v>
      </c>
      <c r="D107" s="49" t="s">
        <v>35</v>
      </c>
      <c r="E107" s="58" t="s">
        <v>743</v>
      </c>
      <c r="F107" s="49">
        <v>996111</v>
      </c>
      <c r="G107" s="50">
        <v>0.18</v>
      </c>
      <c r="H107" s="55">
        <v>26155</v>
      </c>
      <c r="I107" s="47">
        <v>2353.9499999999998</v>
      </c>
      <c r="J107" s="47">
        <v>2353.9499999999998</v>
      </c>
      <c r="K107" s="47">
        <v>0</v>
      </c>
      <c r="L107" s="47">
        <f t="shared" si="2"/>
        <v>4707.8999999999996</v>
      </c>
      <c r="M107" s="48">
        <f t="shared" si="3"/>
        <v>30862.9</v>
      </c>
      <c r="N107" s="48">
        <v>1900025337</v>
      </c>
      <c r="O107" s="47" t="s">
        <v>758</v>
      </c>
      <c r="P107" s="56" t="s">
        <v>269</v>
      </c>
      <c r="Q107" s="47" t="s">
        <v>21</v>
      </c>
      <c r="R107" s="47">
        <v>0</v>
      </c>
      <c r="S107" s="54"/>
      <c r="T107" s="54"/>
    </row>
    <row r="108" spans="1:20" x14ac:dyDescent="0.25">
      <c r="A108" s="55">
        <v>401</v>
      </c>
      <c r="B108" s="48" t="s">
        <v>762</v>
      </c>
      <c r="C108" s="48" t="s">
        <v>424</v>
      </c>
      <c r="D108" s="49" t="s">
        <v>74</v>
      </c>
      <c r="E108" s="58" t="s">
        <v>733</v>
      </c>
      <c r="F108" s="49">
        <v>9961</v>
      </c>
      <c r="G108" s="50">
        <v>0.18</v>
      </c>
      <c r="H108" s="55">
        <v>4200</v>
      </c>
      <c r="I108" s="47">
        <v>378</v>
      </c>
      <c r="J108" s="47">
        <v>378</v>
      </c>
      <c r="K108" s="47">
        <v>0</v>
      </c>
      <c r="L108" s="47">
        <f t="shared" si="2"/>
        <v>756</v>
      </c>
      <c r="M108" s="48">
        <f t="shared" si="3"/>
        <v>4956</v>
      </c>
      <c r="N108" s="47">
        <v>1900025307</v>
      </c>
      <c r="O108" s="47" t="s">
        <v>758</v>
      </c>
      <c r="P108" s="56" t="s">
        <v>763</v>
      </c>
      <c r="Q108" s="47" t="s">
        <v>21</v>
      </c>
      <c r="R108" s="47">
        <v>0</v>
      </c>
      <c r="S108" s="54"/>
      <c r="T108" s="54"/>
    </row>
    <row r="109" spans="1:20" x14ac:dyDescent="0.25">
      <c r="A109" s="55">
        <v>402</v>
      </c>
      <c r="B109" s="48" t="s">
        <v>764</v>
      </c>
      <c r="C109" s="48" t="s">
        <v>765</v>
      </c>
      <c r="D109" s="49" t="s">
        <v>74</v>
      </c>
      <c r="E109" s="58" t="s">
        <v>733</v>
      </c>
      <c r="F109" s="49">
        <v>9961</v>
      </c>
      <c r="G109" s="50">
        <v>0.18</v>
      </c>
      <c r="H109" s="55">
        <v>2100</v>
      </c>
      <c r="I109" s="47">
        <v>189</v>
      </c>
      <c r="J109" s="47">
        <v>189</v>
      </c>
      <c r="K109" s="47">
        <v>0</v>
      </c>
      <c r="L109" s="47">
        <f t="shared" si="2"/>
        <v>378</v>
      </c>
      <c r="M109" s="48">
        <f t="shared" si="3"/>
        <v>2478</v>
      </c>
      <c r="N109" s="48">
        <v>1900025297</v>
      </c>
      <c r="O109" s="47" t="s">
        <v>758</v>
      </c>
      <c r="P109" s="56" t="s">
        <v>763</v>
      </c>
      <c r="Q109" s="47" t="s">
        <v>21</v>
      </c>
      <c r="R109" s="47">
        <v>0</v>
      </c>
      <c r="S109" s="54"/>
      <c r="T109" s="54"/>
    </row>
    <row r="110" spans="1:20" x14ac:dyDescent="0.25">
      <c r="A110" s="48">
        <v>403</v>
      </c>
      <c r="B110" s="47" t="s">
        <v>766</v>
      </c>
      <c r="C110" s="48" t="s">
        <v>767</v>
      </c>
      <c r="D110" s="52" t="s">
        <v>74</v>
      </c>
      <c r="E110" s="58" t="s">
        <v>733</v>
      </c>
      <c r="F110" s="52">
        <v>9961</v>
      </c>
      <c r="G110" s="50">
        <v>0.18</v>
      </c>
      <c r="H110" s="47">
        <v>1050</v>
      </c>
      <c r="I110" s="47">
        <v>94.5</v>
      </c>
      <c r="J110" s="47">
        <v>94.5</v>
      </c>
      <c r="K110" s="47"/>
      <c r="L110" s="47">
        <f t="shared" si="2"/>
        <v>189</v>
      </c>
      <c r="M110" s="48">
        <f t="shared" si="3"/>
        <v>1239</v>
      </c>
      <c r="N110" s="47">
        <v>1900025287</v>
      </c>
      <c r="O110" s="47" t="s">
        <v>758</v>
      </c>
      <c r="P110" s="52" t="s">
        <v>763</v>
      </c>
      <c r="Q110" s="47" t="s">
        <v>21</v>
      </c>
      <c r="R110" s="47"/>
      <c r="S110" s="47">
        <v>445473</v>
      </c>
      <c r="T110" s="47"/>
    </row>
    <row r="111" spans="1:20" x14ac:dyDescent="0.25">
      <c r="A111" s="48">
        <v>404</v>
      </c>
      <c r="B111" s="48">
        <v>66</v>
      </c>
      <c r="C111" s="47" t="s">
        <v>778</v>
      </c>
      <c r="D111" s="52" t="s">
        <v>47</v>
      </c>
      <c r="E111" s="52" t="s">
        <v>722</v>
      </c>
      <c r="F111" s="52">
        <v>996511</v>
      </c>
      <c r="G111" s="50">
        <v>0</v>
      </c>
      <c r="H111" s="47">
        <v>121462</v>
      </c>
      <c r="I111" s="47">
        <v>0</v>
      </c>
      <c r="J111" s="47">
        <v>0</v>
      </c>
      <c r="K111" s="47">
        <v>0</v>
      </c>
      <c r="L111" s="47">
        <f t="shared" si="2"/>
        <v>0</v>
      </c>
      <c r="M111" s="48">
        <f t="shared" si="3"/>
        <v>121462</v>
      </c>
      <c r="N111" s="47">
        <v>5100112741</v>
      </c>
      <c r="O111" s="47" t="s">
        <v>779</v>
      </c>
      <c r="P111" s="52" t="s">
        <v>214</v>
      </c>
      <c r="Q111" s="47" t="s">
        <v>16</v>
      </c>
      <c r="R111" s="47"/>
      <c r="S111" s="47"/>
      <c r="T111" s="47"/>
    </row>
    <row r="112" spans="1:20" x14ac:dyDescent="0.25">
      <c r="A112" s="48">
        <v>405</v>
      </c>
      <c r="B112" s="48">
        <v>65</v>
      </c>
      <c r="C112" s="48" t="s">
        <v>778</v>
      </c>
      <c r="D112" s="49" t="s">
        <v>47</v>
      </c>
      <c r="E112" s="52" t="s">
        <v>722</v>
      </c>
      <c r="F112" s="52">
        <v>996511</v>
      </c>
      <c r="G112" s="50">
        <v>0</v>
      </c>
      <c r="H112" s="55">
        <v>81345</v>
      </c>
      <c r="I112" s="47">
        <v>0</v>
      </c>
      <c r="J112" s="47">
        <v>0</v>
      </c>
      <c r="K112" s="47">
        <v>0</v>
      </c>
      <c r="L112" s="47">
        <f t="shared" si="2"/>
        <v>0</v>
      </c>
      <c r="M112" s="48">
        <f t="shared" si="3"/>
        <v>81345</v>
      </c>
      <c r="N112" s="48">
        <v>5100112700</v>
      </c>
      <c r="O112" s="47" t="s">
        <v>779</v>
      </c>
      <c r="P112" s="56" t="s">
        <v>214</v>
      </c>
      <c r="Q112" s="47" t="s">
        <v>16</v>
      </c>
      <c r="R112" s="47">
        <v>0</v>
      </c>
      <c r="S112" s="54"/>
      <c r="T112" s="54"/>
    </row>
    <row r="113" spans="1:20" x14ac:dyDescent="0.25">
      <c r="A113" s="48">
        <v>406</v>
      </c>
      <c r="B113" s="48" t="s">
        <v>780</v>
      </c>
      <c r="C113" s="48" t="s">
        <v>781</v>
      </c>
      <c r="D113" s="49" t="s">
        <v>13</v>
      </c>
      <c r="E113" s="58" t="s">
        <v>716</v>
      </c>
      <c r="F113" s="49">
        <v>996511</v>
      </c>
      <c r="G113" s="50">
        <v>0</v>
      </c>
      <c r="H113" s="55">
        <v>1031591</v>
      </c>
      <c r="I113" s="47">
        <v>0</v>
      </c>
      <c r="J113" s="47">
        <v>0</v>
      </c>
      <c r="K113" s="47">
        <v>0</v>
      </c>
      <c r="L113" s="47">
        <f t="shared" si="2"/>
        <v>0</v>
      </c>
      <c r="M113" s="48">
        <f t="shared" si="3"/>
        <v>1031591</v>
      </c>
      <c r="N113" s="47">
        <v>5100111419</v>
      </c>
      <c r="O113" s="47" t="s">
        <v>782</v>
      </c>
      <c r="P113" s="56" t="s">
        <v>214</v>
      </c>
      <c r="Q113" s="47" t="s">
        <v>16</v>
      </c>
      <c r="R113" s="47">
        <v>0</v>
      </c>
      <c r="S113" s="54"/>
      <c r="T113" s="54"/>
    </row>
    <row r="114" spans="1:20" x14ac:dyDescent="0.25">
      <c r="A114" s="48">
        <v>407</v>
      </c>
      <c r="B114" s="48" t="s">
        <v>783</v>
      </c>
      <c r="C114" s="48" t="s">
        <v>781</v>
      </c>
      <c r="D114" s="49" t="s">
        <v>13</v>
      </c>
      <c r="E114" s="58" t="s">
        <v>716</v>
      </c>
      <c r="F114" s="49">
        <v>996511</v>
      </c>
      <c r="G114" s="50">
        <v>0</v>
      </c>
      <c r="H114" s="55">
        <v>227769</v>
      </c>
      <c r="I114" s="47">
        <v>0</v>
      </c>
      <c r="J114" s="47">
        <v>0</v>
      </c>
      <c r="K114" s="47">
        <v>0</v>
      </c>
      <c r="L114" s="47">
        <f t="shared" si="2"/>
        <v>0</v>
      </c>
      <c r="M114" s="48">
        <f t="shared" si="3"/>
        <v>227769</v>
      </c>
      <c r="N114" s="48">
        <v>5100115911</v>
      </c>
      <c r="O114" s="47" t="s">
        <v>782</v>
      </c>
      <c r="P114" s="56" t="s">
        <v>214</v>
      </c>
      <c r="Q114" s="47" t="s">
        <v>16</v>
      </c>
      <c r="R114" s="47">
        <v>0</v>
      </c>
      <c r="S114" s="54"/>
      <c r="T114" s="54"/>
    </row>
    <row r="115" spans="1:20" x14ac:dyDescent="0.25">
      <c r="A115" s="48">
        <v>408</v>
      </c>
      <c r="B115" s="48" t="s">
        <v>784</v>
      </c>
      <c r="C115" s="48" t="s">
        <v>781</v>
      </c>
      <c r="D115" s="52" t="s">
        <v>13</v>
      </c>
      <c r="E115" s="58" t="s">
        <v>716</v>
      </c>
      <c r="F115" s="49">
        <v>996511</v>
      </c>
      <c r="G115" s="50">
        <v>0</v>
      </c>
      <c r="H115" s="47">
        <v>179703</v>
      </c>
      <c r="I115" s="47">
        <v>0</v>
      </c>
      <c r="J115" s="47">
        <v>0</v>
      </c>
      <c r="K115" s="47"/>
      <c r="L115" s="47">
        <f t="shared" si="2"/>
        <v>0</v>
      </c>
      <c r="M115" s="48">
        <f t="shared" si="3"/>
        <v>179703</v>
      </c>
      <c r="N115" s="47">
        <v>5100115912</v>
      </c>
      <c r="O115" s="47" t="s">
        <v>782</v>
      </c>
      <c r="P115" s="56" t="s">
        <v>214</v>
      </c>
      <c r="Q115" s="47" t="s">
        <v>16</v>
      </c>
      <c r="R115" s="47"/>
      <c r="S115" s="47">
        <v>0</v>
      </c>
      <c r="T115" s="47"/>
    </row>
    <row r="116" spans="1:20" x14ac:dyDescent="0.25">
      <c r="A116" s="48">
        <v>409</v>
      </c>
      <c r="B116" s="48" t="s">
        <v>785</v>
      </c>
      <c r="C116" s="47" t="s">
        <v>786</v>
      </c>
      <c r="D116" s="52" t="s">
        <v>333</v>
      </c>
      <c r="E116" s="52" t="s">
        <v>693</v>
      </c>
      <c r="F116" s="52">
        <v>4202</v>
      </c>
      <c r="G116" s="50">
        <v>0.18</v>
      </c>
      <c r="H116" s="47">
        <v>171788</v>
      </c>
      <c r="I116" s="47">
        <v>0</v>
      </c>
      <c r="J116" s="47">
        <v>0</v>
      </c>
      <c r="K116" s="47">
        <v>30922</v>
      </c>
      <c r="L116" s="47">
        <f t="shared" si="2"/>
        <v>30922</v>
      </c>
      <c r="M116" s="48">
        <f t="shared" si="3"/>
        <v>202710</v>
      </c>
      <c r="N116" s="47">
        <v>5100124312</v>
      </c>
      <c r="O116" s="47" t="s">
        <v>787</v>
      </c>
      <c r="P116" s="52" t="s">
        <v>788</v>
      </c>
      <c r="Q116" s="47" t="s">
        <v>21</v>
      </c>
      <c r="R116" s="47"/>
      <c r="S116" s="47"/>
      <c r="T116" s="47"/>
    </row>
    <row r="117" spans="1:20" x14ac:dyDescent="0.25">
      <c r="A117" s="48">
        <v>410</v>
      </c>
      <c r="B117" s="48">
        <v>500</v>
      </c>
      <c r="C117" s="48" t="s">
        <v>789</v>
      </c>
      <c r="D117" s="49" t="s">
        <v>891</v>
      </c>
      <c r="E117" s="52" t="s">
        <v>701</v>
      </c>
      <c r="F117" s="52">
        <v>9608</v>
      </c>
      <c r="G117" s="50">
        <v>0.12</v>
      </c>
      <c r="H117" s="55">
        <v>10190</v>
      </c>
      <c r="I117" s="47">
        <v>0</v>
      </c>
      <c r="J117" s="47">
        <v>0</v>
      </c>
      <c r="K117" s="47">
        <v>1222.8</v>
      </c>
      <c r="L117" s="47">
        <f t="shared" si="2"/>
        <v>1222.8</v>
      </c>
      <c r="M117" s="48">
        <f t="shared" si="3"/>
        <v>11412.8</v>
      </c>
      <c r="N117" s="48">
        <v>5100120514</v>
      </c>
      <c r="O117" s="47" t="s">
        <v>790</v>
      </c>
      <c r="P117" s="56" t="s">
        <v>681</v>
      </c>
      <c r="Q117" s="47" t="s">
        <v>21</v>
      </c>
      <c r="R117" s="47">
        <v>0</v>
      </c>
      <c r="S117" s="54"/>
      <c r="T117" s="54"/>
    </row>
    <row r="118" spans="1:20" x14ac:dyDescent="0.25">
      <c r="A118" s="48">
        <v>411</v>
      </c>
      <c r="B118" s="48" t="s">
        <v>791</v>
      </c>
      <c r="C118" s="48" t="s">
        <v>792</v>
      </c>
      <c r="D118" s="49" t="s">
        <v>35</v>
      </c>
      <c r="E118" s="58" t="s">
        <v>743</v>
      </c>
      <c r="F118" s="49">
        <v>996511</v>
      </c>
      <c r="G118" s="50">
        <v>0</v>
      </c>
      <c r="H118" s="55">
        <v>90328</v>
      </c>
      <c r="I118" s="47">
        <v>0</v>
      </c>
      <c r="J118" s="47">
        <v>0</v>
      </c>
      <c r="K118" s="47">
        <v>0</v>
      </c>
      <c r="L118" s="47">
        <f t="shared" si="2"/>
        <v>0</v>
      </c>
      <c r="M118" s="48">
        <f t="shared" si="3"/>
        <v>90328</v>
      </c>
      <c r="N118" s="47">
        <v>1900030265</v>
      </c>
      <c r="O118" s="47" t="s">
        <v>790</v>
      </c>
      <c r="P118" s="56" t="s">
        <v>36</v>
      </c>
      <c r="Q118" s="47" t="s">
        <v>16</v>
      </c>
      <c r="R118" s="47">
        <v>0</v>
      </c>
      <c r="S118" s="54"/>
      <c r="T118" s="54"/>
    </row>
    <row r="119" spans="1:20" x14ac:dyDescent="0.25">
      <c r="A119" s="48">
        <v>412</v>
      </c>
      <c r="B119" s="48">
        <v>64</v>
      </c>
      <c r="C119" s="48" t="s">
        <v>778</v>
      </c>
      <c r="D119" s="49" t="s">
        <v>47</v>
      </c>
      <c r="E119" s="52" t="s">
        <v>722</v>
      </c>
      <c r="F119" s="49">
        <v>996713</v>
      </c>
      <c r="G119" s="50">
        <v>0.18</v>
      </c>
      <c r="H119" s="55">
        <v>14880</v>
      </c>
      <c r="I119" s="47">
        <v>1339</v>
      </c>
      <c r="J119" s="47">
        <v>1339</v>
      </c>
      <c r="K119" s="47">
        <v>0</v>
      </c>
      <c r="L119" s="47">
        <f t="shared" si="2"/>
        <v>2678</v>
      </c>
      <c r="M119" s="48">
        <f t="shared" si="3"/>
        <v>17558</v>
      </c>
      <c r="N119" s="48">
        <v>1900030228</v>
      </c>
      <c r="O119" s="47" t="s">
        <v>790</v>
      </c>
      <c r="P119" s="56" t="s">
        <v>32</v>
      </c>
      <c r="Q119" s="47" t="s">
        <v>21</v>
      </c>
      <c r="R119" s="47">
        <v>0</v>
      </c>
      <c r="S119" s="54"/>
      <c r="T119" s="54"/>
    </row>
    <row r="120" spans="1:20" x14ac:dyDescent="0.25">
      <c r="A120" s="48">
        <v>413</v>
      </c>
      <c r="B120" s="48">
        <v>26</v>
      </c>
      <c r="C120" s="48" t="s">
        <v>793</v>
      </c>
      <c r="D120" s="52" t="s">
        <v>794</v>
      </c>
      <c r="E120" s="58" t="s">
        <v>795</v>
      </c>
      <c r="F120" s="49">
        <v>6601</v>
      </c>
      <c r="G120" s="50">
        <v>0.12</v>
      </c>
      <c r="H120" s="47">
        <v>179703</v>
      </c>
      <c r="I120" s="47">
        <v>0</v>
      </c>
      <c r="J120" s="47">
        <v>0</v>
      </c>
      <c r="K120" s="47">
        <v>3240</v>
      </c>
      <c r="L120" s="47">
        <f t="shared" si="2"/>
        <v>3240</v>
      </c>
      <c r="M120" s="48">
        <f t="shared" si="3"/>
        <v>182943</v>
      </c>
      <c r="N120" s="47">
        <v>5100120502</v>
      </c>
      <c r="O120" s="47" t="s">
        <v>790</v>
      </c>
      <c r="P120" s="56" t="s">
        <v>796</v>
      </c>
      <c r="Q120" s="47" t="s">
        <v>21</v>
      </c>
      <c r="R120" s="47"/>
      <c r="S120" s="47">
        <v>0</v>
      </c>
      <c r="T120" s="47"/>
    </row>
    <row r="121" spans="1:20" x14ac:dyDescent="0.25">
      <c r="A121" s="48">
        <v>414</v>
      </c>
      <c r="B121" s="48">
        <v>67</v>
      </c>
      <c r="C121" s="47" t="s">
        <v>802</v>
      </c>
      <c r="D121" s="52" t="s">
        <v>47</v>
      </c>
      <c r="E121" s="52" t="s">
        <v>722</v>
      </c>
      <c r="F121" s="52">
        <v>996511</v>
      </c>
      <c r="G121" s="50">
        <v>0</v>
      </c>
      <c r="H121" s="47">
        <v>96940</v>
      </c>
      <c r="I121" s="47">
        <v>0</v>
      </c>
      <c r="J121" s="47">
        <v>0</v>
      </c>
      <c r="K121" s="47">
        <v>0</v>
      </c>
      <c r="L121" s="47">
        <f t="shared" si="2"/>
        <v>0</v>
      </c>
      <c r="M121" s="48">
        <f t="shared" si="3"/>
        <v>96940</v>
      </c>
      <c r="N121" s="47">
        <v>5100127443</v>
      </c>
      <c r="O121" s="47" t="s">
        <v>803</v>
      </c>
      <c r="P121" s="52" t="s">
        <v>804</v>
      </c>
      <c r="Q121" s="47" t="s">
        <v>16</v>
      </c>
      <c r="R121" s="47"/>
      <c r="S121" s="47"/>
      <c r="T121" s="47"/>
    </row>
    <row r="122" spans="1:20" x14ac:dyDescent="0.25">
      <c r="A122" s="48">
        <v>415</v>
      </c>
      <c r="B122" s="48" t="s">
        <v>805</v>
      </c>
      <c r="C122" s="48" t="s">
        <v>806</v>
      </c>
      <c r="D122" s="49" t="s">
        <v>35</v>
      </c>
      <c r="E122" s="52" t="s">
        <v>743</v>
      </c>
      <c r="F122" s="52">
        <v>996111</v>
      </c>
      <c r="G122" s="50">
        <v>0.18</v>
      </c>
      <c r="H122" s="55">
        <v>70464.86</v>
      </c>
      <c r="I122" s="47">
        <v>6341.84</v>
      </c>
      <c r="J122" s="47">
        <v>6341.84</v>
      </c>
      <c r="K122" s="47">
        <v>0</v>
      </c>
      <c r="L122" s="47">
        <f t="shared" si="2"/>
        <v>12683.68</v>
      </c>
      <c r="M122" s="89">
        <f t="shared" si="3"/>
        <v>83148.539999999994</v>
      </c>
      <c r="N122" s="48">
        <v>1900030247</v>
      </c>
      <c r="O122" s="47" t="s">
        <v>807</v>
      </c>
      <c r="P122" s="56" t="s">
        <v>808</v>
      </c>
      <c r="Q122" s="47" t="s">
        <v>21</v>
      </c>
      <c r="R122" s="47">
        <v>0</v>
      </c>
      <c r="S122" s="54"/>
      <c r="T122" s="54"/>
    </row>
    <row r="123" spans="1:20" x14ac:dyDescent="0.25">
      <c r="A123" s="48">
        <v>416</v>
      </c>
      <c r="B123" s="48" t="s">
        <v>809</v>
      </c>
      <c r="C123" s="48" t="s">
        <v>802</v>
      </c>
      <c r="D123" s="49" t="s">
        <v>278</v>
      </c>
      <c r="E123" s="58" t="s">
        <v>801</v>
      </c>
      <c r="F123" s="49">
        <v>0</v>
      </c>
      <c r="G123" s="50">
        <v>0.18</v>
      </c>
      <c r="H123" s="55">
        <v>0</v>
      </c>
      <c r="I123" s="47">
        <v>0</v>
      </c>
      <c r="J123" s="47">
        <v>0</v>
      </c>
      <c r="K123" s="90">
        <v>159643.82999999999</v>
      </c>
      <c r="L123" s="90">
        <f t="shared" si="2"/>
        <v>159643.82999999999</v>
      </c>
      <c r="M123" s="48">
        <f t="shared" si="3"/>
        <v>159643.82999999999</v>
      </c>
      <c r="N123" s="47">
        <v>0</v>
      </c>
      <c r="O123" s="47">
        <v>0</v>
      </c>
      <c r="P123" s="56" t="s">
        <v>810</v>
      </c>
      <c r="Q123" s="47" t="s">
        <v>21</v>
      </c>
      <c r="R123" s="47">
        <v>0</v>
      </c>
      <c r="S123" s="54"/>
      <c r="T123" s="54"/>
    </row>
    <row r="124" spans="1:20" x14ac:dyDescent="0.25">
      <c r="A124" s="48">
        <v>417</v>
      </c>
      <c r="B124" s="48" t="s">
        <v>811</v>
      </c>
      <c r="C124" s="48" t="s">
        <v>781</v>
      </c>
      <c r="D124" s="49" t="s">
        <v>248</v>
      </c>
      <c r="E124" s="58" t="s">
        <v>715</v>
      </c>
      <c r="F124" s="49">
        <v>998361</v>
      </c>
      <c r="G124" s="50">
        <v>0.18</v>
      </c>
      <c r="H124" s="55">
        <v>63294.75</v>
      </c>
      <c r="I124" s="47">
        <v>5696.53</v>
      </c>
      <c r="J124" s="47">
        <v>5696.53</v>
      </c>
      <c r="K124" s="47">
        <v>0</v>
      </c>
      <c r="L124" s="47">
        <f t="shared" si="2"/>
        <v>11393.06</v>
      </c>
      <c r="M124" s="48">
        <f t="shared" si="3"/>
        <v>74687.81</v>
      </c>
      <c r="N124" s="48">
        <v>5100130612</v>
      </c>
      <c r="O124" s="47" t="s">
        <v>812</v>
      </c>
      <c r="P124" s="56" t="s">
        <v>249</v>
      </c>
      <c r="Q124" s="47" t="s">
        <v>21</v>
      </c>
      <c r="R124" s="47">
        <v>0</v>
      </c>
      <c r="S124" s="54"/>
      <c r="T124" s="54"/>
    </row>
    <row r="125" spans="1:20" x14ac:dyDescent="0.25">
      <c r="A125" s="48">
        <v>418</v>
      </c>
      <c r="B125" s="48" t="s">
        <v>813</v>
      </c>
      <c r="C125" s="48" t="s">
        <v>748</v>
      </c>
      <c r="D125" s="52" t="s">
        <v>248</v>
      </c>
      <c r="E125" s="58" t="s">
        <v>715</v>
      </c>
      <c r="F125" s="49">
        <v>998361</v>
      </c>
      <c r="G125" s="50">
        <v>0.18</v>
      </c>
      <c r="H125" s="47">
        <v>415896.75</v>
      </c>
      <c r="I125" s="47">
        <v>37430.71</v>
      </c>
      <c r="J125" s="47">
        <v>37430.71</v>
      </c>
      <c r="K125" s="47"/>
      <c r="L125" s="47">
        <f t="shared" si="2"/>
        <v>74861.42</v>
      </c>
      <c r="M125" s="48">
        <f t="shared" si="3"/>
        <v>490758.17000000004</v>
      </c>
      <c r="N125" s="47">
        <v>5100130600</v>
      </c>
      <c r="O125" s="47" t="s">
        <v>812</v>
      </c>
      <c r="P125" s="56" t="s">
        <v>249</v>
      </c>
      <c r="Q125" s="47" t="s">
        <v>21</v>
      </c>
      <c r="R125" s="47"/>
      <c r="S125" s="47">
        <v>0</v>
      </c>
      <c r="T125" s="47"/>
    </row>
    <row r="126" spans="1:20" x14ac:dyDescent="0.25">
      <c r="A126" s="48">
        <v>419</v>
      </c>
      <c r="B126" s="48">
        <v>325</v>
      </c>
      <c r="C126" s="47" t="s">
        <v>814</v>
      </c>
      <c r="D126" s="52" t="s">
        <v>262</v>
      </c>
      <c r="E126" s="52" t="s">
        <v>699</v>
      </c>
      <c r="F126" s="52">
        <v>4909009</v>
      </c>
      <c r="G126" s="50">
        <v>0.12</v>
      </c>
      <c r="H126" s="47">
        <v>320</v>
      </c>
      <c r="I126" s="47">
        <v>0</v>
      </c>
      <c r="J126" s="47">
        <v>0</v>
      </c>
      <c r="K126" s="47">
        <v>38.4</v>
      </c>
      <c r="L126" s="47">
        <f t="shared" si="2"/>
        <v>38.4</v>
      </c>
      <c r="M126" s="48">
        <f t="shared" si="3"/>
        <v>358.4</v>
      </c>
      <c r="N126" s="47">
        <v>1900032039</v>
      </c>
      <c r="O126" s="47" t="s">
        <v>803</v>
      </c>
      <c r="P126" s="52" t="s">
        <v>815</v>
      </c>
      <c r="Q126" s="47" t="s">
        <v>21</v>
      </c>
      <c r="R126" s="47"/>
      <c r="S126" s="47"/>
      <c r="T126" s="47"/>
    </row>
    <row r="127" spans="1:20" x14ac:dyDescent="0.25">
      <c r="A127" s="48">
        <v>420</v>
      </c>
      <c r="B127" s="48" t="s">
        <v>816</v>
      </c>
      <c r="C127" s="48" t="s">
        <v>802</v>
      </c>
      <c r="D127" s="49" t="s">
        <v>35</v>
      </c>
      <c r="E127" s="52" t="s">
        <v>743</v>
      </c>
      <c r="F127" s="52">
        <v>996511</v>
      </c>
      <c r="G127" s="50">
        <v>0</v>
      </c>
      <c r="H127" s="55">
        <v>153824</v>
      </c>
      <c r="I127" s="47">
        <v>0</v>
      </c>
      <c r="J127" s="47">
        <v>0</v>
      </c>
      <c r="K127" s="47">
        <v>0</v>
      </c>
      <c r="L127" s="47">
        <f t="shared" si="2"/>
        <v>0</v>
      </c>
      <c r="M127" s="48">
        <f t="shared" si="3"/>
        <v>153824</v>
      </c>
      <c r="N127" s="48">
        <v>5100127518</v>
      </c>
      <c r="O127" s="47" t="s">
        <v>803</v>
      </c>
      <c r="P127" s="56" t="s">
        <v>36</v>
      </c>
      <c r="Q127" s="47" t="s">
        <v>16</v>
      </c>
      <c r="R127" s="47">
        <v>0</v>
      </c>
      <c r="S127" s="54"/>
      <c r="T127" s="54"/>
    </row>
    <row r="128" spans="1:20" x14ac:dyDescent="0.25">
      <c r="A128" s="48">
        <v>421</v>
      </c>
      <c r="B128" s="48" t="s">
        <v>817</v>
      </c>
      <c r="C128" s="48" t="s">
        <v>818</v>
      </c>
      <c r="D128" s="49" t="s">
        <v>35</v>
      </c>
      <c r="E128" s="58" t="s">
        <v>743</v>
      </c>
      <c r="F128" s="49">
        <v>996511</v>
      </c>
      <c r="G128" s="50">
        <v>0</v>
      </c>
      <c r="H128" s="55">
        <v>320775</v>
      </c>
      <c r="I128" s="47">
        <v>0</v>
      </c>
      <c r="J128" s="47">
        <v>0</v>
      </c>
      <c r="K128" s="47">
        <v>0</v>
      </c>
      <c r="L128" s="47">
        <f t="shared" si="2"/>
        <v>0</v>
      </c>
      <c r="M128" s="48">
        <f t="shared" si="3"/>
        <v>320775</v>
      </c>
      <c r="N128" s="47">
        <v>5100128659</v>
      </c>
      <c r="O128" s="47" t="s">
        <v>819</v>
      </c>
      <c r="P128" s="56" t="s">
        <v>36</v>
      </c>
      <c r="Q128" s="47" t="s">
        <v>16</v>
      </c>
      <c r="R128" s="47">
        <v>0</v>
      </c>
      <c r="S128" s="54"/>
      <c r="T128" s="54"/>
    </row>
    <row r="129" spans="1:20" x14ac:dyDescent="0.25">
      <c r="A129" s="48">
        <v>422</v>
      </c>
      <c r="B129" s="48">
        <v>198</v>
      </c>
      <c r="C129" s="48" t="s">
        <v>820</v>
      </c>
      <c r="D129" s="49" t="s">
        <v>262</v>
      </c>
      <c r="E129" s="52" t="s">
        <v>699</v>
      </c>
      <c r="F129" s="49">
        <v>48211090</v>
      </c>
      <c r="G129" s="50">
        <v>0.18</v>
      </c>
      <c r="H129" s="55">
        <v>2160</v>
      </c>
      <c r="I129" s="47">
        <v>0</v>
      </c>
      <c r="J129" s="47">
        <v>0</v>
      </c>
      <c r="K129" s="47">
        <v>388.8</v>
      </c>
      <c r="L129" s="47">
        <f t="shared" si="2"/>
        <v>388.8</v>
      </c>
      <c r="M129" s="48">
        <f t="shared" si="3"/>
        <v>2548.8000000000002</v>
      </c>
      <c r="N129" s="48">
        <v>5100130691</v>
      </c>
      <c r="O129" s="47" t="s">
        <v>812</v>
      </c>
      <c r="P129" s="56" t="s">
        <v>821</v>
      </c>
      <c r="Q129" s="47" t="s">
        <v>21</v>
      </c>
      <c r="R129" s="47">
        <v>0</v>
      </c>
      <c r="S129" s="54"/>
      <c r="T129" s="54"/>
    </row>
    <row r="130" spans="1:20" x14ac:dyDescent="0.25">
      <c r="A130" s="48">
        <v>423</v>
      </c>
      <c r="B130" s="48" t="s">
        <v>822</v>
      </c>
      <c r="C130" s="48" t="s">
        <v>823</v>
      </c>
      <c r="D130" s="52" t="s">
        <v>13</v>
      </c>
      <c r="E130" s="58" t="s">
        <v>716</v>
      </c>
      <c r="F130" s="49">
        <v>996511</v>
      </c>
      <c r="G130" s="50">
        <v>0</v>
      </c>
      <c r="H130" s="47">
        <v>926825</v>
      </c>
      <c r="I130" s="47">
        <v>0</v>
      </c>
      <c r="J130" s="47">
        <v>0</v>
      </c>
      <c r="K130" s="47">
        <v>0</v>
      </c>
      <c r="L130" s="47">
        <f t="shared" si="2"/>
        <v>0</v>
      </c>
      <c r="M130" s="48">
        <f t="shared" si="3"/>
        <v>926825</v>
      </c>
      <c r="N130" s="47">
        <v>5100133979</v>
      </c>
      <c r="O130" s="47" t="s">
        <v>824</v>
      </c>
      <c r="P130" s="56" t="s">
        <v>23</v>
      </c>
      <c r="Q130" s="47" t="s">
        <v>16</v>
      </c>
      <c r="R130" s="47"/>
      <c r="S130" s="47">
        <v>0</v>
      </c>
      <c r="T130" s="47"/>
    </row>
    <row r="131" spans="1:20" x14ac:dyDescent="0.25">
      <c r="A131" s="48">
        <v>424</v>
      </c>
      <c r="B131" s="48" t="s">
        <v>825</v>
      </c>
      <c r="C131" s="48" t="s">
        <v>823</v>
      </c>
      <c r="D131" s="49" t="s">
        <v>13</v>
      </c>
      <c r="E131" s="58" t="s">
        <v>716</v>
      </c>
      <c r="F131" s="52">
        <v>996511</v>
      </c>
      <c r="G131" s="50">
        <v>0</v>
      </c>
      <c r="H131" s="55">
        <v>1249215</v>
      </c>
      <c r="I131" s="47">
        <v>0</v>
      </c>
      <c r="J131" s="47">
        <v>0</v>
      </c>
      <c r="K131" s="47">
        <v>0</v>
      </c>
      <c r="L131" s="47">
        <f t="shared" ref="L131:L194" si="4">I131+J131+K131</f>
        <v>0</v>
      </c>
      <c r="M131" s="89">
        <f t="shared" ref="M131:M194" si="5">SUM(H131:K131)</f>
        <v>1249215</v>
      </c>
      <c r="N131" s="48">
        <v>5100133981</v>
      </c>
      <c r="O131" s="47" t="s">
        <v>824</v>
      </c>
      <c r="P131" s="56" t="s">
        <v>23</v>
      </c>
      <c r="Q131" s="47" t="s">
        <v>16</v>
      </c>
      <c r="R131" s="47">
        <v>0</v>
      </c>
      <c r="S131" s="54"/>
      <c r="T131" s="54"/>
    </row>
    <row r="132" spans="1:20" x14ac:dyDescent="0.25">
      <c r="A132" s="48">
        <v>425</v>
      </c>
      <c r="B132" s="48" t="s">
        <v>826</v>
      </c>
      <c r="C132" s="48" t="s">
        <v>823</v>
      </c>
      <c r="D132" s="49" t="s">
        <v>13</v>
      </c>
      <c r="E132" s="58" t="s">
        <v>716</v>
      </c>
      <c r="F132" s="49">
        <v>996511</v>
      </c>
      <c r="G132" s="50">
        <v>0</v>
      </c>
      <c r="H132" s="55">
        <v>280375</v>
      </c>
      <c r="I132" s="47">
        <v>0</v>
      </c>
      <c r="J132" s="47">
        <v>0</v>
      </c>
      <c r="K132" s="90">
        <v>0</v>
      </c>
      <c r="L132" s="90">
        <f t="shared" si="4"/>
        <v>0</v>
      </c>
      <c r="M132" s="48">
        <f t="shared" si="5"/>
        <v>280375</v>
      </c>
      <c r="N132" s="47">
        <v>5100133986</v>
      </c>
      <c r="O132" s="47" t="s">
        <v>824</v>
      </c>
      <c r="P132" s="56" t="s">
        <v>23</v>
      </c>
      <c r="Q132" s="47" t="s">
        <v>16</v>
      </c>
      <c r="R132" s="47">
        <v>0</v>
      </c>
      <c r="S132" s="54"/>
      <c r="T132" s="54"/>
    </row>
    <row r="133" spans="1:20" x14ac:dyDescent="0.25">
      <c r="A133" s="48">
        <v>426</v>
      </c>
      <c r="B133" s="48" t="s">
        <v>827</v>
      </c>
      <c r="C133" s="48" t="s">
        <v>823</v>
      </c>
      <c r="D133" s="49" t="s">
        <v>13</v>
      </c>
      <c r="E133" s="58" t="s">
        <v>716</v>
      </c>
      <c r="F133" s="49">
        <v>996511</v>
      </c>
      <c r="G133" s="50">
        <v>0</v>
      </c>
      <c r="H133" s="55">
        <v>132966</v>
      </c>
      <c r="I133" s="47">
        <v>0</v>
      </c>
      <c r="J133" s="47">
        <v>0</v>
      </c>
      <c r="K133" s="47">
        <v>0</v>
      </c>
      <c r="L133" s="47">
        <f t="shared" si="4"/>
        <v>0</v>
      </c>
      <c r="M133" s="48">
        <f t="shared" si="5"/>
        <v>132966</v>
      </c>
      <c r="N133" s="48">
        <v>5100133989</v>
      </c>
      <c r="O133" s="47" t="s">
        <v>824</v>
      </c>
      <c r="P133" s="56" t="s">
        <v>23</v>
      </c>
      <c r="Q133" s="47" t="s">
        <v>16</v>
      </c>
      <c r="R133" s="47">
        <v>0</v>
      </c>
      <c r="S133" s="54"/>
      <c r="T133" s="54"/>
    </row>
    <row r="134" spans="1:20" x14ac:dyDescent="0.25">
      <c r="A134" s="48">
        <v>427</v>
      </c>
      <c r="B134" s="48">
        <v>68</v>
      </c>
      <c r="C134" s="48" t="s">
        <v>828</v>
      </c>
      <c r="D134" s="52" t="s">
        <v>794</v>
      </c>
      <c r="E134" s="58" t="s">
        <v>795</v>
      </c>
      <c r="F134" s="49">
        <v>6601</v>
      </c>
      <c r="G134" s="50">
        <v>0.12</v>
      </c>
      <c r="H134" s="47">
        <v>27000</v>
      </c>
      <c r="I134" s="47">
        <v>0</v>
      </c>
      <c r="J134" s="47">
        <v>0</v>
      </c>
      <c r="K134" s="47">
        <v>3240</v>
      </c>
      <c r="L134" s="47">
        <f t="shared" si="4"/>
        <v>3240</v>
      </c>
      <c r="M134" s="48">
        <f t="shared" si="5"/>
        <v>30240</v>
      </c>
      <c r="N134" s="47">
        <v>5100130385</v>
      </c>
      <c r="O134" s="47" t="s">
        <v>812</v>
      </c>
      <c r="P134" s="56" t="s">
        <v>796</v>
      </c>
      <c r="Q134" s="47" t="s">
        <v>21</v>
      </c>
      <c r="R134" s="47"/>
      <c r="S134" s="47">
        <v>0</v>
      </c>
      <c r="T134" s="47"/>
    </row>
    <row r="135" spans="1:20" x14ac:dyDescent="0.25">
      <c r="A135" s="48">
        <v>428</v>
      </c>
      <c r="B135" s="48">
        <v>27</v>
      </c>
      <c r="C135" s="47" t="s">
        <v>793</v>
      </c>
      <c r="D135" s="52" t="s">
        <v>794</v>
      </c>
      <c r="E135" s="52" t="s">
        <v>795</v>
      </c>
      <c r="F135" s="52">
        <v>6601</v>
      </c>
      <c r="G135" s="50">
        <v>0.12</v>
      </c>
      <c r="H135" s="47">
        <v>27000</v>
      </c>
      <c r="I135" s="47">
        <v>0</v>
      </c>
      <c r="J135" s="47">
        <v>0</v>
      </c>
      <c r="K135" s="47">
        <v>3240</v>
      </c>
      <c r="L135" s="47">
        <f t="shared" si="4"/>
        <v>3240</v>
      </c>
      <c r="M135" s="48">
        <f t="shared" si="5"/>
        <v>30240</v>
      </c>
      <c r="N135" s="47">
        <v>5100130217</v>
      </c>
      <c r="O135" s="47" t="s">
        <v>812</v>
      </c>
      <c r="P135" s="56" t="s">
        <v>796</v>
      </c>
      <c r="Q135" s="47" t="s">
        <v>21</v>
      </c>
      <c r="R135" s="47"/>
      <c r="S135" s="47"/>
      <c r="T135" s="47"/>
    </row>
    <row r="136" spans="1:20" x14ac:dyDescent="0.25">
      <c r="A136" s="48">
        <v>429</v>
      </c>
      <c r="B136" s="48" t="s">
        <v>829</v>
      </c>
      <c r="C136" s="48" t="s">
        <v>830</v>
      </c>
      <c r="D136" s="49" t="s">
        <v>13</v>
      </c>
      <c r="E136" s="52" t="s">
        <v>716</v>
      </c>
      <c r="F136" s="52">
        <v>996511</v>
      </c>
      <c r="G136" s="50">
        <v>0</v>
      </c>
      <c r="H136" s="55">
        <v>42330</v>
      </c>
      <c r="I136" s="47">
        <v>0</v>
      </c>
      <c r="J136" s="47">
        <v>0</v>
      </c>
      <c r="K136" s="47">
        <v>0</v>
      </c>
      <c r="L136" s="47">
        <f t="shared" si="4"/>
        <v>0</v>
      </c>
      <c r="M136" s="48">
        <f t="shared" si="5"/>
        <v>42330</v>
      </c>
      <c r="N136" s="48">
        <v>5100139966</v>
      </c>
      <c r="O136" s="47" t="s">
        <v>831</v>
      </c>
      <c r="P136" s="56" t="s">
        <v>23</v>
      </c>
      <c r="Q136" s="47" t="s">
        <v>16</v>
      </c>
      <c r="R136" s="47">
        <v>0</v>
      </c>
      <c r="S136" s="54"/>
      <c r="T136" s="54"/>
    </row>
    <row r="137" spans="1:20" x14ac:dyDescent="0.25">
      <c r="A137" s="48">
        <v>430</v>
      </c>
      <c r="B137" s="48" t="s">
        <v>832</v>
      </c>
      <c r="C137" s="48" t="s">
        <v>830</v>
      </c>
      <c r="D137" s="49" t="s">
        <v>13</v>
      </c>
      <c r="E137" s="52" t="s">
        <v>716</v>
      </c>
      <c r="F137" s="49">
        <v>996511</v>
      </c>
      <c r="G137" s="50">
        <v>0</v>
      </c>
      <c r="H137" s="55">
        <v>22835</v>
      </c>
      <c r="I137" s="47">
        <v>0</v>
      </c>
      <c r="J137" s="47">
        <v>0</v>
      </c>
      <c r="K137" s="47">
        <v>0</v>
      </c>
      <c r="L137" s="47">
        <f t="shared" si="4"/>
        <v>0</v>
      </c>
      <c r="M137" s="48">
        <f t="shared" si="5"/>
        <v>22835</v>
      </c>
      <c r="N137" s="47">
        <v>5100139974</v>
      </c>
      <c r="O137" s="47" t="s">
        <v>831</v>
      </c>
      <c r="P137" s="56" t="s">
        <v>23</v>
      </c>
      <c r="Q137" s="47" t="s">
        <v>16</v>
      </c>
      <c r="R137" s="47">
        <v>0</v>
      </c>
      <c r="S137" s="54"/>
      <c r="T137" s="54"/>
    </row>
    <row r="138" spans="1:20" x14ac:dyDescent="0.25">
      <c r="A138" s="48">
        <v>431</v>
      </c>
      <c r="B138" s="48" t="s">
        <v>833</v>
      </c>
      <c r="C138" s="48" t="s">
        <v>830</v>
      </c>
      <c r="D138" s="49" t="s">
        <v>13</v>
      </c>
      <c r="E138" s="52" t="s">
        <v>716</v>
      </c>
      <c r="F138" s="49">
        <v>996511</v>
      </c>
      <c r="G138" s="50">
        <v>0</v>
      </c>
      <c r="H138" s="55">
        <v>99435</v>
      </c>
      <c r="I138" s="47">
        <v>0</v>
      </c>
      <c r="J138" s="47">
        <v>0</v>
      </c>
      <c r="K138" s="47">
        <v>0</v>
      </c>
      <c r="L138" s="47">
        <f t="shared" si="4"/>
        <v>0</v>
      </c>
      <c r="M138" s="48">
        <f t="shared" si="5"/>
        <v>99435</v>
      </c>
      <c r="N138" s="48">
        <v>5100139961</v>
      </c>
      <c r="O138" s="47" t="s">
        <v>831</v>
      </c>
      <c r="P138" s="56" t="s">
        <v>23</v>
      </c>
      <c r="Q138" s="47" t="s">
        <v>16</v>
      </c>
      <c r="R138" s="47">
        <v>0</v>
      </c>
      <c r="S138" s="54"/>
      <c r="T138" s="54"/>
    </row>
    <row r="139" spans="1:20" x14ac:dyDescent="0.25">
      <c r="A139" s="48">
        <v>432</v>
      </c>
      <c r="B139" s="48" t="s">
        <v>834</v>
      </c>
      <c r="C139" s="48" t="s">
        <v>830</v>
      </c>
      <c r="D139" s="52" t="s">
        <v>13</v>
      </c>
      <c r="E139" s="58" t="s">
        <v>716</v>
      </c>
      <c r="F139" s="49">
        <v>9967</v>
      </c>
      <c r="G139" s="50">
        <v>0.18</v>
      </c>
      <c r="H139" s="47">
        <v>15680</v>
      </c>
      <c r="I139" s="47">
        <v>1411.2</v>
      </c>
      <c r="J139" s="47">
        <v>1411.2</v>
      </c>
      <c r="K139" s="47">
        <v>0</v>
      </c>
      <c r="L139" s="47">
        <f t="shared" si="4"/>
        <v>2822.4</v>
      </c>
      <c r="M139" s="48">
        <f t="shared" si="5"/>
        <v>18502.400000000001</v>
      </c>
      <c r="N139" s="47">
        <v>1900035720</v>
      </c>
      <c r="O139" s="47" t="s">
        <v>835</v>
      </c>
      <c r="P139" s="56" t="s">
        <v>32</v>
      </c>
      <c r="Q139" s="47" t="s">
        <v>21</v>
      </c>
      <c r="R139" s="47"/>
      <c r="S139" s="47">
        <v>0</v>
      </c>
      <c r="T139" s="47"/>
    </row>
    <row r="140" spans="1:20" x14ac:dyDescent="0.25">
      <c r="A140" s="48">
        <v>433</v>
      </c>
      <c r="B140" s="48" t="s">
        <v>836</v>
      </c>
      <c r="C140" s="48" t="s">
        <v>830</v>
      </c>
      <c r="D140" s="49" t="s">
        <v>13</v>
      </c>
      <c r="E140" s="52" t="s">
        <v>716</v>
      </c>
      <c r="F140" s="49">
        <v>9967</v>
      </c>
      <c r="G140" s="50">
        <v>0.18</v>
      </c>
      <c r="H140" s="55">
        <v>35270</v>
      </c>
      <c r="I140" s="47">
        <v>3174.3</v>
      </c>
      <c r="J140" s="47">
        <v>3174.3</v>
      </c>
      <c r="K140" s="47">
        <v>0</v>
      </c>
      <c r="L140" s="47">
        <f t="shared" si="4"/>
        <v>6348.6</v>
      </c>
      <c r="M140" s="48">
        <f t="shared" si="5"/>
        <v>41618.600000000006</v>
      </c>
      <c r="N140" s="48">
        <v>1900035716</v>
      </c>
      <c r="O140" s="47" t="s">
        <v>835</v>
      </c>
      <c r="P140" s="56" t="s">
        <v>32</v>
      </c>
      <c r="Q140" s="47" t="s">
        <v>21</v>
      </c>
      <c r="R140" s="47">
        <v>0</v>
      </c>
      <c r="S140" s="54"/>
      <c r="T140" s="54"/>
    </row>
    <row r="141" spans="1:20" x14ac:dyDescent="0.25">
      <c r="A141" s="48">
        <v>434</v>
      </c>
      <c r="B141" s="48" t="s">
        <v>837</v>
      </c>
      <c r="C141" s="48" t="s">
        <v>830</v>
      </c>
      <c r="D141" s="52" t="s">
        <v>13</v>
      </c>
      <c r="E141" s="58" t="s">
        <v>716</v>
      </c>
      <c r="F141" s="49">
        <v>9967</v>
      </c>
      <c r="G141" s="50">
        <v>0.18</v>
      </c>
      <c r="H141" s="47">
        <v>95945</v>
      </c>
      <c r="I141" s="47">
        <v>8635.0499999999993</v>
      </c>
      <c r="J141" s="47">
        <v>8635.0499999999993</v>
      </c>
      <c r="K141" s="47">
        <v>0</v>
      </c>
      <c r="L141" s="47">
        <f t="shared" si="4"/>
        <v>17270.099999999999</v>
      </c>
      <c r="M141" s="48">
        <f t="shared" si="5"/>
        <v>113215.1</v>
      </c>
      <c r="N141" s="47">
        <v>1900035659</v>
      </c>
      <c r="O141" s="47" t="s">
        <v>831</v>
      </c>
      <c r="P141" s="56" t="s">
        <v>32</v>
      </c>
      <c r="Q141" s="47" t="s">
        <v>21</v>
      </c>
      <c r="R141" s="47"/>
      <c r="S141" s="47">
        <v>0</v>
      </c>
      <c r="T141" s="47"/>
    </row>
    <row r="142" spans="1:20" x14ac:dyDescent="0.25">
      <c r="A142" s="48">
        <v>435</v>
      </c>
      <c r="B142" s="48" t="s">
        <v>838</v>
      </c>
      <c r="C142" s="48" t="s">
        <v>830</v>
      </c>
      <c r="D142" s="49" t="s">
        <v>13</v>
      </c>
      <c r="E142" s="58" t="s">
        <v>716</v>
      </c>
      <c r="F142" s="52">
        <v>9967</v>
      </c>
      <c r="G142" s="50">
        <v>0.18</v>
      </c>
      <c r="H142" s="55">
        <v>37920</v>
      </c>
      <c r="I142" s="47">
        <v>3412.8</v>
      </c>
      <c r="J142" s="47">
        <v>3412.8</v>
      </c>
      <c r="K142" s="47">
        <v>0</v>
      </c>
      <c r="L142" s="47">
        <f t="shared" si="4"/>
        <v>6825.6</v>
      </c>
      <c r="M142" s="89">
        <f t="shared" si="5"/>
        <v>44745.600000000006</v>
      </c>
      <c r="N142" s="48">
        <v>1900035660</v>
      </c>
      <c r="O142" s="47" t="s">
        <v>831</v>
      </c>
      <c r="P142" s="56" t="s">
        <v>32</v>
      </c>
      <c r="Q142" s="47" t="s">
        <v>21</v>
      </c>
      <c r="R142" s="47">
        <v>0</v>
      </c>
      <c r="S142" s="54"/>
      <c r="T142" s="54"/>
    </row>
    <row r="143" spans="1:20" x14ac:dyDescent="0.25">
      <c r="A143" s="48">
        <v>436</v>
      </c>
      <c r="B143" s="48" t="s">
        <v>839</v>
      </c>
      <c r="C143" s="48" t="s">
        <v>830</v>
      </c>
      <c r="D143" s="49" t="s">
        <v>13</v>
      </c>
      <c r="E143" s="58" t="s">
        <v>716</v>
      </c>
      <c r="F143" s="49">
        <v>9967</v>
      </c>
      <c r="G143" s="50">
        <v>0.18</v>
      </c>
      <c r="H143" s="55">
        <v>40440</v>
      </c>
      <c r="I143" s="47">
        <v>3639.6</v>
      </c>
      <c r="J143" s="47">
        <v>3639.6</v>
      </c>
      <c r="K143" s="90">
        <v>0</v>
      </c>
      <c r="L143" s="90">
        <f t="shared" si="4"/>
        <v>7279.2</v>
      </c>
      <c r="M143" s="48">
        <f t="shared" si="5"/>
        <v>47719.199999999997</v>
      </c>
      <c r="N143" s="47">
        <v>1900035658</v>
      </c>
      <c r="O143" s="47" t="s">
        <v>831</v>
      </c>
      <c r="P143" s="56" t="s">
        <v>210</v>
      </c>
      <c r="Q143" s="47" t="s">
        <v>21</v>
      </c>
      <c r="R143" s="47">
        <v>0</v>
      </c>
      <c r="S143" s="54"/>
      <c r="T143" s="54"/>
    </row>
    <row r="144" spans="1:20" x14ac:dyDescent="0.25">
      <c r="A144" s="48">
        <v>437</v>
      </c>
      <c r="B144" s="48" t="s">
        <v>840</v>
      </c>
      <c r="C144" s="48" t="s">
        <v>830</v>
      </c>
      <c r="D144" s="49" t="s">
        <v>13</v>
      </c>
      <c r="E144" s="58" t="s">
        <v>716</v>
      </c>
      <c r="F144" s="49">
        <v>9967</v>
      </c>
      <c r="G144" s="50">
        <v>0.18</v>
      </c>
      <c r="H144" s="55">
        <v>63150</v>
      </c>
      <c r="I144" s="47">
        <v>5683.5</v>
      </c>
      <c r="J144" s="47">
        <v>5683.5</v>
      </c>
      <c r="K144" s="47">
        <v>0</v>
      </c>
      <c r="L144" s="47">
        <f t="shared" si="4"/>
        <v>11367</v>
      </c>
      <c r="M144" s="48">
        <f t="shared" si="5"/>
        <v>74517</v>
      </c>
      <c r="N144" s="48">
        <v>1900035657</v>
      </c>
      <c r="O144" s="47" t="s">
        <v>831</v>
      </c>
      <c r="P144" s="56" t="s">
        <v>210</v>
      </c>
      <c r="Q144" s="47" t="s">
        <v>21</v>
      </c>
      <c r="R144" s="47">
        <v>0</v>
      </c>
      <c r="S144" s="54"/>
      <c r="T144" s="54"/>
    </row>
    <row r="145" spans="1:20" x14ac:dyDescent="0.25">
      <c r="A145" s="48">
        <v>438</v>
      </c>
      <c r="B145" s="48" t="s">
        <v>841</v>
      </c>
      <c r="C145" s="48" t="s">
        <v>719</v>
      </c>
      <c r="D145" s="52" t="s">
        <v>35</v>
      </c>
      <c r="E145" s="58" t="s">
        <v>743</v>
      </c>
      <c r="F145" s="49">
        <v>996713</v>
      </c>
      <c r="G145" s="50">
        <v>0.18</v>
      </c>
      <c r="H145" s="47">
        <v>323030</v>
      </c>
      <c r="I145" s="47">
        <v>29072.7</v>
      </c>
      <c r="J145" s="47">
        <v>29072.7</v>
      </c>
      <c r="K145" s="47">
        <v>0</v>
      </c>
      <c r="L145" s="47">
        <f t="shared" si="4"/>
        <v>58145.4</v>
      </c>
      <c r="M145" s="48">
        <f t="shared" si="5"/>
        <v>381175.4</v>
      </c>
      <c r="N145" s="47">
        <v>1900035545</v>
      </c>
      <c r="O145" s="47" t="s">
        <v>831</v>
      </c>
      <c r="P145" s="56" t="s">
        <v>41</v>
      </c>
      <c r="Q145" s="47" t="s">
        <v>21</v>
      </c>
      <c r="R145" s="47"/>
      <c r="S145" s="47">
        <v>0</v>
      </c>
      <c r="T145" s="47"/>
    </row>
    <row r="146" spans="1:20" x14ac:dyDescent="0.25">
      <c r="A146" s="48">
        <v>439</v>
      </c>
      <c r="B146" s="48" t="s">
        <v>842</v>
      </c>
      <c r="C146" s="47" t="s">
        <v>823</v>
      </c>
      <c r="D146" s="52" t="s">
        <v>13</v>
      </c>
      <c r="E146" s="52" t="s">
        <v>716</v>
      </c>
      <c r="F146" s="52">
        <v>996511</v>
      </c>
      <c r="G146" s="50">
        <v>0</v>
      </c>
      <c r="H146" s="47">
        <v>95810</v>
      </c>
      <c r="I146" s="47">
        <v>0</v>
      </c>
      <c r="J146" s="47">
        <v>0</v>
      </c>
      <c r="K146" s="47">
        <v>0</v>
      </c>
      <c r="L146" s="47">
        <f t="shared" si="4"/>
        <v>0</v>
      </c>
      <c r="M146" s="48">
        <f t="shared" si="5"/>
        <v>95810</v>
      </c>
      <c r="N146" s="47">
        <v>5100139820</v>
      </c>
      <c r="O146" s="47" t="s">
        <v>831</v>
      </c>
      <c r="P146" s="56" t="s">
        <v>214</v>
      </c>
      <c r="Q146" s="47" t="s">
        <v>16</v>
      </c>
      <c r="R146" s="47"/>
      <c r="S146" s="47"/>
      <c r="T146" s="47"/>
    </row>
    <row r="147" spans="1:20" x14ac:dyDescent="0.25">
      <c r="A147" s="48">
        <v>440</v>
      </c>
      <c r="B147" s="48" t="s">
        <v>843</v>
      </c>
      <c r="C147" s="48" t="s">
        <v>802</v>
      </c>
      <c r="D147" s="49" t="s">
        <v>35</v>
      </c>
      <c r="E147" s="52" t="s">
        <v>743</v>
      </c>
      <c r="F147" s="52">
        <v>996713</v>
      </c>
      <c r="G147" s="50">
        <v>0.18</v>
      </c>
      <c r="H147" s="55">
        <v>244560</v>
      </c>
      <c r="I147" s="47">
        <v>22010.400000000001</v>
      </c>
      <c r="J147" s="47">
        <v>22010.400000000001</v>
      </c>
      <c r="K147" s="47">
        <v>0</v>
      </c>
      <c r="L147" s="47">
        <f t="shared" si="4"/>
        <v>44020.800000000003</v>
      </c>
      <c r="M147" s="89">
        <f t="shared" si="5"/>
        <v>288580.80000000005</v>
      </c>
      <c r="N147" s="48">
        <v>1900035563</v>
      </c>
      <c r="O147" s="47" t="s">
        <v>831</v>
      </c>
      <c r="P147" s="56" t="s">
        <v>41</v>
      </c>
      <c r="Q147" s="47" t="s">
        <v>21</v>
      </c>
      <c r="R147" s="47">
        <v>0</v>
      </c>
      <c r="S147" s="54"/>
      <c r="T147" s="54"/>
    </row>
    <row r="148" spans="1:20" x14ac:dyDescent="0.25">
      <c r="A148" s="48">
        <v>441</v>
      </c>
      <c r="B148" s="48" t="s">
        <v>844</v>
      </c>
      <c r="C148" s="48" t="s">
        <v>845</v>
      </c>
      <c r="D148" s="49" t="s">
        <v>35</v>
      </c>
      <c r="E148" s="52" t="s">
        <v>743</v>
      </c>
      <c r="F148" s="49">
        <v>996713</v>
      </c>
      <c r="G148" s="50">
        <v>0.18</v>
      </c>
      <c r="H148" s="55">
        <v>259410</v>
      </c>
      <c r="I148" s="47">
        <v>23346.9</v>
      </c>
      <c r="J148" s="47">
        <v>23346.9</v>
      </c>
      <c r="K148" s="47">
        <v>0</v>
      </c>
      <c r="L148" s="47">
        <f t="shared" si="4"/>
        <v>46693.8</v>
      </c>
      <c r="M148" s="89">
        <f t="shared" si="5"/>
        <v>306103.80000000005</v>
      </c>
      <c r="N148" s="47">
        <v>1900035564</v>
      </c>
      <c r="O148" s="47" t="s">
        <v>831</v>
      </c>
      <c r="P148" s="56" t="s">
        <v>41</v>
      </c>
      <c r="Q148" s="47" t="s">
        <v>21</v>
      </c>
      <c r="R148" s="47">
        <v>0</v>
      </c>
      <c r="S148" s="54"/>
      <c r="T148" s="54"/>
    </row>
    <row r="149" spans="1:20" x14ac:dyDescent="0.25">
      <c r="A149" s="48">
        <v>442</v>
      </c>
      <c r="B149" s="48">
        <v>149</v>
      </c>
      <c r="C149" s="48" t="s">
        <v>846</v>
      </c>
      <c r="D149" s="49" t="s">
        <v>69</v>
      </c>
      <c r="E149" s="52" t="s">
        <v>723</v>
      </c>
      <c r="F149" s="49">
        <v>996111</v>
      </c>
      <c r="G149" s="50">
        <v>0.18</v>
      </c>
      <c r="H149" s="55">
        <v>7344</v>
      </c>
      <c r="I149" s="47">
        <v>660</v>
      </c>
      <c r="J149" s="47">
        <v>660</v>
      </c>
      <c r="K149" s="47">
        <v>0</v>
      </c>
      <c r="L149" s="47">
        <f t="shared" si="4"/>
        <v>1320</v>
      </c>
      <c r="M149" s="48">
        <f t="shared" si="5"/>
        <v>8664</v>
      </c>
      <c r="N149" s="48">
        <v>1900035655</v>
      </c>
      <c r="O149" s="47" t="s">
        <v>831</v>
      </c>
      <c r="P149" s="56" t="s">
        <v>847</v>
      </c>
      <c r="Q149" s="47" t="s">
        <v>21</v>
      </c>
      <c r="R149" s="47">
        <v>0</v>
      </c>
      <c r="S149" s="54"/>
      <c r="T149" s="54"/>
    </row>
    <row r="150" spans="1:20" x14ac:dyDescent="0.25">
      <c r="A150" s="48">
        <v>443</v>
      </c>
      <c r="B150" s="48">
        <v>150</v>
      </c>
      <c r="C150" s="48" t="s">
        <v>848</v>
      </c>
      <c r="D150" s="52" t="s">
        <v>69</v>
      </c>
      <c r="E150" s="58" t="s">
        <v>723</v>
      </c>
      <c r="F150" s="49">
        <v>996111</v>
      </c>
      <c r="G150" s="50">
        <v>0.18</v>
      </c>
      <c r="H150" s="47">
        <v>4824</v>
      </c>
      <c r="I150" s="47">
        <v>434</v>
      </c>
      <c r="J150" s="47">
        <v>434</v>
      </c>
      <c r="K150" s="47">
        <v>0</v>
      </c>
      <c r="L150" s="47">
        <f t="shared" si="4"/>
        <v>868</v>
      </c>
      <c r="M150" s="48">
        <f t="shared" si="5"/>
        <v>5692</v>
      </c>
      <c r="N150" s="47">
        <v>1900035653</v>
      </c>
      <c r="O150" s="47" t="s">
        <v>831</v>
      </c>
      <c r="P150" s="56" t="s">
        <v>847</v>
      </c>
      <c r="Q150" s="47" t="s">
        <v>21</v>
      </c>
      <c r="R150" s="47"/>
      <c r="S150" s="47">
        <v>0</v>
      </c>
      <c r="T150" s="47"/>
    </row>
    <row r="151" spans="1:20" x14ac:dyDescent="0.25">
      <c r="A151" s="48">
        <v>444</v>
      </c>
      <c r="B151" s="48" t="s">
        <v>390</v>
      </c>
      <c r="C151" s="48" t="s">
        <v>849</v>
      </c>
      <c r="D151" s="52" t="s">
        <v>30</v>
      </c>
      <c r="E151" s="58" t="s">
        <v>713</v>
      </c>
      <c r="F151" s="49">
        <v>9961</v>
      </c>
      <c r="G151" s="50">
        <v>0.18</v>
      </c>
      <c r="H151" s="47">
        <v>182313</v>
      </c>
      <c r="I151" s="47">
        <v>16408.169999999998</v>
      </c>
      <c r="J151" s="47">
        <v>16408.169999999998</v>
      </c>
      <c r="K151" s="47">
        <v>0</v>
      </c>
      <c r="L151" s="47">
        <f t="shared" si="4"/>
        <v>32816.339999999997</v>
      </c>
      <c r="M151" s="48">
        <f t="shared" si="5"/>
        <v>215129.33999999997</v>
      </c>
      <c r="N151" s="47">
        <v>1900035904</v>
      </c>
      <c r="O151" s="47" t="s">
        <v>835</v>
      </c>
      <c r="P151" s="56" t="s">
        <v>31</v>
      </c>
      <c r="Q151" s="47" t="s">
        <v>21</v>
      </c>
      <c r="R151" s="47"/>
      <c r="S151" s="47">
        <v>0</v>
      </c>
      <c r="T151" s="47"/>
    </row>
    <row r="152" spans="1:20" x14ac:dyDescent="0.25">
      <c r="A152" s="48">
        <v>445</v>
      </c>
      <c r="B152" s="48" t="s">
        <v>373</v>
      </c>
      <c r="C152" s="48" t="s">
        <v>849</v>
      </c>
      <c r="D152" s="52" t="s">
        <v>30</v>
      </c>
      <c r="E152" s="58" t="s">
        <v>713</v>
      </c>
      <c r="F152" s="49">
        <v>9961</v>
      </c>
      <c r="G152" s="50">
        <v>0.18</v>
      </c>
      <c r="H152" s="55">
        <v>170223</v>
      </c>
      <c r="I152" s="47">
        <v>15320.07</v>
      </c>
      <c r="J152" s="47">
        <v>15320.07</v>
      </c>
      <c r="K152" s="47">
        <v>0</v>
      </c>
      <c r="L152" s="47">
        <f t="shared" si="4"/>
        <v>30640.14</v>
      </c>
      <c r="M152" s="48">
        <f t="shared" si="5"/>
        <v>200863.14</v>
      </c>
      <c r="N152" s="48">
        <v>1900035901</v>
      </c>
      <c r="O152" s="47" t="s">
        <v>835</v>
      </c>
      <c r="P152" s="56" t="s">
        <v>31</v>
      </c>
      <c r="Q152" s="47" t="s">
        <v>21</v>
      </c>
      <c r="R152" s="47">
        <v>0</v>
      </c>
      <c r="S152" s="54"/>
      <c r="T152" s="54"/>
    </row>
    <row r="153" spans="1:20" x14ac:dyDescent="0.25">
      <c r="A153" s="48">
        <v>446</v>
      </c>
      <c r="B153" s="48" t="s">
        <v>362</v>
      </c>
      <c r="C153" s="48" t="s">
        <v>849</v>
      </c>
      <c r="D153" s="52" t="s">
        <v>30</v>
      </c>
      <c r="E153" s="58" t="s">
        <v>713</v>
      </c>
      <c r="F153" s="49">
        <v>9961</v>
      </c>
      <c r="G153" s="50">
        <v>0.18</v>
      </c>
      <c r="H153" s="47">
        <v>229125</v>
      </c>
      <c r="I153" s="47">
        <v>20621.25</v>
      </c>
      <c r="J153" s="47">
        <v>20621.25</v>
      </c>
      <c r="K153" s="47">
        <v>0</v>
      </c>
      <c r="L153" s="47">
        <f t="shared" si="4"/>
        <v>41242.5</v>
      </c>
      <c r="M153" s="48">
        <f t="shared" si="5"/>
        <v>270367.5</v>
      </c>
      <c r="N153" s="47">
        <v>1900035895</v>
      </c>
      <c r="O153" s="47" t="s">
        <v>835</v>
      </c>
      <c r="P153" s="56" t="s">
        <v>31</v>
      </c>
      <c r="Q153" s="47" t="s">
        <v>21</v>
      </c>
      <c r="R153" s="47"/>
      <c r="S153" s="47">
        <v>0</v>
      </c>
      <c r="T153" s="47"/>
    </row>
    <row r="154" spans="1:20" x14ac:dyDescent="0.25">
      <c r="A154" s="48">
        <v>447</v>
      </c>
      <c r="B154" s="48" t="s">
        <v>391</v>
      </c>
      <c r="C154" s="48" t="s">
        <v>849</v>
      </c>
      <c r="D154" s="52" t="s">
        <v>30</v>
      </c>
      <c r="E154" s="58" t="s">
        <v>713</v>
      </c>
      <c r="F154" s="52">
        <v>9961</v>
      </c>
      <c r="G154" s="50">
        <v>0.18</v>
      </c>
      <c r="H154" s="55">
        <v>17887.25</v>
      </c>
      <c r="I154" s="47">
        <v>1609.85</v>
      </c>
      <c r="J154" s="47">
        <v>1609.85</v>
      </c>
      <c r="K154" s="47">
        <v>0</v>
      </c>
      <c r="L154" s="47">
        <f t="shared" si="4"/>
        <v>3219.7</v>
      </c>
      <c r="M154" s="89">
        <f t="shared" si="5"/>
        <v>21106.949999999997</v>
      </c>
      <c r="N154" s="48">
        <v>1900035913</v>
      </c>
      <c r="O154" s="47" t="s">
        <v>835</v>
      </c>
      <c r="P154" s="56" t="s">
        <v>31</v>
      </c>
      <c r="Q154" s="47" t="s">
        <v>21</v>
      </c>
      <c r="R154" s="47">
        <v>0</v>
      </c>
      <c r="S154" s="54"/>
      <c r="T154" s="54"/>
    </row>
    <row r="155" spans="1:20" x14ac:dyDescent="0.25">
      <c r="A155" s="48">
        <v>448</v>
      </c>
      <c r="B155" s="48" t="s">
        <v>376</v>
      </c>
      <c r="C155" s="48" t="s">
        <v>849</v>
      </c>
      <c r="D155" s="52" t="s">
        <v>30</v>
      </c>
      <c r="E155" s="58" t="s">
        <v>713</v>
      </c>
      <c r="F155" s="49">
        <v>9961</v>
      </c>
      <c r="G155" s="50">
        <v>0.18</v>
      </c>
      <c r="H155" s="55">
        <v>19848.5</v>
      </c>
      <c r="I155" s="47">
        <v>1786.37</v>
      </c>
      <c r="J155" s="47">
        <v>1786.37</v>
      </c>
      <c r="K155" s="90">
        <v>0</v>
      </c>
      <c r="L155" s="90">
        <f t="shared" si="4"/>
        <v>3572.74</v>
      </c>
      <c r="M155" s="48">
        <f t="shared" si="5"/>
        <v>23421.239999999998</v>
      </c>
      <c r="N155" s="47">
        <v>1900035912</v>
      </c>
      <c r="O155" s="47" t="s">
        <v>835</v>
      </c>
      <c r="P155" s="56" t="s">
        <v>31</v>
      </c>
      <c r="Q155" s="47" t="s">
        <v>21</v>
      </c>
      <c r="R155" s="47">
        <v>0</v>
      </c>
      <c r="S155" s="54"/>
      <c r="T155" s="54"/>
    </row>
    <row r="156" spans="1:20" x14ac:dyDescent="0.25">
      <c r="A156" s="48">
        <v>449</v>
      </c>
      <c r="B156" s="48" t="s">
        <v>360</v>
      </c>
      <c r="C156" s="48" t="s">
        <v>849</v>
      </c>
      <c r="D156" s="52" t="s">
        <v>30</v>
      </c>
      <c r="E156" s="58" t="s">
        <v>713</v>
      </c>
      <c r="F156" s="49">
        <v>9961</v>
      </c>
      <c r="G156" s="50">
        <v>0.18</v>
      </c>
      <c r="H156" s="55">
        <v>22990.25</v>
      </c>
      <c r="I156" s="47">
        <v>2069.12</v>
      </c>
      <c r="J156" s="47">
        <v>2069.12</v>
      </c>
      <c r="K156" s="47">
        <v>0</v>
      </c>
      <c r="L156" s="47">
        <f t="shared" si="4"/>
        <v>4138.24</v>
      </c>
      <c r="M156" s="48">
        <f t="shared" si="5"/>
        <v>27128.489999999998</v>
      </c>
      <c r="N156" s="48">
        <v>1900035910</v>
      </c>
      <c r="O156" s="47" t="s">
        <v>835</v>
      </c>
      <c r="P156" s="56" t="s">
        <v>31</v>
      </c>
      <c r="Q156" s="47" t="s">
        <v>21</v>
      </c>
      <c r="R156" s="47">
        <v>0</v>
      </c>
      <c r="S156" s="54"/>
      <c r="T156" s="54"/>
    </row>
    <row r="157" spans="1:20" x14ac:dyDescent="0.25">
      <c r="A157" s="48">
        <v>450</v>
      </c>
      <c r="B157" s="48" t="s">
        <v>363</v>
      </c>
      <c r="C157" s="48" t="s">
        <v>849</v>
      </c>
      <c r="D157" s="52" t="s">
        <v>30</v>
      </c>
      <c r="E157" s="58" t="s">
        <v>713</v>
      </c>
      <c r="F157" s="49">
        <v>9961</v>
      </c>
      <c r="G157" s="50">
        <v>0.18</v>
      </c>
      <c r="H157" s="47">
        <v>190726</v>
      </c>
      <c r="I157" s="47">
        <v>17165.34</v>
      </c>
      <c r="J157" s="47">
        <v>17165.34</v>
      </c>
      <c r="K157" s="47">
        <v>0</v>
      </c>
      <c r="L157" s="47">
        <f t="shared" si="4"/>
        <v>34330.68</v>
      </c>
      <c r="M157" s="48">
        <f t="shared" si="5"/>
        <v>225056.68</v>
      </c>
      <c r="N157" s="47">
        <v>1900035830</v>
      </c>
      <c r="O157" s="47" t="s">
        <v>835</v>
      </c>
      <c r="P157" s="56" t="s">
        <v>31</v>
      </c>
      <c r="Q157" s="47" t="s">
        <v>21</v>
      </c>
      <c r="R157" s="47"/>
      <c r="S157" s="47">
        <v>0</v>
      </c>
      <c r="T157" s="47"/>
    </row>
    <row r="158" spans="1:20" x14ac:dyDescent="0.25">
      <c r="A158" s="48">
        <v>451</v>
      </c>
      <c r="B158" s="48" t="s">
        <v>364</v>
      </c>
      <c r="C158" s="47" t="s">
        <v>849</v>
      </c>
      <c r="D158" s="52" t="s">
        <v>30</v>
      </c>
      <c r="E158" s="58" t="s">
        <v>713</v>
      </c>
      <c r="F158" s="52">
        <v>9961</v>
      </c>
      <c r="G158" s="50">
        <v>0.18</v>
      </c>
      <c r="H158" s="47">
        <v>21010.75</v>
      </c>
      <c r="I158" s="47">
        <v>1890.97</v>
      </c>
      <c r="J158" s="47">
        <v>1890.97</v>
      </c>
      <c r="K158" s="47">
        <v>0</v>
      </c>
      <c r="L158" s="47">
        <f t="shared" si="4"/>
        <v>3781.94</v>
      </c>
      <c r="M158" s="48">
        <f t="shared" si="5"/>
        <v>24792.690000000002</v>
      </c>
      <c r="N158" s="47">
        <v>1900035908</v>
      </c>
      <c r="O158" s="47" t="s">
        <v>835</v>
      </c>
      <c r="P158" s="56" t="s">
        <v>31</v>
      </c>
      <c r="Q158" s="47" t="s">
        <v>21</v>
      </c>
      <c r="R158" s="47"/>
      <c r="S158" s="47"/>
      <c r="T158" s="47"/>
    </row>
    <row r="159" spans="1:20" x14ac:dyDescent="0.25">
      <c r="A159" s="48">
        <v>452</v>
      </c>
      <c r="B159" s="48">
        <v>320</v>
      </c>
      <c r="C159" s="48" t="s">
        <v>851</v>
      </c>
      <c r="D159" s="49" t="s">
        <v>852</v>
      </c>
      <c r="E159" s="52" t="s">
        <v>853</v>
      </c>
      <c r="F159" s="52">
        <v>6109</v>
      </c>
      <c r="G159" s="50">
        <v>0.05</v>
      </c>
      <c r="H159" s="55">
        <v>22962</v>
      </c>
      <c r="I159" s="47">
        <v>0</v>
      </c>
      <c r="J159" s="47">
        <v>0</v>
      </c>
      <c r="K159" s="47">
        <v>1148.0999999999999</v>
      </c>
      <c r="L159" s="47">
        <f t="shared" si="4"/>
        <v>1148.0999999999999</v>
      </c>
      <c r="M159" s="89">
        <f t="shared" si="5"/>
        <v>24110.1</v>
      </c>
      <c r="N159" s="48">
        <v>5100141126</v>
      </c>
      <c r="O159" s="47" t="s">
        <v>835</v>
      </c>
      <c r="P159" s="56" t="s">
        <v>854</v>
      </c>
      <c r="Q159" s="47" t="s">
        <v>21</v>
      </c>
      <c r="R159" s="47">
        <v>0</v>
      </c>
      <c r="S159" s="54"/>
      <c r="T159" s="54"/>
    </row>
    <row r="160" spans="1:20" x14ac:dyDescent="0.25">
      <c r="A160" s="48">
        <v>453</v>
      </c>
      <c r="B160" s="48" t="s">
        <v>855</v>
      </c>
      <c r="C160" s="48" t="s">
        <v>830</v>
      </c>
      <c r="D160" s="49" t="s">
        <v>13</v>
      </c>
      <c r="E160" s="52" t="s">
        <v>716</v>
      </c>
      <c r="F160" s="49">
        <v>996511</v>
      </c>
      <c r="G160" s="50">
        <v>0</v>
      </c>
      <c r="H160" s="55">
        <v>945593</v>
      </c>
      <c r="I160" s="47">
        <v>0</v>
      </c>
      <c r="J160" s="47">
        <v>0</v>
      </c>
      <c r="K160" s="47">
        <v>0</v>
      </c>
      <c r="L160" s="47">
        <f t="shared" si="4"/>
        <v>0</v>
      </c>
      <c r="M160" s="89">
        <f t="shared" si="5"/>
        <v>945593</v>
      </c>
      <c r="N160" s="47">
        <v>5100139952</v>
      </c>
      <c r="O160" s="47" t="s">
        <v>831</v>
      </c>
      <c r="P160" s="56" t="s">
        <v>23</v>
      </c>
      <c r="Q160" s="47" t="s">
        <v>16</v>
      </c>
      <c r="R160" s="47">
        <v>0</v>
      </c>
      <c r="S160" s="54"/>
      <c r="T160" s="54"/>
    </row>
    <row r="161" spans="1:20" x14ac:dyDescent="0.25">
      <c r="A161" s="48">
        <v>454</v>
      </c>
      <c r="B161" s="48">
        <v>2</v>
      </c>
      <c r="C161" s="48" t="s">
        <v>845</v>
      </c>
      <c r="D161" s="49" t="s">
        <v>856</v>
      </c>
      <c r="E161" s="52" t="s">
        <v>916</v>
      </c>
      <c r="F161" s="49">
        <v>996111</v>
      </c>
      <c r="G161" s="50">
        <v>0.18</v>
      </c>
      <c r="H161" s="55">
        <v>6760</v>
      </c>
      <c r="I161" s="47">
        <v>608</v>
      </c>
      <c r="J161" s="47">
        <v>608</v>
      </c>
      <c r="K161" s="47">
        <v>0</v>
      </c>
      <c r="L161" s="47">
        <f t="shared" si="4"/>
        <v>1216</v>
      </c>
      <c r="M161" s="48">
        <f t="shared" si="5"/>
        <v>7976</v>
      </c>
      <c r="N161" s="48">
        <v>1900035949</v>
      </c>
      <c r="O161" s="47" t="s">
        <v>835</v>
      </c>
      <c r="P161" s="56" t="s">
        <v>847</v>
      </c>
      <c r="Q161" s="47" t="s">
        <v>21</v>
      </c>
      <c r="R161" s="47">
        <v>0</v>
      </c>
      <c r="S161" s="54"/>
      <c r="T161" s="54"/>
    </row>
    <row r="162" spans="1:20" x14ac:dyDescent="0.25">
      <c r="A162" s="48">
        <v>455</v>
      </c>
      <c r="B162" s="48">
        <v>1</v>
      </c>
      <c r="C162" s="48" t="s">
        <v>845</v>
      </c>
      <c r="D162" s="52" t="s">
        <v>856</v>
      </c>
      <c r="E162" s="52" t="s">
        <v>916</v>
      </c>
      <c r="F162" s="49">
        <v>996713</v>
      </c>
      <c r="G162" s="50">
        <v>0.18</v>
      </c>
      <c r="H162" s="47">
        <v>5760</v>
      </c>
      <c r="I162" s="47">
        <v>518</v>
      </c>
      <c r="J162" s="47">
        <v>518</v>
      </c>
      <c r="K162" s="47">
        <v>0</v>
      </c>
      <c r="L162" s="47">
        <f t="shared" si="4"/>
        <v>1036</v>
      </c>
      <c r="M162" s="48">
        <f t="shared" si="5"/>
        <v>6796</v>
      </c>
      <c r="N162" s="47">
        <v>1900039329</v>
      </c>
      <c r="O162" s="47" t="s">
        <v>878</v>
      </c>
      <c r="P162" s="56" t="s">
        <v>32</v>
      </c>
      <c r="Q162" s="47" t="s">
        <v>21</v>
      </c>
      <c r="R162" s="47"/>
      <c r="S162" s="47">
        <v>0</v>
      </c>
      <c r="T162" s="47"/>
    </row>
    <row r="163" spans="1:20" x14ac:dyDescent="0.25">
      <c r="A163" s="48">
        <v>456</v>
      </c>
      <c r="B163" s="48">
        <v>3</v>
      </c>
      <c r="C163" s="48" t="s">
        <v>845</v>
      </c>
      <c r="D163" s="49" t="s">
        <v>856</v>
      </c>
      <c r="E163" s="52" t="s">
        <v>916</v>
      </c>
      <c r="F163" s="49">
        <v>996511</v>
      </c>
      <c r="G163" s="50">
        <v>0</v>
      </c>
      <c r="H163" s="55">
        <v>9272</v>
      </c>
      <c r="I163" s="47">
        <v>0</v>
      </c>
      <c r="J163" s="47">
        <v>0</v>
      </c>
      <c r="K163" s="47">
        <v>0</v>
      </c>
      <c r="L163" s="47">
        <f t="shared" si="4"/>
        <v>0</v>
      </c>
      <c r="M163" s="89">
        <f t="shared" si="5"/>
        <v>9272</v>
      </c>
      <c r="N163" s="47">
        <v>5100141140</v>
      </c>
      <c r="O163" s="47" t="s">
        <v>835</v>
      </c>
      <c r="P163" s="56" t="s">
        <v>214</v>
      </c>
      <c r="Q163" s="47" t="s">
        <v>16</v>
      </c>
      <c r="R163" s="47">
        <v>0</v>
      </c>
      <c r="S163" s="54"/>
      <c r="T163" s="54"/>
    </row>
    <row r="164" spans="1:20" x14ac:dyDescent="0.25">
      <c r="A164" s="48">
        <v>457</v>
      </c>
      <c r="B164" s="48" t="s">
        <v>857</v>
      </c>
      <c r="C164" s="48" t="s">
        <v>789</v>
      </c>
      <c r="D164" s="49" t="s">
        <v>333</v>
      </c>
      <c r="E164" s="52" t="s">
        <v>916</v>
      </c>
      <c r="F164" s="49">
        <v>4202</v>
      </c>
      <c r="G164" s="50">
        <v>0.18</v>
      </c>
      <c r="H164" s="55">
        <v>53855</v>
      </c>
      <c r="I164" s="47">
        <v>0</v>
      </c>
      <c r="J164" s="47">
        <v>0</v>
      </c>
      <c r="K164" s="47">
        <v>9693.9</v>
      </c>
      <c r="L164" s="47">
        <f t="shared" si="4"/>
        <v>9693.9</v>
      </c>
      <c r="M164" s="48">
        <f t="shared" si="5"/>
        <v>63548.9</v>
      </c>
      <c r="N164" s="48">
        <v>5100141141</v>
      </c>
      <c r="O164" s="47" t="s">
        <v>835</v>
      </c>
      <c r="P164" s="56" t="s">
        <v>858</v>
      </c>
      <c r="Q164" s="47" t="s">
        <v>21</v>
      </c>
      <c r="R164" s="47">
        <v>0</v>
      </c>
      <c r="S164" s="54"/>
      <c r="T164" s="54"/>
    </row>
    <row r="165" spans="1:20" x14ac:dyDescent="0.25">
      <c r="A165" s="48">
        <v>458</v>
      </c>
      <c r="B165" s="48">
        <v>26</v>
      </c>
      <c r="C165" s="48" t="s">
        <v>849</v>
      </c>
      <c r="D165" s="52" t="s">
        <v>35</v>
      </c>
      <c r="E165" s="52" t="s">
        <v>916</v>
      </c>
      <c r="F165" s="49">
        <v>996511</v>
      </c>
      <c r="G165" s="50">
        <v>0.05</v>
      </c>
      <c r="H165" s="47">
        <v>227645</v>
      </c>
      <c r="I165" s="47">
        <v>5691.12</v>
      </c>
      <c r="J165" s="47">
        <v>5691.12</v>
      </c>
      <c r="K165" s="47">
        <v>0</v>
      </c>
      <c r="L165" s="47">
        <f t="shared" si="4"/>
        <v>11382.24</v>
      </c>
      <c r="M165" s="91">
        <f t="shared" si="5"/>
        <v>239027.24</v>
      </c>
      <c r="N165" s="47">
        <v>5100014217</v>
      </c>
      <c r="O165" s="47" t="s">
        <v>850</v>
      </c>
      <c r="P165" s="56" t="s">
        <v>36</v>
      </c>
      <c r="Q165" s="47" t="s">
        <v>16</v>
      </c>
      <c r="R165" s="47"/>
      <c r="S165" s="47">
        <v>0</v>
      </c>
      <c r="T165" s="47"/>
    </row>
    <row r="166" spans="1:20" x14ac:dyDescent="0.25">
      <c r="A166" s="48">
        <v>459</v>
      </c>
      <c r="B166" s="48">
        <v>72</v>
      </c>
      <c r="C166" s="48" t="s">
        <v>845</v>
      </c>
      <c r="D166" s="52" t="s">
        <v>47</v>
      </c>
      <c r="E166" s="52" t="s">
        <v>916</v>
      </c>
      <c r="F166" s="49">
        <v>996511</v>
      </c>
      <c r="G166" s="50">
        <v>0</v>
      </c>
      <c r="H166" s="47">
        <v>115541</v>
      </c>
      <c r="I166" s="47">
        <v>0</v>
      </c>
      <c r="J166" s="47">
        <v>0</v>
      </c>
      <c r="K166" s="47">
        <v>0</v>
      </c>
      <c r="L166" s="47">
        <f t="shared" si="4"/>
        <v>0</v>
      </c>
      <c r="M166" s="48">
        <f t="shared" si="5"/>
        <v>115541</v>
      </c>
      <c r="N166" s="47">
        <v>5100141135</v>
      </c>
      <c r="O166" s="47" t="s">
        <v>835</v>
      </c>
      <c r="P166" s="56" t="s">
        <v>23</v>
      </c>
      <c r="Q166" s="47" t="s">
        <v>16</v>
      </c>
      <c r="R166" s="47"/>
      <c r="S166" s="47">
        <v>0</v>
      </c>
      <c r="T166" s="47"/>
    </row>
    <row r="167" spans="1:20" x14ac:dyDescent="0.25">
      <c r="A167" s="48">
        <v>460</v>
      </c>
      <c r="B167" s="48">
        <v>68</v>
      </c>
      <c r="C167" s="48" t="s">
        <v>845</v>
      </c>
      <c r="D167" s="52" t="s">
        <v>47</v>
      </c>
      <c r="E167" s="52" t="s">
        <v>916</v>
      </c>
      <c r="F167" s="49">
        <v>996111</v>
      </c>
      <c r="G167" s="50">
        <v>0.18</v>
      </c>
      <c r="H167" s="55">
        <v>12072</v>
      </c>
      <c r="I167" s="47">
        <v>1086.48</v>
      </c>
      <c r="J167" s="47">
        <v>1086.48</v>
      </c>
      <c r="K167" s="47">
        <v>0</v>
      </c>
      <c r="L167" s="47">
        <f t="shared" si="4"/>
        <v>2172.96</v>
      </c>
      <c r="M167" s="48">
        <f t="shared" si="5"/>
        <v>14244.96</v>
      </c>
      <c r="N167" s="48">
        <v>1900035958</v>
      </c>
      <c r="O167" s="47" t="s">
        <v>835</v>
      </c>
      <c r="P167" s="56" t="s">
        <v>22</v>
      </c>
      <c r="Q167" s="47" t="s">
        <v>21</v>
      </c>
      <c r="R167" s="47">
        <v>0</v>
      </c>
      <c r="S167" s="54"/>
      <c r="T167" s="54"/>
    </row>
    <row r="168" spans="1:20" x14ac:dyDescent="0.25">
      <c r="A168" s="48">
        <v>461</v>
      </c>
      <c r="B168" s="48">
        <v>69</v>
      </c>
      <c r="C168" s="48" t="s">
        <v>845</v>
      </c>
      <c r="D168" s="52" t="s">
        <v>47</v>
      </c>
      <c r="E168" s="52" t="s">
        <v>916</v>
      </c>
      <c r="F168" s="49">
        <v>996111</v>
      </c>
      <c r="G168" s="50">
        <v>0.18</v>
      </c>
      <c r="H168" s="47">
        <v>23767</v>
      </c>
      <c r="I168" s="47">
        <v>2139</v>
      </c>
      <c r="J168" s="47">
        <v>2139</v>
      </c>
      <c r="K168" s="47">
        <v>0</v>
      </c>
      <c r="L168" s="47">
        <f t="shared" si="4"/>
        <v>4278</v>
      </c>
      <c r="M168" s="48">
        <f t="shared" si="5"/>
        <v>28045</v>
      </c>
      <c r="N168" s="47">
        <v>1900035957</v>
      </c>
      <c r="O168" s="47" t="s">
        <v>835</v>
      </c>
      <c r="P168" s="56" t="s">
        <v>22</v>
      </c>
      <c r="Q168" s="47" t="s">
        <v>21</v>
      </c>
      <c r="R168" s="47"/>
      <c r="S168" s="47">
        <v>0</v>
      </c>
      <c r="T168" s="47"/>
    </row>
    <row r="169" spans="1:20" x14ac:dyDescent="0.25">
      <c r="A169" s="48">
        <v>462</v>
      </c>
      <c r="B169" s="48">
        <v>71</v>
      </c>
      <c r="C169" s="48" t="s">
        <v>845</v>
      </c>
      <c r="D169" s="52" t="s">
        <v>47</v>
      </c>
      <c r="E169" s="52" t="s">
        <v>916</v>
      </c>
      <c r="F169" s="52">
        <v>996111</v>
      </c>
      <c r="G169" s="50">
        <v>0.18</v>
      </c>
      <c r="H169" s="55">
        <v>27307</v>
      </c>
      <c r="I169" s="47">
        <v>2458</v>
      </c>
      <c r="J169" s="47">
        <v>2458</v>
      </c>
      <c r="K169" s="47">
        <v>0</v>
      </c>
      <c r="L169" s="47">
        <f t="shared" si="4"/>
        <v>4916</v>
      </c>
      <c r="M169" s="89">
        <f t="shared" si="5"/>
        <v>32223</v>
      </c>
      <c r="N169" s="48">
        <v>1900035954</v>
      </c>
      <c r="O169" s="47" t="s">
        <v>835</v>
      </c>
      <c r="P169" s="56" t="s">
        <v>22</v>
      </c>
      <c r="Q169" s="47" t="s">
        <v>21</v>
      </c>
      <c r="R169" s="47">
        <v>0</v>
      </c>
      <c r="S169" s="54"/>
      <c r="T169" s="54"/>
    </row>
    <row r="170" spans="1:20" x14ac:dyDescent="0.25">
      <c r="A170" s="48">
        <v>463</v>
      </c>
      <c r="B170" s="48">
        <v>70</v>
      </c>
      <c r="C170" s="48" t="s">
        <v>845</v>
      </c>
      <c r="D170" s="52" t="s">
        <v>47</v>
      </c>
      <c r="E170" s="52" t="s">
        <v>916</v>
      </c>
      <c r="F170" s="49">
        <v>996111</v>
      </c>
      <c r="G170" s="50">
        <v>0.18</v>
      </c>
      <c r="H170" s="55">
        <v>15340</v>
      </c>
      <c r="I170" s="47">
        <v>1381</v>
      </c>
      <c r="J170" s="47">
        <v>1381</v>
      </c>
      <c r="K170" s="90">
        <v>0</v>
      </c>
      <c r="L170" s="90">
        <f t="shared" si="4"/>
        <v>2762</v>
      </c>
      <c r="M170" s="48">
        <f t="shared" si="5"/>
        <v>18102</v>
      </c>
      <c r="N170" s="47">
        <v>1900035955</v>
      </c>
      <c r="O170" s="47" t="s">
        <v>835</v>
      </c>
      <c r="P170" s="56" t="s">
        <v>22</v>
      </c>
      <c r="Q170" s="47" t="s">
        <v>21</v>
      </c>
      <c r="R170" s="47">
        <v>0</v>
      </c>
      <c r="S170" s="54"/>
      <c r="T170" s="54"/>
    </row>
    <row r="171" spans="1:20" x14ac:dyDescent="0.25">
      <c r="A171" s="48">
        <v>464</v>
      </c>
      <c r="B171" s="48" t="s">
        <v>859</v>
      </c>
      <c r="C171" s="48" t="s">
        <v>860</v>
      </c>
      <c r="D171" s="52" t="s">
        <v>861</v>
      </c>
      <c r="E171" s="52" t="s">
        <v>916</v>
      </c>
      <c r="F171" s="49">
        <v>998361</v>
      </c>
      <c r="G171" s="50">
        <v>0.18</v>
      </c>
      <c r="H171" s="55">
        <v>206125.87</v>
      </c>
      <c r="I171" s="47">
        <v>18551.330000000002</v>
      </c>
      <c r="J171" s="47">
        <v>18551.330000000002</v>
      </c>
      <c r="K171" s="47">
        <v>0</v>
      </c>
      <c r="L171" s="47">
        <f t="shared" si="4"/>
        <v>37102.660000000003</v>
      </c>
      <c r="M171" s="48">
        <f t="shared" si="5"/>
        <v>243228.53000000003</v>
      </c>
      <c r="N171" s="48">
        <v>5100141530</v>
      </c>
      <c r="O171" s="47" t="s">
        <v>862</v>
      </c>
      <c r="P171" s="56" t="s">
        <v>249</v>
      </c>
      <c r="Q171" s="47" t="s">
        <v>21</v>
      </c>
      <c r="R171" s="47">
        <v>0</v>
      </c>
      <c r="S171" s="54"/>
      <c r="T171" s="54"/>
    </row>
    <row r="172" spans="1:20" x14ac:dyDescent="0.25">
      <c r="A172" s="48">
        <v>465</v>
      </c>
      <c r="B172" s="48">
        <v>24</v>
      </c>
      <c r="C172" s="48" t="s">
        <v>845</v>
      </c>
      <c r="D172" s="52" t="s">
        <v>35</v>
      </c>
      <c r="E172" s="52" t="s">
        <v>916</v>
      </c>
      <c r="F172" s="49">
        <v>996511</v>
      </c>
      <c r="G172" s="50">
        <v>0</v>
      </c>
      <c r="H172" s="47">
        <v>243835.25</v>
      </c>
      <c r="I172" s="47">
        <v>0</v>
      </c>
      <c r="J172" s="47">
        <v>0</v>
      </c>
      <c r="K172" s="47">
        <v>0</v>
      </c>
      <c r="L172" s="47">
        <f t="shared" si="4"/>
        <v>0</v>
      </c>
      <c r="M172" s="48">
        <f t="shared" si="5"/>
        <v>243835.25</v>
      </c>
      <c r="N172" s="47">
        <v>510013832</v>
      </c>
      <c r="O172" s="47" t="s">
        <v>835</v>
      </c>
      <c r="P172" s="56" t="s">
        <v>36</v>
      </c>
      <c r="Q172" s="47" t="s">
        <v>16</v>
      </c>
      <c r="R172" s="47"/>
      <c r="S172" s="47">
        <v>0</v>
      </c>
      <c r="T172" s="47"/>
    </row>
    <row r="173" spans="1:20" x14ac:dyDescent="0.25">
      <c r="A173" s="48">
        <v>466</v>
      </c>
      <c r="B173" s="48">
        <v>499</v>
      </c>
      <c r="C173" s="47" t="s">
        <v>863</v>
      </c>
      <c r="D173" s="52" t="s">
        <v>135</v>
      </c>
      <c r="E173" s="52" t="s">
        <v>916</v>
      </c>
      <c r="F173" s="52">
        <v>998361</v>
      </c>
      <c r="G173" s="50">
        <v>0.18</v>
      </c>
      <c r="H173" s="47">
        <v>82560</v>
      </c>
      <c r="I173" s="47">
        <v>0</v>
      </c>
      <c r="J173" s="47">
        <v>0</v>
      </c>
      <c r="K173" s="47">
        <v>14860.8</v>
      </c>
      <c r="L173" s="47">
        <f t="shared" si="4"/>
        <v>14860.8</v>
      </c>
      <c r="M173" s="48">
        <f t="shared" si="5"/>
        <v>97420.800000000003</v>
      </c>
      <c r="N173" s="47">
        <v>5100141504</v>
      </c>
      <c r="O173" s="47" t="s">
        <v>862</v>
      </c>
      <c r="P173" s="56" t="s">
        <v>864</v>
      </c>
      <c r="Q173" s="47" t="s">
        <v>21</v>
      </c>
      <c r="R173" s="47"/>
      <c r="S173" s="47"/>
      <c r="T173" s="47"/>
    </row>
    <row r="174" spans="1:20" x14ac:dyDescent="0.25">
      <c r="A174" s="48">
        <v>467</v>
      </c>
      <c r="B174" s="48" t="s">
        <v>865</v>
      </c>
      <c r="C174" s="48" t="s">
        <v>866</v>
      </c>
      <c r="D174" s="49" t="s">
        <v>333</v>
      </c>
      <c r="E174" s="52" t="s">
        <v>916</v>
      </c>
      <c r="F174" s="52">
        <v>998361</v>
      </c>
      <c r="G174" s="50">
        <v>0.18</v>
      </c>
      <c r="H174" s="55">
        <v>20905</v>
      </c>
      <c r="I174" s="47">
        <v>0</v>
      </c>
      <c r="J174" s="47">
        <v>0</v>
      </c>
      <c r="K174" s="47">
        <v>3763</v>
      </c>
      <c r="L174" s="47">
        <f t="shared" si="4"/>
        <v>3763</v>
      </c>
      <c r="M174" s="89">
        <f t="shared" si="5"/>
        <v>24668</v>
      </c>
      <c r="N174" s="48">
        <v>5100141530</v>
      </c>
      <c r="O174" s="47" t="s">
        <v>862</v>
      </c>
      <c r="P174" s="56" t="s">
        <v>867</v>
      </c>
      <c r="Q174" s="47" t="s">
        <v>21</v>
      </c>
      <c r="R174" s="47">
        <v>0</v>
      </c>
      <c r="S174" s="54"/>
      <c r="T174" s="54"/>
    </row>
    <row r="175" spans="1:20" x14ac:dyDescent="0.25">
      <c r="A175" s="48">
        <v>468</v>
      </c>
      <c r="B175" s="48" t="s">
        <v>868</v>
      </c>
      <c r="C175" s="48" t="s">
        <v>869</v>
      </c>
      <c r="D175" s="49" t="s">
        <v>870</v>
      </c>
      <c r="E175" s="52" t="s">
        <v>916</v>
      </c>
      <c r="F175" s="49">
        <v>998361</v>
      </c>
      <c r="G175" s="50">
        <v>0.18</v>
      </c>
      <c r="H175" s="55">
        <v>5265</v>
      </c>
      <c r="I175" s="47">
        <v>474</v>
      </c>
      <c r="J175" s="47">
        <v>474</v>
      </c>
      <c r="K175" s="47">
        <v>0</v>
      </c>
      <c r="L175" s="47">
        <f t="shared" si="4"/>
        <v>948</v>
      </c>
      <c r="M175" s="89">
        <f t="shared" si="5"/>
        <v>6213</v>
      </c>
      <c r="N175" s="47">
        <v>1900036051</v>
      </c>
      <c r="O175" s="47" t="s">
        <v>862</v>
      </c>
      <c r="P175" s="56" t="s">
        <v>871</v>
      </c>
      <c r="Q175" s="47" t="s">
        <v>21</v>
      </c>
      <c r="R175" s="47">
        <v>0</v>
      </c>
      <c r="S175" s="54"/>
      <c r="T175" s="54"/>
    </row>
    <row r="176" spans="1:20" x14ac:dyDescent="0.25">
      <c r="A176" s="48">
        <v>469</v>
      </c>
      <c r="B176" s="48" t="s">
        <v>755</v>
      </c>
      <c r="C176" s="48" t="s">
        <v>240</v>
      </c>
      <c r="D176" s="49" t="s">
        <v>870</v>
      </c>
      <c r="E176" s="52" t="s">
        <v>916</v>
      </c>
      <c r="F176" s="49">
        <v>998361</v>
      </c>
      <c r="G176" s="50">
        <v>0.18</v>
      </c>
      <c r="H176" s="55">
        <v>30600</v>
      </c>
      <c r="I176" s="47">
        <v>2754</v>
      </c>
      <c r="J176" s="47">
        <v>2754</v>
      </c>
      <c r="K176" s="47">
        <v>0</v>
      </c>
      <c r="L176" s="47">
        <f t="shared" si="4"/>
        <v>5508</v>
      </c>
      <c r="M176" s="48">
        <f t="shared" si="5"/>
        <v>36108</v>
      </c>
      <c r="N176" s="48">
        <v>1900036042</v>
      </c>
      <c r="O176" s="47" t="s">
        <v>862</v>
      </c>
      <c r="P176" s="56" t="s">
        <v>872</v>
      </c>
      <c r="Q176" s="47" t="s">
        <v>21</v>
      </c>
      <c r="R176" s="47">
        <v>0</v>
      </c>
      <c r="S176" s="54"/>
      <c r="T176" s="54"/>
    </row>
    <row r="177" spans="1:20" x14ac:dyDescent="0.25">
      <c r="A177" s="48">
        <v>470</v>
      </c>
      <c r="B177" s="48">
        <v>592</v>
      </c>
      <c r="C177" s="48" t="s">
        <v>873</v>
      </c>
      <c r="D177" s="52" t="s">
        <v>874</v>
      </c>
      <c r="E177" s="52" t="s">
        <v>916</v>
      </c>
      <c r="F177" s="52">
        <v>7906</v>
      </c>
      <c r="G177" s="50">
        <v>0.18</v>
      </c>
      <c r="H177" s="55">
        <v>6700</v>
      </c>
      <c r="I177" s="47">
        <v>603</v>
      </c>
      <c r="J177" s="47">
        <v>603</v>
      </c>
      <c r="K177" s="47">
        <v>0</v>
      </c>
      <c r="L177" s="47">
        <f t="shared" si="4"/>
        <v>1206</v>
      </c>
      <c r="M177" s="89">
        <f t="shared" si="5"/>
        <v>7906</v>
      </c>
      <c r="N177" s="48">
        <v>1500035603</v>
      </c>
      <c r="O177" s="47" t="s">
        <v>875</v>
      </c>
      <c r="P177" s="56" t="s">
        <v>876</v>
      </c>
      <c r="Q177" s="47" t="s">
        <v>21</v>
      </c>
      <c r="R177" s="47">
        <v>0</v>
      </c>
      <c r="S177" s="54"/>
      <c r="T177" s="54"/>
    </row>
    <row r="178" spans="1:20" x14ac:dyDescent="0.25">
      <c r="A178" s="48">
        <v>471</v>
      </c>
      <c r="B178" s="48">
        <v>74</v>
      </c>
      <c r="C178" s="48" t="s">
        <v>877</v>
      </c>
      <c r="D178" s="52" t="s">
        <v>47</v>
      </c>
      <c r="E178" s="52" t="s">
        <v>916</v>
      </c>
      <c r="F178" s="49">
        <v>996111</v>
      </c>
      <c r="G178" s="50">
        <v>0.18</v>
      </c>
      <c r="H178" s="55">
        <v>19089</v>
      </c>
      <c r="I178" s="47">
        <v>1718</v>
      </c>
      <c r="J178" s="47">
        <v>1718</v>
      </c>
      <c r="K178" s="90">
        <v>0</v>
      </c>
      <c r="L178" s="90">
        <f t="shared" si="4"/>
        <v>3436</v>
      </c>
      <c r="M178" s="48">
        <f t="shared" si="5"/>
        <v>22525</v>
      </c>
      <c r="N178" s="47">
        <v>1900039324</v>
      </c>
      <c r="O178" s="47" t="s">
        <v>878</v>
      </c>
      <c r="P178" s="56" t="s">
        <v>22</v>
      </c>
      <c r="Q178" s="47" t="s">
        <v>21</v>
      </c>
      <c r="R178" s="47">
        <v>0</v>
      </c>
      <c r="S178" s="54"/>
      <c r="T178" s="54"/>
    </row>
    <row r="179" spans="1:20" x14ac:dyDescent="0.25">
      <c r="A179" s="48">
        <v>472</v>
      </c>
      <c r="B179" s="48" t="s">
        <v>398</v>
      </c>
      <c r="C179" s="48" t="s">
        <v>879</v>
      </c>
      <c r="D179" s="52" t="s">
        <v>30</v>
      </c>
      <c r="E179" s="52" t="s">
        <v>916</v>
      </c>
      <c r="F179" s="49">
        <v>9961</v>
      </c>
      <c r="G179" s="50">
        <v>0.18</v>
      </c>
      <c r="H179" s="55">
        <v>178690</v>
      </c>
      <c r="I179" s="47">
        <v>16082</v>
      </c>
      <c r="J179" s="47">
        <v>16082</v>
      </c>
      <c r="K179" s="47">
        <v>0</v>
      </c>
      <c r="L179" s="47">
        <f t="shared" si="4"/>
        <v>32164</v>
      </c>
      <c r="M179" s="48">
        <f t="shared" si="5"/>
        <v>210854</v>
      </c>
      <c r="N179" s="48">
        <v>1900039301</v>
      </c>
      <c r="O179" s="47" t="s">
        <v>878</v>
      </c>
      <c r="P179" s="56" t="s">
        <v>31</v>
      </c>
      <c r="Q179" s="47" t="s">
        <v>21</v>
      </c>
      <c r="R179" s="47">
        <v>0</v>
      </c>
      <c r="S179" s="54"/>
      <c r="T179" s="54"/>
    </row>
    <row r="180" spans="1:20" x14ac:dyDescent="0.25">
      <c r="A180" s="48">
        <v>473</v>
      </c>
      <c r="B180" s="48">
        <v>73</v>
      </c>
      <c r="C180" s="48" t="s">
        <v>877</v>
      </c>
      <c r="D180" s="52" t="s">
        <v>47</v>
      </c>
      <c r="E180" s="52" t="s">
        <v>916</v>
      </c>
      <c r="F180" s="49">
        <v>996511</v>
      </c>
      <c r="G180" s="50">
        <v>0</v>
      </c>
      <c r="H180" s="47">
        <v>116089</v>
      </c>
      <c r="I180" s="47">
        <v>0</v>
      </c>
      <c r="J180" s="47">
        <v>0</v>
      </c>
      <c r="K180" s="47">
        <v>0</v>
      </c>
      <c r="L180" s="47">
        <f t="shared" si="4"/>
        <v>0</v>
      </c>
      <c r="M180" s="48">
        <f t="shared" si="5"/>
        <v>116089</v>
      </c>
      <c r="N180" s="47">
        <v>5100151056</v>
      </c>
      <c r="O180" s="47" t="s">
        <v>878</v>
      </c>
      <c r="P180" s="56" t="s">
        <v>23</v>
      </c>
      <c r="Q180" s="47" t="s">
        <v>16</v>
      </c>
      <c r="R180" s="47"/>
      <c r="S180" s="47">
        <v>0</v>
      </c>
      <c r="T180" s="47"/>
    </row>
    <row r="181" spans="1:20" x14ac:dyDescent="0.25">
      <c r="A181" s="48">
        <v>474</v>
      </c>
      <c r="B181" s="48" t="s">
        <v>880</v>
      </c>
      <c r="C181" s="47" t="s">
        <v>879</v>
      </c>
      <c r="D181" s="52" t="s">
        <v>13</v>
      </c>
      <c r="E181" s="52" t="s">
        <v>916</v>
      </c>
      <c r="F181" s="52">
        <v>9967</v>
      </c>
      <c r="G181" s="50">
        <v>0.18</v>
      </c>
      <c r="H181" s="47">
        <v>23450</v>
      </c>
      <c r="I181" s="47">
        <v>2110.5</v>
      </c>
      <c r="J181" s="47">
        <v>2110.5</v>
      </c>
      <c r="K181" s="47">
        <v>0</v>
      </c>
      <c r="L181" s="47">
        <f t="shared" si="4"/>
        <v>4221</v>
      </c>
      <c r="M181" s="48">
        <f t="shared" si="5"/>
        <v>27671</v>
      </c>
      <c r="N181" s="47">
        <v>1900039298</v>
      </c>
      <c r="O181" s="47" t="s">
        <v>878</v>
      </c>
      <c r="P181" s="56" t="s">
        <v>32</v>
      </c>
      <c r="Q181" s="47" t="s">
        <v>21</v>
      </c>
      <c r="R181" s="47"/>
      <c r="S181" s="47"/>
      <c r="T181" s="47"/>
    </row>
    <row r="182" spans="1:20" x14ac:dyDescent="0.25">
      <c r="A182" s="48">
        <v>475</v>
      </c>
      <c r="B182" s="48" t="s">
        <v>881</v>
      </c>
      <c r="C182" s="48" t="s">
        <v>879</v>
      </c>
      <c r="D182" s="49" t="s">
        <v>13</v>
      </c>
      <c r="E182" s="52" t="s">
        <v>916</v>
      </c>
      <c r="F182" s="52">
        <v>9967</v>
      </c>
      <c r="G182" s="50">
        <v>0.18</v>
      </c>
      <c r="H182" s="55">
        <v>80820</v>
      </c>
      <c r="I182" s="47">
        <v>7273.8</v>
      </c>
      <c r="J182" s="47">
        <v>7273.8</v>
      </c>
      <c r="K182" s="47">
        <v>0</v>
      </c>
      <c r="L182" s="47">
        <f t="shared" si="4"/>
        <v>14547.6</v>
      </c>
      <c r="M182" s="89">
        <f t="shared" si="5"/>
        <v>95367.6</v>
      </c>
      <c r="N182" s="48">
        <v>1900039300</v>
      </c>
      <c r="O182" s="47" t="s">
        <v>878</v>
      </c>
      <c r="P182" s="56" t="s">
        <v>32</v>
      </c>
      <c r="Q182" s="47" t="s">
        <v>21</v>
      </c>
      <c r="R182" s="47">
        <v>0</v>
      </c>
      <c r="S182" s="54"/>
      <c r="T182" s="54"/>
    </row>
    <row r="183" spans="1:20" x14ac:dyDescent="0.25">
      <c r="A183" s="48">
        <v>476</v>
      </c>
      <c r="B183" s="48" t="s">
        <v>882</v>
      </c>
      <c r="C183" s="48" t="s">
        <v>879</v>
      </c>
      <c r="D183" s="49" t="s">
        <v>13</v>
      </c>
      <c r="E183" s="52" t="s">
        <v>916</v>
      </c>
      <c r="F183" s="49">
        <v>9967</v>
      </c>
      <c r="G183" s="50">
        <v>0.18</v>
      </c>
      <c r="H183" s="55">
        <v>30100</v>
      </c>
      <c r="I183" s="47">
        <v>2709</v>
      </c>
      <c r="J183" s="47">
        <v>2709</v>
      </c>
      <c r="K183" s="47">
        <v>0</v>
      </c>
      <c r="L183" s="47">
        <f t="shared" si="4"/>
        <v>5418</v>
      </c>
      <c r="M183" s="89">
        <f t="shared" si="5"/>
        <v>35518</v>
      </c>
      <c r="N183" s="47">
        <v>1900039297</v>
      </c>
      <c r="O183" s="47" t="s">
        <v>878</v>
      </c>
      <c r="P183" s="56" t="s">
        <v>32</v>
      </c>
      <c r="Q183" s="47" t="s">
        <v>21</v>
      </c>
      <c r="R183" s="47">
        <v>0</v>
      </c>
      <c r="S183" s="54"/>
      <c r="T183" s="54"/>
    </row>
    <row r="184" spans="1:20" x14ac:dyDescent="0.25">
      <c r="A184" s="48">
        <v>477</v>
      </c>
      <c r="B184" s="48" t="s">
        <v>883</v>
      </c>
      <c r="C184" s="48" t="s">
        <v>879</v>
      </c>
      <c r="D184" s="49" t="s">
        <v>13</v>
      </c>
      <c r="E184" s="52" t="s">
        <v>916</v>
      </c>
      <c r="F184" s="49">
        <v>996511</v>
      </c>
      <c r="G184" s="50">
        <v>0</v>
      </c>
      <c r="H184" s="55">
        <v>92130</v>
      </c>
      <c r="I184" s="47">
        <v>0</v>
      </c>
      <c r="J184" s="47">
        <v>0</v>
      </c>
      <c r="K184" s="47">
        <v>0</v>
      </c>
      <c r="L184" s="47">
        <f t="shared" si="4"/>
        <v>0</v>
      </c>
      <c r="M184" s="48">
        <f t="shared" si="5"/>
        <v>92130</v>
      </c>
      <c r="N184" s="48">
        <v>5100151089</v>
      </c>
      <c r="O184" s="47" t="s">
        <v>878</v>
      </c>
      <c r="P184" s="56" t="s">
        <v>23</v>
      </c>
      <c r="Q184" s="47" t="s">
        <v>16</v>
      </c>
      <c r="R184" s="47">
        <v>0</v>
      </c>
      <c r="S184" s="54"/>
      <c r="T184" s="54"/>
    </row>
    <row r="185" spans="1:20" x14ac:dyDescent="0.25">
      <c r="A185" s="48">
        <v>478</v>
      </c>
      <c r="B185" s="48" t="s">
        <v>884</v>
      </c>
      <c r="C185" s="47" t="s">
        <v>879</v>
      </c>
      <c r="D185" s="49" t="s">
        <v>13</v>
      </c>
      <c r="E185" s="52" t="s">
        <v>916</v>
      </c>
      <c r="F185" s="52">
        <v>996511</v>
      </c>
      <c r="G185" s="50">
        <v>0</v>
      </c>
      <c r="H185" s="47">
        <v>120030</v>
      </c>
      <c r="I185" s="47">
        <v>0</v>
      </c>
      <c r="J185" s="47">
        <v>0</v>
      </c>
      <c r="K185" s="47">
        <v>0</v>
      </c>
      <c r="L185" s="47">
        <f t="shared" si="4"/>
        <v>0</v>
      </c>
      <c r="M185" s="48">
        <f t="shared" si="5"/>
        <v>120030</v>
      </c>
      <c r="N185" s="47">
        <v>5100151089</v>
      </c>
      <c r="O185" s="47" t="s">
        <v>878</v>
      </c>
      <c r="P185" s="56" t="s">
        <v>23</v>
      </c>
      <c r="Q185" s="47" t="s">
        <v>16</v>
      </c>
      <c r="R185" s="47"/>
      <c r="S185" s="47"/>
      <c r="T185" s="47"/>
    </row>
    <row r="186" spans="1:20" x14ac:dyDescent="0.25">
      <c r="A186" s="48">
        <v>479</v>
      </c>
      <c r="B186" s="48" t="s">
        <v>885</v>
      </c>
      <c r="C186" s="48" t="s">
        <v>879</v>
      </c>
      <c r="D186" s="49" t="s">
        <v>13</v>
      </c>
      <c r="E186" s="52" t="s">
        <v>916</v>
      </c>
      <c r="F186" s="52">
        <v>996511</v>
      </c>
      <c r="G186" s="50">
        <v>0</v>
      </c>
      <c r="H186" s="55">
        <v>1038403</v>
      </c>
      <c r="I186" s="47">
        <v>0</v>
      </c>
      <c r="J186" s="47">
        <v>0</v>
      </c>
      <c r="K186" s="47">
        <v>0</v>
      </c>
      <c r="L186" s="47">
        <f t="shared" si="4"/>
        <v>0</v>
      </c>
      <c r="M186" s="89">
        <f t="shared" si="5"/>
        <v>1038403</v>
      </c>
      <c r="N186" s="48">
        <v>5100151070</v>
      </c>
      <c r="O186" s="47" t="s">
        <v>878</v>
      </c>
      <c r="P186" s="56" t="s">
        <v>23</v>
      </c>
      <c r="Q186" s="47" t="s">
        <v>16</v>
      </c>
      <c r="R186" s="47">
        <v>0</v>
      </c>
      <c r="S186" s="54"/>
      <c r="T186" s="54"/>
    </row>
    <row r="187" spans="1:20" x14ac:dyDescent="0.25">
      <c r="A187" s="48">
        <v>480</v>
      </c>
      <c r="B187" s="48" t="s">
        <v>886</v>
      </c>
      <c r="C187" s="48" t="s">
        <v>879</v>
      </c>
      <c r="D187" s="49" t="s">
        <v>13</v>
      </c>
      <c r="E187" s="52" t="s">
        <v>916</v>
      </c>
      <c r="F187" s="52">
        <v>996511</v>
      </c>
      <c r="G187" s="50">
        <v>0</v>
      </c>
      <c r="H187" s="55">
        <v>235783</v>
      </c>
      <c r="I187" s="47">
        <v>0</v>
      </c>
      <c r="J187" s="47">
        <v>0</v>
      </c>
      <c r="K187" s="47">
        <v>0</v>
      </c>
      <c r="L187" s="47">
        <f t="shared" si="4"/>
        <v>0</v>
      </c>
      <c r="M187" s="89">
        <f t="shared" si="5"/>
        <v>235783</v>
      </c>
      <c r="N187" s="47">
        <v>5100151063</v>
      </c>
      <c r="O187" s="47" t="s">
        <v>878</v>
      </c>
      <c r="P187" s="56" t="s">
        <v>23</v>
      </c>
      <c r="Q187" s="47" t="s">
        <v>16</v>
      </c>
      <c r="R187" s="47">
        <v>0</v>
      </c>
      <c r="S187" s="54"/>
      <c r="T187" s="54"/>
    </row>
    <row r="188" spans="1:20" x14ac:dyDescent="0.25">
      <c r="A188" s="48">
        <v>481</v>
      </c>
      <c r="B188" s="48">
        <v>6</v>
      </c>
      <c r="C188" s="48" t="s">
        <v>877</v>
      </c>
      <c r="D188" s="49" t="s">
        <v>856</v>
      </c>
      <c r="E188" s="52" t="s">
        <v>916</v>
      </c>
      <c r="F188" s="49">
        <v>996713</v>
      </c>
      <c r="G188" s="50">
        <v>0.18</v>
      </c>
      <c r="H188" s="55">
        <v>10640</v>
      </c>
      <c r="I188" s="47">
        <v>957.5</v>
      </c>
      <c r="J188" s="47">
        <v>957.5</v>
      </c>
      <c r="K188" s="47">
        <v>0</v>
      </c>
      <c r="L188" s="47">
        <f t="shared" si="4"/>
        <v>1915</v>
      </c>
      <c r="M188" s="48">
        <f t="shared" si="5"/>
        <v>12555</v>
      </c>
      <c r="N188" s="48">
        <v>1900039331</v>
      </c>
      <c r="O188" s="47" t="s">
        <v>878</v>
      </c>
      <c r="P188" s="56" t="s">
        <v>32</v>
      </c>
      <c r="Q188" s="47" t="s">
        <v>21</v>
      </c>
      <c r="R188" s="47">
        <v>0</v>
      </c>
      <c r="S188" s="54"/>
      <c r="T188" s="54"/>
    </row>
    <row r="189" spans="1:20" x14ac:dyDescent="0.25">
      <c r="A189" s="48">
        <v>482</v>
      </c>
      <c r="B189" s="48">
        <v>30</v>
      </c>
      <c r="C189" s="48" t="s">
        <v>877</v>
      </c>
      <c r="D189" s="52" t="s">
        <v>35</v>
      </c>
      <c r="E189" s="52" t="s">
        <v>916</v>
      </c>
      <c r="F189" s="52">
        <v>996111</v>
      </c>
      <c r="G189" s="50">
        <v>0.18</v>
      </c>
      <c r="H189" s="55">
        <v>48741.89</v>
      </c>
      <c r="I189" s="47">
        <v>4386.7700000000004</v>
      </c>
      <c r="J189" s="47">
        <v>4386.7700000000004</v>
      </c>
      <c r="K189" s="47">
        <v>0</v>
      </c>
      <c r="L189" s="47">
        <f t="shared" si="4"/>
        <v>8773.5400000000009</v>
      </c>
      <c r="M189" s="89">
        <f t="shared" si="5"/>
        <v>57515.430000000008</v>
      </c>
      <c r="N189" s="48">
        <v>1900039307</v>
      </c>
      <c r="O189" s="47" t="s">
        <v>878</v>
      </c>
      <c r="P189" s="56" t="s">
        <v>22</v>
      </c>
      <c r="Q189" s="47" t="s">
        <v>21</v>
      </c>
      <c r="R189" s="47">
        <v>0</v>
      </c>
      <c r="S189" s="54"/>
      <c r="T189" s="54"/>
    </row>
    <row r="190" spans="1:20" x14ac:dyDescent="0.25">
      <c r="A190" s="48">
        <v>483</v>
      </c>
      <c r="B190" s="48">
        <v>29</v>
      </c>
      <c r="C190" s="48" t="s">
        <v>877</v>
      </c>
      <c r="D190" s="52" t="s">
        <v>35</v>
      </c>
      <c r="E190" s="52" t="s">
        <v>916</v>
      </c>
      <c r="F190" s="49">
        <v>996111</v>
      </c>
      <c r="G190" s="50">
        <v>0.18</v>
      </c>
      <c r="H190" s="55">
        <v>56606.33</v>
      </c>
      <c r="I190" s="47">
        <v>5094.57</v>
      </c>
      <c r="J190" s="47">
        <v>5094.57</v>
      </c>
      <c r="K190" s="90">
        <v>0</v>
      </c>
      <c r="L190" s="90">
        <f t="shared" si="4"/>
        <v>10189.14</v>
      </c>
      <c r="M190" s="48">
        <f t="shared" si="5"/>
        <v>66795.47</v>
      </c>
      <c r="N190" s="47">
        <v>1900039304</v>
      </c>
      <c r="O190" s="47" t="s">
        <v>878</v>
      </c>
      <c r="P190" s="56" t="s">
        <v>22</v>
      </c>
      <c r="Q190" s="47" t="s">
        <v>21</v>
      </c>
      <c r="R190" s="47">
        <v>0</v>
      </c>
      <c r="S190" s="54"/>
      <c r="T190" s="54"/>
    </row>
    <row r="191" spans="1:20" x14ac:dyDescent="0.25">
      <c r="A191" s="48">
        <v>484</v>
      </c>
      <c r="B191" s="48">
        <v>31</v>
      </c>
      <c r="C191" s="48" t="s">
        <v>877</v>
      </c>
      <c r="D191" s="52" t="s">
        <v>35</v>
      </c>
      <c r="E191" s="52" t="s">
        <v>916</v>
      </c>
      <c r="F191" s="49">
        <v>996111</v>
      </c>
      <c r="G191" s="50">
        <v>0.18</v>
      </c>
      <c r="H191" s="55">
        <v>51064.13</v>
      </c>
      <c r="I191" s="47">
        <v>4595.7700000000004</v>
      </c>
      <c r="J191" s="47">
        <v>4595.7700000000004</v>
      </c>
      <c r="K191" s="47">
        <v>0</v>
      </c>
      <c r="L191" s="47">
        <f t="shared" si="4"/>
        <v>9191.5400000000009</v>
      </c>
      <c r="M191" s="48">
        <f t="shared" si="5"/>
        <v>60255.67</v>
      </c>
      <c r="N191" s="48">
        <v>1900039308</v>
      </c>
      <c r="O191" s="47" t="s">
        <v>878</v>
      </c>
      <c r="P191" s="56" t="s">
        <v>22</v>
      </c>
      <c r="Q191" s="47" t="s">
        <v>21</v>
      </c>
      <c r="R191" s="47">
        <v>0</v>
      </c>
      <c r="S191" s="54"/>
      <c r="T191" s="54"/>
    </row>
    <row r="192" spans="1:20" x14ac:dyDescent="0.25">
      <c r="A192" s="48">
        <v>485</v>
      </c>
      <c r="B192" s="48">
        <v>28</v>
      </c>
      <c r="C192" s="48" t="s">
        <v>877</v>
      </c>
      <c r="D192" s="52" t="s">
        <v>35</v>
      </c>
      <c r="E192" s="52" t="s">
        <v>916</v>
      </c>
      <c r="F192" s="49">
        <v>996111</v>
      </c>
      <c r="G192" s="50">
        <v>0.18</v>
      </c>
      <c r="H192" s="47">
        <v>49652</v>
      </c>
      <c r="I192" s="47">
        <v>4468.68</v>
      </c>
      <c r="J192" s="47">
        <v>4468.68</v>
      </c>
      <c r="K192" s="47">
        <v>0</v>
      </c>
      <c r="L192" s="47">
        <f t="shared" si="4"/>
        <v>8937.36</v>
      </c>
      <c r="M192" s="48">
        <f t="shared" si="5"/>
        <v>58589.36</v>
      </c>
      <c r="N192" s="47">
        <v>1900039302</v>
      </c>
      <c r="O192" s="47" t="s">
        <v>878</v>
      </c>
      <c r="P192" s="56" t="s">
        <v>22</v>
      </c>
      <c r="Q192" s="47" t="s">
        <v>21</v>
      </c>
      <c r="R192" s="47"/>
      <c r="S192" s="47">
        <v>0</v>
      </c>
      <c r="T192" s="47"/>
    </row>
    <row r="193" spans="1:20" x14ac:dyDescent="0.25">
      <c r="A193" s="48">
        <v>486</v>
      </c>
      <c r="B193" s="48">
        <v>32</v>
      </c>
      <c r="C193" s="48" t="s">
        <v>877</v>
      </c>
      <c r="D193" s="52" t="s">
        <v>35</v>
      </c>
      <c r="E193" s="52" t="s">
        <v>916</v>
      </c>
      <c r="F193" s="49">
        <v>996111</v>
      </c>
      <c r="G193" s="50">
        <v>0.18</v>
      </c>
      <c r="H193" s="47">
        <v>68880</v>
      </c>
      <c r="I193" s="47">
        <v>6199.2</v>
      </c>
      <c r="J193" s="47">
        <v>6199.2</v>
      </c>
      <c r="K193" s="47">
        <v>0</v>
      </c>
      <c r="L193" s="47">
        <f t="shared" si="4"/>
        <v>12398.4</v>
      </c>
      <c r="M193" s="48">
        <f t="shared" si="5"/>
        <v>81278.399999999994</v>
      </c>
      <c r="N193" s="47">
        <v>1900039311</v>
      </c>
      <c r="O193" s="47" t="s">
        <v>878</v>
      </c>
      <c r="P193" s="56" t="s">
        <v>22</v>
      </c>
      <c r="Q193" s="47" t="s">
        <v>21</v>
      </c>
      <c r="R193" s="47"/>
      <c r="S193" s="47"/>
      <c r="T193" s="47"/>
    </row>
    <row r="194" spans="1:20" x14ac:dyDescent="0.25">
      <c r="A194" s="48">
        <v>487</v>
      </c>
      <c r="B194" s="48">
        <v>27</v>
      </c>
      <c r="C194" s="48" t="s">
        <v>877</v>
      </c>
      <c r="D194" s="52" t="s">
        <v>35</v>
      </c>
      <c r="E194" s="52" t="s">
        <v>916</v>
      </c>
      <c r="F194" s="49">
        <v>996111</v>
      </c>
      <c r="G194" s="50">
        <v>0.18</v>
      </c>
      <c r="H194" s="55">
        <v>445287</v>
      </c>
      <c r="I194" s="47">
        <v>0</v>
      </c>
      <c r="J194" s="47">
        <v>0</v>
      </c>
      <c r="K194" s="47">
        <v>0</v>
      </c>
      <c r="L194" s="47">
        <f t="shared" si="4"/>
        <v>0</v>
      </c>
      <c r="M194" s="89">
        <f t="shared" si="5"/>
        <v>445287</v>
      </c>
      <c r="N194" s="48">
        <v>5100151134</v>
      </c>
      <c r="O194" s="47" t="s">
        <v>878</v>
      </c>
      <c r="P194" s="56" t="s">
        <v>36</v>
      </c>
      <c r="Q194" s="47" t="s">
        <v>16</v>
      </c>
      <c r="R194" s="47">
        <v>0</v>
      </c>
      <c r="S194" s="54"/>
      <c r="T194" s="54"/>
    </row>
    <row r="195" spans="1:20" x14ac:dyDescent="0.25">
      <c r="A195" s="48">
        <v>488</v>
      </c>
      <c r="B195" s="48">
        <v>7</v>
      </c>
      <c r="C195" s="48" t="s">
        <v>877</v>
      </c>
      <c r="D195" s="49" t="s">
        <v>856</v>
      </c>
      <c r="E195" s="52" t="s">
        <v>916</v>
      </c>
      <c r="F195" s="49">
        <v>996111</v>
      </c>
      <c r="G195" s="50">
        <v>0.18</v>
      </c>
      <c r="H195" s="55">
        <v>14000</v>
      </c>
      <c r="I195" s="47">
        <v>1260</v>
      </c>
      <c r="J195" s="47">
        <v>1260</v>
      </c>
      <c r="K195" s="47">
        <v>0</v>
      </c>
      <c r="L195" s="47">
        <f t="shared" ref="L195:L204" si="6">I195+J195+K195</f>
        <v>2520</v>
      </c>
      <c r="M195" s="89">
        <f t="shared" ref="M195:M204" si="7">SUM(H195:K195)</f>
        <v>16520</v>
      </c>
      <c r="N195" s="47">
        <v>1900039318</v>
      </c>
      <c r="O195" s="47" t="s">
        <v>878</v>
      </c>
      <c r="P195" s="56" t="s">
        <v>847</v>
      </c>
      <c r="Q195" s="47" t="s">
        <v>21</v>
      </c>
      <c r="R195" s="47">
        <v>0</v>
      </c>
      <c r="S195" s="54"/>
      <c r="T195" s="54"/>
    </row>
    <row r="196" spans="1:20" x14ac:dyDescent="0.25">
      <c r="A196" s="48">
        <v>489</v>
      </c>
      <c r="B196" s="48">
        <v>8</v>
      </c>
      <c r="C196" s="48" t="s">
        <v>877</v>
      </c>
      <c r="D196" s="49" t="s">
        <v>856</v>
      </c>
      <c r="E196" s="52" t="s">
        <v>916</v>
      </c>
      <c r="F196" s="49">
        <v>996111</v>
      </c>
      <c r="G196" s="50">
        <v>0</v>
      </c>
      <c r="H196" s="55">
        <v>21106</v>
      </c>
      <c r="I196" s="47">
        <v>0</v>
      </c>
      <c r="J196" s="47">
        <v>0</v>
      </c>
      <c r="K196" s="47">
        <v>0</v>
      </c>
      <c r="L196" s="47">
        <f t="shared" si="6"/>
        <v>0</v>
      </c>
      <c r="M196" s="48">
        <f t="shared" si="7"/>
        <v>21106</v>
      </c>
      <c r="N196" s="48">
        <v>5100151148</v>
      </c>
      <c r="O196" s="47" t="s">
        <v>878</v>
      </c>
      <c r="P196" s="56" t="s">
        <v>23</v>
      </c>
      <c r="Q196" s="47" t="s">
        <v>16</v>
      </c>
      <c r="R196" s="47">
        <v>0</v>
      </c>
      <c r="S196" s="54"/>
      <c r="T196" s="54"/>
    </row>
    <row r="197" spans="1:20" x14ac:dyDescent="0.25">
      <c r="A197" s="48">
        <v>490</v>
      </c>
      <c r="B197" s="48" t="s">
        <v>892</v>
      </c>
      <c r="C197" s="48" t="s">
        <v>893</v>
      </c>
      <c r="D197" s="52" t="s">
        <v>894</v>
      </c>
      <c r="E197" s="52" t="s">
        <v>916</v>
      </c>
      <c r="F197" s="49">
        <v>998313</v>
      </c>
      <c r="G197" s="50">
        <v>0.18</v>
      </c>
      <c r="H197" s="47">
        <v>2750</v>
      </c>
      <c r="I197" s="47">
        <v>0</v>
      </c>
      <c r="J197" s="47">
        <v>0</v>
      </c>
      <c r="K197" s="47">
        <v>495</v>
      </c>
      <c r="L197" s="47">
        <f t="shared" si="6"/>
        <v>495</v>
      </c>
      <c r="M197" s="48">
        <f t="shared" si="7"/>
        <v>3245</v>
      </c>
      <c r="N197" s="47">
        <v>1900041101</v>
      </c>
      <c r="O197" s="47" t="s">
        <v>895</v>
      </c>
      <c r="P197" s="56" t="s">
        <v>896</v>
      </c>
      <c r="Q197" s="47" t="s">
        <v>21</v>
      </c>
      <c r="R197" s="47"/>
      <c r="S197" s="47"/>
      <c r="T197" s="47"/>
    </row>
    <row r="198" spans="1:20" x14ac:dyDescent="0.25">
      <c r="A198" s="48">
        <v>491</v>
      </c>
      <c r="B198" s="48" t="s">
        <v>897</v>
      </c>
      <c r="C198" s="48" t="s">
        <v>893</v>
      </c>
      <c r="D198" s="52" t="s">
        <v>894</v>
      </c>
      <c r="E198" s="52" t="s">
        <v>916</v>
      </c>
      <c r="F198" s="49">
        <v>998313</v>
      </c>
      <c r="G198" s="50">
        <v>0.18</v>
      </c>
      <c r="H198" s="55">
        <v>2750</v>
      </c>
      <c r="I198" s="47">
        <v>0</v>
      </c>
      <c r="J198" s="47">
        <v>0</v>
      </c>
      <c r="K198" s="47">
        <v>495</v>
      </c>
      <c r="L198" s="47">
        <f t="shared" si="6"/>
        <v>495</v>
      </c>
      <c r="M198" s="89">
        <f t="shared" si="7"/>
        <v>3245</v>
      </c>
      <c r="N198" s="48">
        <v>1900041131</v>
      </c>
      <c r="O198" s="47" t="s">
        <v>895</v>
      </c>
      <c r="P198" s="56" t="s">
        <v>896</v>
      </c>
      <c r="Q198" s="47" t="s">
        <v>21</v>
      </c>
      <c r="R198" s="47">
        <v>0</v>
      </c>
      <c r="S198" s="54"/>
      <c r="T198" s="54"/>
    </row>
    <row r="199" spans="1:20" x14ac:dyDescent="0.25">
      <c r="A199" s="48">
        <v>492</v>
      </c>
      <c r="B199" s="48" t="s">
        <v>898</v>
      </c>
      <c r="C199" s="48" t="s">
        <v>893</v>
      </c>
      <c r="D199" s="49" t="s">
        <v>894</v>
      </c>
      <c r="E199" s="52" t="s">
        <v>916</v>
      </c>
      <c r="F199" s="49">
        <v>998313</v>
      </c>
      <c r="G199" s="50">
        <v>0.18</v>
      </c>
      <c r="H199" s="55">
        <v>2750</v>
      </c>
      <c r="I199" s="47">
        <v>0</v>
      </c>
      <c r="J199" s="47">
        <v>0</v>
      </c>
      <c r="K199" s="47">
        <v>495</v>
      </c>
      <c r="L199" s="47">
        <f t="shared" si="6"/>
        <v>495</v>
      </c>
      <c r="M199" s="89">
        <f t="shared" si="7"/>
        <v>3245</v>
      </c>
      <c r="N199" s="47">
        <v>1900041133</v>
      </c>
      <c r="O199" s="47" t="s">
        <v>895</v>
      </c>
      <c r="P199" s="56" t="s">
        <v>896</v>
      </c>
      <c r="Q199" s="47" t="s">
        <v>21</v>
      </c>
      <c r="R199" s="47">
        <v>0</v>
      </c>
      <c r="S199" s="54"/>
      <c r="T199" s="54"/>
    </row>
    <row r="200" spans="1:20" x14ac:dyDescent="0.25">
      <c r="A200" s="48">
        <v>493</v>
      </c>
      <c r="B200" s="48" t="s">
        <v>899</v>
      </c>
      <c r="C200" s="48" t="s">
        <v>893</v>
      </c>
      <c r="D200" s="49" t="s">
        <v>894</v>
      </c>
      <c r="E200" s="52" t="s">
        <v>916</v>
      </c>
      <c r="F200" s="49">
        <v>998313</v>
      </c>
      <c r="G200" s="50">
        <v>0.18</v>
      </c>
      <c r="H200" s="55">
        <v>8250</v>
      </c>
      <c r="I200" s="47">
        <v>0</v>
      </c>
      <c r="J200" s="47">
        <v>0</v>
      </c>
      <c r="K200" s="47">
        <v>1485</v>
      </c>
      <c r="L200" s="47">
        <f t="shared" si="6"/>
        <v>1485</v>
      </c>
      <c r="M200" s="48">
        <f t="shared" si="7"/>
        <v>9735</v>
      </c>
      <c r="N200" s="48">
        <v>1900041135</v>
      </c>
      <c r="O200" s="47" t="s">
        <v>895</v>
      </c>
      <c r="P200" s="56" t="s">
        <v>896</v>
      </c>
      <c r="Q200" s="47" t="s">
        <v>21</v>
      </c>
      <c r="R200" s="47">
        <v>0</v>
      </c>
      <c r="S200" s="54"/>
      <c r="T200" s="54"/>
    </row>
    <row r="201" spans="1:20" x14ac:dyDescent="0.25">
      <c r="A201" s="48">
        <v>494</v>
      </c>
      <c r="B201" s="48" t="s">
        <v>900</v>
      </c>
      <c r="C201" s="94" t="s">
        <v>893</v>
      </c>
      <c r="D201" s="49" t="s">
        <v>894</v>
      </c>
      <c r="E201" s="52" t="s">
        <v>916</v>
      </c>
      <c r="F201" s="49">
        <v>998313</v>
      </c>
      <c r="G201" s="50">
        <v>0.18</v>
      </c>
      <c r="H201" s="55">
        <v>8250</v>
      </c>
      <c r="I201" s="47">
        <v>0</v>
      </c>
      <c r="J201" s="47">
        <v>0</v>
      </c>
      <c r="K201" s="47">
        <v>1485</v>
      </c>
      <c r="L201" s="47">
        <f t="shared" si="6"/>
        <v>1485</v>
      </c>
      <c r="M201" s="89">
        <f t="shared" si="7"/>
        <v>9735</v>
      </c>
      <c r="N201" s="47">
        <v>1900041138</v>
      </c>
      <c r="O201" s="47" t="s">
        <v>895</v>
      </c>
      <c r="P201" s="56" t="s">
        <v>896</v>
      </c>
      <c r="Q201" s="47" t="s">
        <v>21</v>
      </c>
      <c r="R201" s="47">
        <v>0</v>
      </c>
      <c r="S201" s="54"/>
      <c r="T201" s="54"/>
    </row>
    <row r="202" spans="1:20" x14ac:dyDescent="0.25">
      <c r="A202" s="48">
        <v>495</v>
      </c>
      <c r="B202" s="48" t="s">
        <v>903</v>
      </c>
      <c r="C202" s="94" t="s">
        <v>893</v>
      </c>
      <c r="D202" s="49" t="s">
        <v>894</v>
      </c>
      <c r="E202" s="52" t="s">
        <v>916</v>
      </c>
      <c r="F202" s="49">
        <v>998313</v>
      </c>
      <c r="G202" s="50">
        <v>0.18</v>
      </c>
      <c r="H202" s="55">
        <v>8250</v>
      </c>
      <c r="I202" s="47">
        <v>0</v>
      </c>
      <c r="J202" s="47">
        <v>0</v>
      </c>
      <c r="K202" s="47">
        <v>1485</v>
      </c>
      <c r="L202" s="47">
        <f t="shared" si="6"/>
        <v>1485</v>
      </c>
      <c r="M202" s="48">
        <f t="shared" si="7"/>
        <v>9735</v>
      </c>
      <c r="N202" s="48">
        <v>1900041140</v>
      </c>
      <c r="O202" s="47" t="s">
        <v>895</v>
      </c>
      <c r="P202" s="56" t="s">
        <v>896</v>
      </c>
      <c r="Q202" s="47" t="s">
        <v>21</v>
      </c>
      <c r="R202" s="47">
        <v>0</v>
      </c>
      <c r="S202" s="54"/>
      <c r="T202" s="54"/>
    </row>
    <row r="203" spans="1:20" x14ac:dyDescent="0.25">
      <c r="A203" s="48">
        <v>494</v>
      </c>
      <c r="B203" s="48" t="s">
        <v>901</v>
      </c>
      <c r="C203" s="94" t="s">
        <v>902</v>
      </c>
      <c r="D203" s="49" t="s">
        <v>894</v>
      </c>
      <c r="E203" s="52" t="s">
        <v>916</v>
      </c>
      <c r="F203" s="49">
        <v>998313</v>
      </c>
      <c r="G203" s="50">
        <v>0.18</v>
      </c>
      <c r="H203" s="55">
        <v>8250</v>
      </c>
      <c r="I203" s="47">
        <v>0</v>
      </c>
      <c r="J203" s="47">
        <v>0</v>
      </c>
      <c r="K203" s="47">
        <v>1485</v>
      </c>
      <c r="L203" s="47">
        <f t="shared" si="6"/>
        <v>1485</v>
      </c>
      <c r="M203" s="89">
        <f t="shared" si="7"/>
        <v>9735</v>
      </c>
      <c r="N203" s="47">
        <v>1900041141</v>
      </c>
      <c r="O203" s="47" t="s">
        <v>895</v>
      </c>
      <c r="P203" s="56" t="s">
        <v>896</v>
      </c>
      <c r="Q203" s="47" t="s">
        <v>21</v>
      </c>
      <c r="R203" s="47">
        <v>0</v>
      </c>
      <c r="S203" s="54"/>
      <c r="T203" s="54"/>
    </row>
    <row r="204" spans="1:20" x14ac:dyDescent="0.25">
      <c r="A204" s="48">
        <v>495</v>
      </c>
      <c r="B204" s="48" t="s">
        <v>904</v>
      </c>
      <c r="C204" s="94" t="s">
        <v>905</v>
      </c>
      <c r="D204" s="49" t="s">
        <v>861</v>
      </c>
      <c r="E204" s="52" t="s">
        <v>916</v>
      </c>
      <c r="F204" s="49">
        <v>998361</v>
      </c>
      <c r="G204" s="50">
        <v>0.18</v>
      </c>
      <c r="H204" s="55">
        <v>231511.5</v>
      </c>
      <c r="I204" s="47">
        <v>20836.04</v>
      </c>
      <c r="J204" s="47">
        <v>20836.04</v>
      </c>
      <c r="K204" s="47">
        <v>0</v>
      </c>
      <c r="L204" s="47">
        <f t="shared" si="6"/>
        <v>41672.080000000002</v>
      </c>
      <c r="M204" s="48">
        <f t="shared" si="7"/>
        <v>273183.58</v>
      </c>
      <c r="N204" s="48">
        <v>5100158390</v>
      </c>
      <c r="O204" s="47" t="s">
        <v>895</v>
      </c>
      <c r="P204" s="56" t="s">
        <v>896</v>
      </c>
      <c r="Q204" s="47" t="s">
        <v>21</v>
      </c>
      <c r="R204" s="47">
        <v>0</v>
      </c>
      <c r="S204" s="54"/>
      <c r="T204" s="54"/>
    </row>
    <row r="205" spans="1:20" x14ac:dyDescent="0.25">
      <c r="A205" s="48">
        <v>496</v>
      </c>
      <c r="B205" s="48" t="s">
        <v>907</v>
      </c>
      <c r="C205" s="48" t="s">
        <v>866</v>
      </c>
      <c r="D205" s="52" t="s">
        <v>908</v>
      </c>
      <c r="E205" s="52" t="s">
        <v>916</v>
      </c>
      <c r="F205" s="49">
        <v>996729</v>
      </c>
      <c r="G205" s="50">
        <v>0.18</v>
      </c>
      <c r="H205" s="47">
        <v>25000</v>
      </c>
      <c r="I205" s="47">
        <v>2250</v>
      </c>
      <c r="J205" s="47">
        <v>2250</v>
      </c>
      <c r="K205" s="47">
        <v>0</v>
      </c>
      <c r="L205" s="47">
        <f t="shared" ref="L205:L212" si="8">I205+J205+K205</f>
        <v>4500</v>
      </c>
      <c r="M205" s="48">
        <f t="shared" ref="M205:M212" si="9">SUM(H205:K205)</f>
        <v>29500</v>
      </c>
      <c r="N205" s="47">
        <v>1900040119</v>
      </c>
      <c r="O205" s="47" t="s">
        <v>910</v>
      </c>
      <c r="P205" s="56" t="s">
        <v>402</v>
      </c>
      <c r="Q205" s="47" t="s">
        <v>21</v>
      </c>
      <c r="R205" s="47"/>
      <c r="S205" s="47"/>
      <c r="T205" s="47"/>
    </row>
    <row r="206" spans="1:20" x14ac:dyDescent="0.25">
      <c r="A206" s="48">
        <v>497</v>
      </c>
      <c r="B206" s="48" t="s">
        <v>911</v>
      </c>
      <c r="C206" s="48" t="s">
        <v>845</v>
      </c>
      <c r="D206" s="52" t="s">
        <v>908</v>
      </c>
      <c r="E206" s="52" t="s">
        <v>916</v>
      </c>
      <c r="F206" s="49">
        <v>996729</v>
      </c>
      <c r="G206" s="50">
        <v>0.18</v>
      </c>
      <c r="H206" s="55">
        <v>12500</v>
      </c>
      <c r="I206" s="47">
        <v>1125</v>
      </c>
      <c r="J206" s="47">
        <v>1125</v>
      </c>
      <c r="K206" s="47">
        <v>0</v>
      </c>
      <c r="L206" s="47">
        <f t="shared" si="8"/>
        <v>2250</v>
      </c>
      <c r="M206" s="89">
        <f t="shared" si="9"/>
        <v>14750</v>
      </c>
      <c r="N206" s="48">
        <v>1900040118</v>
      </c>
      <c r="O206" s="47" t="s">
        <v>910</v>
      </c>
      <c r="P206" s="56" t="s">
        <v>402</v>
      </c>
      <c r="Q206" s="47" t="s">
        <v>21</v>
      </c>
      <c r="R206" s="47"/>
      <c r="S206" s="54"/>
      <c r="T206" s="54"/>
    </row>
    <row r="207" spans="1:20" x14ac:dyDescent="0.25">
      <c r="A207" s="48">
        <v>498</v>
      </c>
      <c r="B207" s="48" t="s">
        <v>912</v>
      </c>
      <c r="C207" s="48" t="s">
        <v>913</v>
      </c>
      <c r="D207" s="52" t="s">
        <v>908</v>
      </c>
      <c r="E207" s="52" t="s">
        <v>916</v>
      </c>
      <c r="F207" s="49">
        <v>996729</v>
      </c>
      <c r="G207" s="50">
        <v>0.18</v>
      </c>
      <c r="H207" s="55">
        <v>25000</v>
      </c>
      <c r="I207" s="47">
        <v>2250</v>
      </c>
      <c r="J207" s="47">
        <v>2250</v>
      </c>
      <c r="K207" s="47">
        <v>0</v>
      </c>
      <c r="L207" s="47">
        <f t="shared" si="8"/>
        <v>4500</v>
      </c>
      <c r="M207" s="89">
        <f t="shared" si="9"/>
        <v>29500</v>
      </c>
      <c r="N207" s="47">
        <v>1900040120</v>
      </c>
      <c r="O207" s="47" t="s">
        <v>910</v>
      </c>
      <c r="P207" s="56" t="s">
        <v>402</v>
      </c>
      <c r="Q207" s="47" t="s">
        <v>21</v>
      </c>
      <c r="R207" s="47"/>
      <c r="S207" s="54"/>
      <c r="T207" s="54"/>
    </row>
    <row r="208" spans="1:20" x14ac:dyDescent="0.25">
      <c r="A208" s="48">
        <v>499</v>
      </c>
      <c r="B208" s="48">
        <v>75</v>
      </c>
      <c r="C208" s="48" t="s">
        <v>877</v>
      </c>
      <c r="D208" s="49" t="s">
        <v>47</v>
      </c>
      <c r="E208" s="52" t="s">
        <v>916</v>
      </c>
      <c r="F208" s="49">
        <v>996713</v>
      </c>
      <c r="G208" s="50">
        <v>0.18</v>
      </c>
      <c r="H208" s="55">
        <v>42470</v>
      </c>
      <c r="I208" s="47">
        <v>3822</v>
      </c>
      <c r="J208" s="47">
        <v>3822</v>
      </c>
      <c r="K208" s="47">
        <v>0</v>
      </c>
      <c r="L208" s="47">
        <f t="shared" si="8"/>
        <v>7644</v>
      </c>
      <c r="M208" s="48">
        <f t="shared" si="9"/>
        <v>50114</v>
      </c>
      <c r="N208" s="48">
        <v>1900043716</v>
      </c>
      <c r="O208" s="47" t="s">
        <v>914</v>
      </c>
      <c r="P208" s="56" t="s">
        <v>32</v>
      </c>
      <c r="Q208" s="47" t="s">
        <v>21</v>
      </c>
      <c r="R208" s="47"/>
      <c r="S208" s="54"/>
      <c r="T208" s="54"/>
    </row>
    <row r="209" spans="1:20" x14ac:dyDescent="0.25">
      <c r="A209" s="48">
        <v>500</v>
      </c>
      <c r="B209" s="48">
        <v>76</v>
      </c>
      <c r="C209" s="94" t="s">
        <v>877</v>
      </c>
      <c r="D209" s="49" t="s">
        <v>47</v>
      </c>
      <c r="E209" s="52" t="s">
        <v>916</v>
      </c>
      <c r="F209" s="49">
        <v>996713</v>
      </c>
      <c r="G209" s="50">
        <v>0.18</v>
      </c>
      <c r="H209" s="55">
        <v>27120</v>
      </c>
      <c r="I209" s="47">
        <v>2441</v>
      </c>
      <c r="J209" s="47">
        <v>2441</v>
      </c>
      <c r="K209" s="47">
        <v>0</v>
      </c>
      <c r="L209" s="47">
        <f t="shared" si="8"/>
        <v>4882</v>
      </c>
      <c r="M209" s="89">
        <f t="shared" si="9"/>
        <v>32002</v>
      </c>
      <c r="N209" s="47">
        <v>1900041871</v>
      </c>
      <c r="O209" s="47" t="s">
        <v>915</v>
      </c>
      <c r="P209" s="56" t="s">
        <v>32</v>
      </c>
      <c r="Q209" s="47" t="s">
        <v>21</v>
      </c>
      <c r="R209" s="47"/>
      <c r="S209" s="54"/>
      <c r="T209" s="54"/>
    </row>
    <row r="210" spans="1:20" x14ac:dyDescent="0.25">
      <c r="A210" s="48">
        <v>501</v>
      </c>
      <c r="B210" s="48">
        <v>77</v>
      </c>
      <c r="C210" s="94" t="s">
        <v>877</v>
      </c>
      <c r="D210" s="49" t="s">
        <v>47</v>
      </c>
      <c r="E210" s="52" t="s">
        <v>916</v>
      </c>
      <c r="F210" s="49">
        <v>996713</v>
      </c>
      <c r="G210" s="50">
        <v>0.18</v>
      </c>
      <c r="H210" s="55">
        <v>23440</v>
      </c>
      <c r="I210" s="47">
        <v>2109.5</v>
      </c>
      <c r="J210" s="47">
        <v>2109.5</v>
      </c>
      <c r="K210" s="47">
        <v>0</v>
      </c>
      <c r="L210" s="47">
        <f t="shared" si="8"/>
        <v>4219</v>
      </c>
      <c r="M210" s="48">
        <f t="shared" si="9"/>
        <v>27659</v>
      </c>
      <c r="N210" s="48">
        <v>1900041881</v>
      </c>
      <c r="O210" s="47" t="s">
        <v>915</v>
      </c>
      <c r="P210" s="56" t="s">
        <v>32</v>
      </c>
      <c r="Q210" s="47" t="s">
        <v>21</v>
      </c>
      <c r="R210" s="47"/>
      <c r="S210" s="54"/>
      <c r="T210" s="54"/>
    </row>
    <row r="211" spans="1:20" x14ac:dyDescent="0.25">
      <c r="A211" s="48">
        <v>502</v>
      </c>
      <c r="B211" s="48">
        <v>78</v>
      </c>
      <c r="C211" s="94" t="s">
        <v>877</v>
      </c>
      <c r="D211" s="49" t="s">
        <v>47</v>
      </c>
      <c r="E211" s="52" t="s">
        <v>916</v>
      </c>
      <c r="F211" s="49">
        <v>996713</v>
      </c>
      <c r="G211" s="50">
        <v>0.18</v>
      </c>
      <c r="H211" s="55">
        <v>35700</v>
      </c>
      <c r="I211" s="47">
        <v>3213</v>
      </c>
      <c r="J211" s="47">
        <v>3213</v>
      </c>
      <c r="K211" s="47">
        <v>0</v>
      </c>
      <c r="L211" s="47">
        <f t="shared" si="8"/>
        <v>6426</v>
      </c>
      <c r="M211" s="89">
        <f t="shared" si="9"/>
        <v>42126</v>
      </c>
      <c r="N211" s="47">
        <v>1900041887</v>
      </c>
      <c r="O211" s="47" t="s">
        <v>915</v>
      </c>
      <c r="P211" s="56" t="s">
        <v>32</v>
      </c>
      <c r="Q211" s="47" t="s">
        <v>21</v>
      </c>
      <c r="R211" s="47"/>
      <c r="S211" s="54"/>
      <c r="T211" s="54"/>
    </row>
    <row r="212" spans="1:20" x14ac:dyDescent="0.25">
      <c r="A212" s="48">
        <v>503</v>
      </c>
      <c r="B212" s="48">
        <v>4</v>
      </c>
      <c r="C212" s="94" t="s">
        <v>845</v>
      </c>
      <c r="D212" s="49" t="s">
        <v>856</v>
      </c>
      <c r="E212" s="52" t="s">
        <v>916</v>
      </c>
      <c r="F212" s="49">
        <v>996111</v>
      </c>
      <c r="G212" s="50">
        <v>0.18</v>
      </c>
      <c r="H212" s="55">
        <v>845</v>
      </c>
      <c r="I212" s="47">
        <v>76</v>
      </c>
      <c r="J212" s="47">
        <v>76</v>
      </c>
      <c r="K212" s="47">
        <v>0</v>
      </c>
      <c r="L212" s="47">
        <f t="shared" si="8"/>
        <v>152</v>
      </c>
      <c r="M212" s="48">
        <f t="shared" si="9"/>
        <v>997</v>
      </c>
      <c r="N212" s="48">
        <v>1900041843</v>
      </c>
      <c r="O212" s="47" t="s">
        <v>917</v>
      </c>
      <c r="P212" s="56" t="s">
        <v>269</v>
      </c>
      <c r="Q212" s="47" t="s">
        <v>21</v>
      </c>
      <c r="R212" s="47"/>
      <c r="S212" s="54"/>
      <c r="T212" s="54"/>
    </row>
    <row r="213" spans="1:20" x14ac:dyDescent="0.25">
      <c r="A213" s="48">
        <v>504</v>
      </c>
      <c r="B213" s="48">
        <v>9</v>
      </c>
      <c r="C213" s="48" t="s">
        <v>877</v>
      </c>
      <c r="D213" s="49" t="s">
        <v>856</v>
      </c>
      <c r="E213" s="52" t="s">
        <v>916</v>
      </c>
      <c r="F213" s="49">
        <v>996111</v>
      </c>
      <c r="G213" s="50">
        <v>0.18</v>
      </c>
      <c r="H213" s="47">
        <v>1750</v>
      </c>
      <c r="I213" s="47">
        <v>157.5</v>
      </c>
      <c r="J213" s="47">
        <v>157.5</v>
      </c>
      <c r="K213" s="47">
        <v>0</v>
      </c>
      <c r="L213" s="47">
        <f t="shared" ref="L213:L220" si="10">I213+J213+K213</f>
        <v>315</v>
      </c>
      <c r="M213" s="48">
        <f t="shared" ref="M213:M220" si="11">SUM(H213:K213)</f>
        <v>2065</v>
      </c>
      <c r="N213" s="47">
        <v>1900041849</v>
      </c>
      <c r="O213" s="47" t="s">
        <v>917</v>
      </c>
      <c r="P213" s="56" t="s">
        <v>269</v>
      </c>
      <c r="Q213" s="47" t="s">
        <v>21</v>
      </c>
      <c r="R213" s="47"/>
      <c r="S213" s="47"/>
      <c r="T213" s="47"/>
    </row>
    <row r="214" spans="1:20" x14ac:dyDescent="0.25">
      <c r="A214" s="48">
        <v>505</v>
      </c>
      <c r="B214" s="48" t="s">
        <v>918</v>
      </c>
      <c r="C214" s="48" t="s">
        <v>919</v>
      </c>
      <c r="D214" s="52" t="s">
        <v>13</v>
      </c>
      <c r="E214" s="52" t="s">
        <v>916</v>
      </c>
      <c r="F214" s="49">
        <v>996511</v>
      </c>
      <c r="G214" s="50">
        <v>0</v>
      </c>
      <c r="H214" s="55">
        <v>1140899</v>
      </c>
      <c r="I214" s="47">
        <v>0</v>
      </c>
      <c r="J214" s="47">
        <v>0</v>
      </c>
      <c r="K214" s="47">
        <v>0</v>
      </c>
      <c r="L214" s="47">
        <f t="shared" si="10"/>
        <v>0</v>
      </c>
      <c r="M214" s="89">
        <f t="shared" si="11"/>
        <v>1140899</v>
      </c>
      <c r="N214" s="48">
        <v>5100159923</v>
      </c>
      <c r="O214" s="47" t="s">
        <v>915</v>
      </c>
      <c r="P214" s="56" t="s">
        <v>23</v>
      </c>
      <c r="Q214" s="47" t="s">
        <v>16</v>
      </c>
      <c r="R214" s="47"/>
      <c r="S214" s="54"/>
      <c r="T214" s="54"/>
    </row>
    <row r="215" spans="1:20" x14ac:dyDescent="0.25">
      <c r="A215" s="48">
        <v>506</v>
      </c>
      <c r="B215" s="48" t="s">
        <v>920</v>
      </c>
      <c r="C215" s="48" t="s">
        <v>919</v>
      </c>
      <c r="D215" s="52" t="s">
        <v>13</v>
      </c>
      <c r="E215" s="52" t="s">
        <v>916</v>
      </c>
      <c r="F215" s="49">
        <v>996511</v>
      </c>
      <c r="G215" s="50">
        <v>0</v>
      </c>
      <c r="H215" s="55">
        <v>73704</v>
      </c>
      <c r="I215" s="47">
        <v>0</v>
      </c>
      <c r="J215" s="47">
        <v>0</v>
      </c>
      <c r="K215" s="47">
        <v>0</v>
      </c>
      <c r="L215" s="47">
        <f t="shared" si="10"/>
        <v>0</v>
      </c>
      <c r="M215" s="89">
        <f t="shared" si="11"/>
        <v>73704</v>
      </c>
      <c r="N215" s="47">
        <v>5100159928</v>
      </c>
      <c r="O215" s="47" t="s">
        <v>915</v>
      </c>
      <c r="P215" s="56" t="s">
        <v>23</v>
      </c>
      <c r="Q215" s="47" t="s">
        <v>16</v>
      </c>
      <c r="R215" s="47"/>
      <c r="S215" s="54"/>
      <c r="T215" s="54"/>
    </row>
    <row r="216" spans="1:20" x14ac:dyDescent="0.25">
      <c r="A216" s="48">
        <v>507</v>
      </c>
      <c r="B216" s="48" t="s">
        <v>921</v>
      </c>
      <c r="C216" s="48" t="s">
        <v>919</v>
      </c>
      <c r="D216" s="52" t="s">
        <v>13</v>
      </c>
      <c r="E216" s="52" t="s">
        <v>916</v>
      </c>
      <c r="F216" s="49">
        <v>996511</v>
      </c>
      <c r="G216" s="50">
        <v>0</v>
      </c>
      <c r="H216" s="55">
        <v>153591</v>
      </c>
      <c r="I216" s="47">
        <v>0</v>
      </c>
      <c r="J216" s="47">
        <v>0</v>
      </c>
      <c r="K216" s="47">
        <v>0</v>
      </c>
      <c r="L216" s="47">
        <f t="shared" si="10"/>
        <v>0</v>
      </c>
      <c r="M216" s="48">
        <f t="shared" si="11"/>
        <v>153591</v>
      </c>
      <c r="N216" s="48">
        <v>5100159930</v>
      </c>
      <c r="O216" s="47" t="s">
        <v>915</v>
      </c>
      <c r="P216" s="56" t="s">
        <v>23</v>
      </c>
      <c r="Q216" s="47" t="s">
        <v>16</v>
      </c>
      <c r="R216" s="47"/>
      <c r="S216" s="54"/>
      <c r="T216" s="54"/>
    </row>
    <row r="217" spans="1:20" x14ac:dyDescent="0.25">
      <c r="A217" s="48">
        <v>508</v>
      </c>
      <c r="B217" s="48" t="s">
        <v>922</v>
      </c>
      <c r="C217" s="48" t="s">
        <v>919</v>
      </c>
      <c r="D217" s="52" t="s">
        <v>13</v>
      </c>
      <c r="E217" s="52" t="s">
        <v>916</v>
      </c>
      <c r="F217" s="49">
        <v>996511</v>
      </c>
      <c r="G217" s="50">
        <v>0</v>
      </c>
      <c r="H217" s="55">
        <v>92267</v>
      </c>
      <c r="I217" s="47">
        <v>0</v>
      </c>
      <c r="J217" s="47">
        <v>0</v>
      </c>
      <c r="K217" s="47">
        <v>0</v>
      </c>
      <c r="L217" s="47">
        <f t="shared" si="10"/>
        <v>0</v>
      </c>
      <c r="M217" s="89">
        <f t="shared" si="11"/>
        <v>92267</v>
      </c>
      <c r="N217" s="47">
        <v>5100159933</v>
      </c>
      <c r="O217" s="47" t="s">
        <v>915</v>
      </c>
      <c r="P217" s="56" t="s">
        <v>23</v>
      </c>
      <c r="Q217" s="47" t="s">
        <v>16</v>
      </c>
      <c r="R217" s="47"/>
      <c r="S217" s="54"/>
      <c r="T217" s="54"/>
    </row>
    <row r="218" spans="1:20" x14ac:dyDescent="0.25">
      <c r="A218" s="48">
        <v>509</v>
      </c>
      <c r="B218" s="48" t="s">
        <v>923</v>
      </c>
      <c r="C218" s="94" t="s">
        <v>928</v>
      </c>
      <c r="D218" s="49" t="s">
        <v>924</v>
      </c>
      <c r="E218" s="52" t="s">
        <v>916</v>
      </c>
      <c r="F218" s="49">
        <v>998361</v>
      </c>
      <c r="G218" s="50">
        <v>0.18</v>
      </c>
      <c r="H218" s="55">
        <v>117912</v>
      </c>
      <c r="I218" s="47">
        <v>10612</v>
      </c>
      <c r="J218" s="47">
        <v>10612</v>
      </c>
      <c r="K218" s="47">
        <v>0</v>
      </c>
      <c r="L218" s="47">
        <f t="shared" si="10"/>
        <v>21224</v>
      </c>
      <c r="M218" s="48">
        <f t="shared" si="11"/>
        <v>139136</v>
      </c>
      <c r="N218" s="48">
        <v>5100166201</v>
      </c>
      <c r="O218" s="47" t="s">
        <v>914</v>
      </c>
      <c r="P218" s="56" t="s">
        <v>925</v>
      </c>
      <c r="Q218" s="47"/>
      <c r="R218" s="47"/>
      <c r="S218" s="54"/>
      <c r="T218" s="54"/>
    </row>
    <row r="219" spans="1:20" x14ac:dyDescent="0.25">
      <c r="A219" s="48">
        <v>510</v>
      </c>
      <c r="B219" s="48" t="s">
        <v>926</v>
      </c>
      <c r="C219" s="94" t="s">
        <v>927</v>
      </c>
      <c r="D219" s="49" t="s">
        <v>924</v>
      </c>
      <c r="E219" s="52" t="s">
        <v>916</v>
      </c>
      <c r="F219" s="49">
        <v>998361</v>
      </c>
      <c r="G219" s="50">
        <v>0.18</v>
      </c>
      <c r="H219" s="55">
        <v>180400</v>
      </c>
      <c r="I219" s="47">
        <v>16236</v>
      </c>
      <c r="J219" s="47">
        <v>16236</v>
      </c>
      <c r="K219" s="47">
        <v>0</v>
      </c>
      <c r="L219" s="47">
        <f t="shared" si="10"/>
        <v>32472</v>
      </c>
      <c r="M219" s="89">
        <f t="shared" si="11"/>
        <v>212872</v>
      </c>
      <c r="N219" s="47">
        <v>5100166244</v>
      </c>
      <c r="O219" s="47" t="s">
        <v>914</v>
      </c>
      <c r="P219" s="56" t="s">
        <v>925</v>
      </c>
      <c r="Q219" s="47"/>
      <c r="R219" s="47"/>
      <c r="S219" s="54"/>
      <c r="T219" s="54"/>
    </row>
    <row r="220" spans="1:20" x14ac:dyDescent="0.25">
      <c r="A220" s="48">
        <v>511</v>
      </c>
      <c r="B220" s="48" t="s">
        <v>929</v>
      </c>
      <c r="C220" s="94" t="s">
        <v>927</v>
      </c>
      <c r="D220" s="49" t="s">
        <v>924</v>
      </c>
      <c r="E220" s="52" t="s">
        <v>916</v>
      </c>
      <c r="F220" s="49">
        <v>998361</v>
      </c>
      <c r="G220" s="50">
        <v>0.18</v>
      </c>
      <c r="H220" s="55">
        <v>117128</v>
      </c>
      <c r="I220" s="47">
        <v>10542</v>
      </c>
      <c r="J220" s="47">
        <v>10542</v>
      </c>
      <c r="K220" s="47">
        <v>0</v>
      </c>
      <c r="L220" s="47">
        <f t="shared" si="10"/>
        <v>21084</v>
      </c>
      <c r="M220" s="48">
        <f t="shared" si="11"/>
        <v>138212</v>
      </c>
      <c r="N220" s="48">
        <v>5100166221</v>
      </c>
      <c r="O220" s="47" t="s">
        <v>914</v>
      </c>
      <c r="P220" s="56" t="s">
        <v>925</v>
      </c>
      <c r="Q220" s="47"/>
      <c r="R220" s="47"/>
      <c r="S220" s="54"/>
      <c r="T220" s="54"/>
    </row>
    <row r="221" spans="1:20" x14ac:dyDescent="0.25">
      <c r="A221" s="48">
        <v>512</v>
      </c>
      <c r="B221" s="48" t="s">
        <v>930</v>
      </c>
      <c r="C221" s="94" t="s">
        <v>927</v>
      </c>
      <c r="D221" s="49" t="s">
        <v>924</v>
      </c>
      <c r="E221" s="52" t="s">
        <v>916</v>
      </c>
      <c r="F221" s="49">
        <v>998361</v>
      </c>
      <c r="G221" s="50">
        <v>0.18</v>
      </c>
      <c r="H221" s="55">
        <v>61468</v>
      </c>
      <c r="I221" s="47">
        <v>5532</v>
      </c>
      <c r="J221" s="47">
        <v>5532</v>
      </c>
      <c r="K221" s="47">
        <v>0</v>
      </c>
      <c r="L221" s="47">
        <f t="shared" ref="L221" si="12">I221+J221+K221</f>
        <v>11064</v>
      </c>
      <c r="M221" s="48">
        <f t="shared" ref="M221" si="13">SUM(H221:K221)</f>
        <v>72532</v>
      </c>
      <c r="N221" s="48">
        <v>5100166269</v>
      </c>
      <c r="O221" s="47" t="s">
        <v>914</v>
      </c>
      <c r="P221" s="56" t="s">
        <v>925</v>
      </c>
      <c r="Q221" s="47"/>
      <c r="R221" s="47"/>
      <c r="S221" s="54"/>
      <c r="T221" s="54"/>
    </row>
    <row r="222" spans="1:20" x14ac:dyDescent="0.25">
      <c r="A222" s="48">
        <v>513</v>
      </c>
      <c r="B222" s="48">
        <v>7656</v>
      </c>
      <c r="C222" s="94" t="s">
        <v>818</v>
      </c>
      <c r="D222" s="49" t="s">
        <v>931</v>
      </c>
      <c r="E222" s="52" t="s">
        <v>916</v>
      </c>
      <c r="F222" s="49">
        <v>3923</v>
      </c>
      <c r="G222" s="50">
        <v>0.18</v>
      </c>
      <c r="H222" s="55">
        <v>50986.239999999998</v>
      </c>
      <c r="I222" s="47">
        <v>0</v>
      </c>
      <c r="J222" s="47">
        <v>0</v>
      </c>
      <c r="K222" s="47">
        <v>9177.52</v>
      </c>
      <c r="L222" s="47">
        <f t="shared" ref="L222:L223" si="14">I222+J222+K222</f>
        <v>9177.52</v>
      </c>
      <c r="M222" s="48">
        <f t="shared" ref="M222:M223" si="15">SUM(H222:K222)</f>
        <v>60163.759999999995</v>
      </c>
      <c r="N222" s="48">
        <v>5100166320</v>
      </c>
      <c r="O222" s="47" t="s">
        <v>914</v>
      </c>
      <c r="P222" s="56" t="s">
        <v>932</v>
      </c>
      <c r="Q222" s="47"/>
      <c r="R222" s="47"/>
      <c r="S222" s="54"/>
      <c r="T222" s="54"/>
    </row>
    <row r="223" spans="1:20" x14ac:dyDescent="0.25">
      <c r="A223" s="97">
        <v>514</v>
      </c>
      <c r="B223" s="48">
        <v>372</v>
      </c>
      <c r="C223" s="94" t="s">
        <v>933</v>
      </c>
      <c r="D223" s="49" t="s">
        <v>262</v>
      </c>
      <c r="E223" s="52" t="s">
        <v>916</v>
      </c>
      <c r="F223" s="49">
        <v>48201020</v>
      </c>
      <c r="G223" s="50">
        <v>0.18</v>
      </c>
      <c r="H223" s="55">
        <v>6450</v>
      </c>
      <c r="I223" s="47">
        <v>0</v>
      </c>
      <c r="J223" s="47">
        <v>0</v>
      </c>
      <c r="K223" s="47">
        <v>1161</v>
      </c>
      <c r="L223" s="47">
        <f t="shared" si="14"/>
        <v>1161</v>
      </c>
      <c r="M223" s="48">
        <f t="shared" si="15"/>
        <v>7611</v>
      </c>
      <c r="N223" s="48">
        <v>5100168540</v>
      </c>
      <c r="O223" s="47" t="s">
        <v>914</v>
      </c>
      <c r="P223" s="56" t="s">
        <v>934</v>
      </c>
      <c r="Q223" s="47"/>
      <c r="R223" s="47"/>
      <c r="S223" s="54"/>
      <c r="T223" s="54"/>
    </row>
    <row r="224" spans="1:20" x14ac:dyDescent="0.25">
      <c r="A224" s="48">
        <v>515</v>
      </c>
      <c r="B224" s="48" t="s">
        <v>935</v>
      </c>
      <c r="C224" s="94" t="s">
        <v>936</v>
      </c>
      <c r="D224" s="49" t="s">
        <v>333</v>
      </c>
      <c r="E224" s="52" t="s">
        <v>916</v>
      </c>
      <c r="F224" s="49">
        <v>4202</v>
      </c>
      <c r="G224" s="50">
        <v>0.18</v>
      </c>
      <c r="H224" s="55">
        <v>123440</v>
      </c>
      <c r="I224" s="47">
        <v>0</v>
      </c>
      <c r="J224" s="47">
        <v>0</v>
      </c>
      <c r="K224" s="47">
        <v>22219</v>
      </c>
      <c r="L224" s="47">
        <f t="shared" ref="L224:L237" si="16">I224+J224+K224</f>
        <v>22219</v>
      </c>
      <c r="M224" s="48">
        <f t="shared" ref="M224:M237" si="17">SUM(H224:K224)</f>
        <v>145659</v>
      </c>
      <c r="N224" s="48">
        <v>5100168449</v>
      </c>
      <c r="O224" s="47" t="s">
        <v>914</v>
      </c>
      <c r="P224" s="56" t="s">
        <v>937</v>
      </c>
      <c r="Q224" s="47"/>
      <c r="R224" s="47"/>
      <c r="S224" s="54"/>
      <c r="T224" s="54"/>
    </row>
    <row r="225" spans="1:20" x14ac:dyDescent="0.25">
      <c r="A225" s="48">
        <v>516</v>
      </c>
      <c r="B225" s="48">
        <v>670</v>
      </c>
      <c r="C225" s="94" t="s">
        <v>938</v>
      </c>
      <c r="D225" s="49" t="s">
        <v>891</v>
      </c>
      <c r="E225" s="52" t="s">
        <v>916</v>
      </c>
      <c r="F225" s="49">
        <v>4421</v>
      </c>
      <c r="G225" s="50">
        <v>0.18</v>
      </c>
      <c r="H225" s="55">
        <v>39860</v>
      </c>
      <c r="I225" s="47">
        <v>0</v>
      </c>
      <c r="J225" s="47">
        <v>0</v>
      </c>
      <c r="K225" s="47">
        <v>7174.8</v>
      </c>
      <c r="L225" s="47">
        <f t="shared" si="16"/>
        <v>7174.8</v>
      </c>
      <c r="M225" s="48">
        <f t="shared" si="17"/>
        <v>47034.8</v>
      </c>
      <c r="N225" s="48"/>
      <c r="O225" s="47"/>
      <c r="P225" s="56" t="s">
        <v>939</v>
      </c>
      <c r="Q225" s="47"/>
      <c r="R225" s="47"/>
      <c r="S225" s="54"/>
      <c r="T225" s="54"/>
    </row>
    <row r="226" spans="1:20" x14ac:dyDescent="0.25">
      <c r="A226" s="48">
        <v>517</v>
      </c>
      <c r="B226" s="48">
        <v>859</v>
      </c>
      <c r="C226" s="94" t="s">
        <v>940</v>
      </c>
      <c r="D226" s="49" t="s">
        <v>891</v>
      </c>
      <c r="E226" s="52" t="s">
        <v>916</v>
      </c>
      <c r="F226" s="49">
        <v>9608</v>
      </c>
      <c r="G226" s="50">
        <v>0.12</v>
      </c>
      <c r="H226" s="55">
        <v>19430</v>
      </c>
      <c r="I226" s="47">
        <v>0</v>
      </c>
      <c r="J226" s="47">
        <v>0</v>
      </c>
      <c r="K226" s="47">
        <v>2331.6</v>
      </c>
      <c r="L226" s="47">
        <f t="shared" si="16"/>
        <v>2331.6</v>
      </c>
      <c r="M226" s="48">
        <f t="shared" si="17"/>
        <v>21761.599999999999</v>
      </c>
      <c r="N226" s="48">
        <v>5100168438</v>
      </c>
      <c r="O226" s="47" t="s">
        <v>914</v>
      </c>
      <c r="P226" s="56" t="s">
        <v>534</v>
      </c>
      <c r="Q226" s="47"/>
      <c r="R226" s="47"/>
      <c r="S226" s="54"/>
      <c r="T226" s="54"/>
    </row>
    <row r="227" spans="1:20" x14ac:dyDescent="0.25">
      <c r="A227" s="48">
        <v>518</v>
      </c>
      <c r="B227" s="48">
        <v>747</v>
      </c>
      <c r="C227" s="94" t="s">
        <v>941</v>
      </c>
      <c r="D227" s="49" t="s">
        <v>891</v>
      </c>
      <c r="E227" s="52" t="s">
        <v>916</v>
      </c>
      <c r="F227" s="49">
        <v>4421</v>
      </c>
      <c r="G227" s="50">
        <v>0.18</v>
      </c>
      <c r="H227" s="55">
        <v>24950</v>
      </c>
      <c r="I227" s="47">
        <v>0</v>
      </c>
      <c r="J227" s="47">
        <v>0</v>
      </c>
      <c r="K227" s="47">
        <v>4491</v>
      </c>
      <c r="L227" s="47">
        <f t="shared" si="16"/>
        <v>4491</v>
      </c>
      <c r="M227" s="48">
        <f t="shared" si="17"/>
        <v>29441</v>
      </c>
      <c r="N227" s="48">
        <v>5100168407</v>
      </c>
      <c r="O227" s="47" t="s">
        <v>914</v>
      </c>
      <c r="P227" s="56" t="s">
        <v>939</v>
      </c>
      <c r="Q227" s="47"/>
      <c r="R227" s="47"/>
      <c r="S227" s="54"/>
      <c r="T227" s="54"/>
    </row>
    <row r="228" spans="1:20" x14ac:dyDescent="0.25">
      <c r="A228" s="48">
        <v>519</v>
      </c>
      <c r="B228" s="48">
        <v>966</v>
      </c>
      <c r="C228" s="94" t="s">
        <v>942</v>
      </c>
      <c r="D228" s="49" t="s">
        <v>891</v>
      </c>
      <c r="E228" s="52" t="s">
        <v>916</v>
      </c>
      <c r="F228" s="49">
        <v>9017</v>
      </c>
      <c r="G228" s="50">
        <v>0.18</v>
      </c>
      <c r="H228" s="55">
        <v>22890</v>
      </c>
      <c r="I228" s="47">
        <v>0</v>
      </c>
      <c r="J228" s="47">
        <v>0</v>
      </c>
      <c r="K228" s="47">
        <v>4120.2</v>
      </c>
      <c r="L228" s="47">
        <f t="shared" si="16"/>
        <v>4120.2</v>
      </c>
      <c r="M228" s="48">
        <f t="shared" si="17"/>
        <v>27010.2</v>
      </c>
      <c r="N228" s="48">
        <v>5100168415</v>
      </c>
      <c r="O228" s="47" t="s">
        <v>914</v>
      </c>
      <c r="P228" s="56" t="s">
        <v>943</v>
      </c>
      <c r="Q228" s="47"/>
      <c r="R228" s="47"/>
      <c r="S228" s="54"/>
      <c r="T228" s="54"/>
    </row>
    <row r="229" spans="1:20" x14ac:dyDescent="0.25">
      <c r="A229" s="48">
        <v>520</v>
      </c>
      <c r="B229" s="48">
        <v>965</v>
      </c>
      <c r="C229" s="94" t="s">
        <v>942</v>
      </c>
      <c r="D229" s="49" t="s">
        <v>891</v>
      </c>
      <c r="E229" s="52" t="s">
        <v>916</v>
      </c>
      <c r="F229" s="49">
        <v>9017</v>
      </c>
      <c r="G229" s="50">
        <v>0.18</v>
      </c>
      <c r="H229" s="55">
        <v>11610</v>
      </c>
      <c r="I229" s="47">
        <v>0</v>
      </c>
      <c r="J229" s="47">
        <v>0</v>
      </c>
      <c r="K229" s="47">
        <v>2089.8000000000002</v>
      </c>
      <c r="L229" s="47">
        <f t="shared" si="16"/>
        <v>2089.8000000000002</v>
      </c>
      <c r="M229" s="48">
        <f t="shared" si="17"/>
        <v>13699.8</v>
      </c>
      <c r="N229" s="48">
        <v>5100168412</v>
      </c>
      <c r="O229" s="47" t="s">
        <v>914</v>
      </c>
      <c r="P229" s="56" t="s">
        <v>943</v>
      </c>
      <c r="Q229" s="47"/>
      <c r="R229" s="47"/>
      <c r="S229" s="54"/>
      <c r="T229" s="54"/>
    </row>
    <row r="230" spans="1:20" x14ac:dyDescent="0.25">
      <c r="A230" s="48">
        <v>521</v>
      </c>
      <c r="B230" s="48" t="s">
        <v>409</v>
      </c>
      <c r="C230" s="94" t="s">
        <v>879</v>
      </c>
      <c r="D230" s="49" t="s">
        <v>30</v>
      </c>
      <c r="E230" s="52" t="s">
        <v>916</v>
      </c>
      <c r="F230" s="49">
        <v>9961</v>
      </c>
      <c r="G230" s="50">
        <v>0.18</v>
      </c>
      <c r="H230" s="55">
        <v>33996</v>
      </c>
      <c r="I230" s="47">
        <v>3059.64</v>
      </c>
      <c r="J230" s="47">
        <v>3059.64</v>
      </c>
      <c r="K230" s="47">
        <v>0</v>
      </c>
      <c r="L230" s="47">
        <f t="shared" si="16"/>
        <v>6119.28</v>
      </c>
      <c r="M230" s="48">
        <f t="shared" si="17"/>
        <v>40115.279999999999</v>
      </c>
      <c r="N230" s="48">
        <v>1900041746</v>
      </c>
      <c r="O230" s="47" t="s">
        <v>915</v>
      </c>
      <c r="P230" s="56" t="s">
        <v>31</v>
      </c>
      <c r="Q230" s="47"/>
      <c r="R230" s="47"/>
      <c r="S230" s="54"/>
      <c r="T230" s="54"/>
    </row>
    <row r="231" spans="1:20" x14ac:dyDescent="0.25">
      <c r="A231" s="48">
        <v>522</v>
      </c>
      <c r="B231" s="48" t="s">
        <v>388</v>
      </c>
      <c r="C231" s="94" t="s">
        <v>879</v>
      </c>
      <c r="D231" s="49" t="s">
        <v>30</v>
      </c>
      <c r="E231" s="52" t="s">
        <v>916</v>
      </c>
      <c r="F231" s="49">
        <v>9961</v>
      </c>
      <c r="G231" s="50">
        <v>0.18</v>
      </c>
      <c r="H231" s="55">
        <v>18364.75</v>
      </c>
      <c r="I231" s="47">
        <v>1652.83</v>
      </c>
      <c r="J231" s="47">
        <v>1652.83</v>
      </c>
      <c r="K231" s="47">
        <v>0</v>
      </c>
      <c r="L231" s="47">
        <f t="shared" si="16"/>
        <v>3305.66</v>
      </c>
      <c r="M231" s="48">
        <f t="shared" si="17"/>
        <v>21670.410000000003</v>
      </c>
      <c r="N231" s="48">
        <v>1900041762</v>
      </c>
      <c r="O231" s="47" t="s">
        <v>915</v>
      </c>
      <c r="P231" s="56" t="s">
        <v>31</v>
      </c>
      <c r="Q231" s="47"/>
      <c r="R231" s="47"/>
      <c r="S231" s="54"/>
      <c r="T231" s="54"/>
    </row>
    <row r="232" spans="1:20" x14ac:dyDescent="0.25">
      <c r="A232" s="48">
        <v>523</v>
      </c>
      <c r="B232" s="48" t="s">
        <v>403</v>
      </c>
      <c r="C232" s="94" t="s">
        <v>879</v>
      </c>
      <c r="D232" s="49" t="s">
        <v>30</v>
      </c>
      <c r="E232" s="52" t="s">
        <v>916</v>
      </c>
      <c r="F232" s="49">
        <v>9961</v>
      </c>
      <c r="G232" s="50">
        <v>0.18</v>
      </c>
      <c r="H232" s="55">
        <v>28545</v>
      </c>
      <c r="I232" s="47">
        <v>2569.0500000000002</v>
      </c>
      <c r="J232" s="47">
        <v>2569.0500000000002</v>
      </c>
      <c r="K232" s="47">
        <v>0</v>
      </c>
      <c r="L232" s="47">
        <f t="shared" si="16"/>
        <v>5138.1000000000004</v>
      </c>
      <c r="M232" s="48">
        <f t="shared" si="17"/>
        <v>33683.1</v>
      </c>
      <c r="N232" s="48">
        <v>1900041759</v>
      </c>
      <c r="O232" s="47" t="s">
        <v>915</v>
      </c>
      <c r="P232" s="56" t="s">
        <v>31</v>
      </c>
      <c r="Q232" s="47"/>
      <c r="R232" s="47"/>
      <c r="S232" s="54"/>
      <c r="T232" s="54"/>
    </row>
    <row r="233" spans="1:20" x14ac:dyDescent="0.25">
      <c r="A233" s="48">
        <v>524</v>
      </c>
      <c r="B233" s="48" t="s">
        <v>410</v>
      </c>
      <c r="C233" s="94" t="s">
        <v>879</v>
      </c>
      <c r="D233" s="49" t="s">
        <v>30</v>
      </c>
      <c r="E233" s="52" t="s">
        <v>916</v>
      </c>
      <c r="F233" s="49">
        <v>9961</v>
      </c>
      <c r="G233" s="50">
        <v>0.18</v>
      </c>
      <c r="H233" s="55">
        <v>18171</v>
      </c>
      <c r="I233" s="47">
        <v>1635.39</v>
      </c>
      <c r="J233" s="47">
        <v>1635.39</v>
      </c>
      <c r="K233" s="47">
        <v>0</v>
      </c>
      <c r="L233" s="47">
        <f t="shared" si="16"/>
        <v>3270.78</v>
      </c>
      <c r="M233" s="48">
        <f t="shared" si="17"/>
        <v>21441.78</v>
      </c>
      <c r="N233" s="48">
        <v>1900041758</v>
      </c>
      <c r="O233" s="47" t="s">
        <v>915</v>
      </c>
      <c r="P233" s="56" t="s">
        <v>31</v>
      </c>
      <c r="Q233" s="47"/>
      <c r="R233" s="47"/>
      <c r="S233" s="54"/>
      <c r="T233" s="54"/>
    </row>
    <row r="234" spans="1:20" x14ac:dyDescent="0.25">
      <c r="A234" s="48">
        <v>525</v>
      </c>
      <c r="B234" s="48" t="s">
        <v>407</v>
      </c>
      <c r="C234" s="94" t="s">
        <v>879</v>
      </c>
      <c r="D234" s="49" t="s">
        <v>30</v>
      </c>
      <c r="E234" s="52" t="s">
        <v>916</v>
      </c>
      <c r="F234" s="49">
        <v>9961</v>
      </c>
      <c r="G234" s="50">
        <v>0.18</v>
      </c>
      <c r="H234" s="55">
        <v>18947</v>
      </c>
      <c r="I234" s="47">
        <v>1705.23</v>
      </c>
      <c r="J234" s="47">
        <v>1705.23</v>
      </c>
      <c r="K234" s="47">
        <v>0</v>
      </c>
      <c r="L234" s="47">
        <f t="shared" si="16"/>
        <v>3410.46</v>
      </c>
      <c r="M234" s="48">
        <f t="shared" si="17"/>
        <v>22357.46</v>
      </c>
      <c r="N234" s="48">
        <v>1900041757</v>
      </c>
      <c r="O234" s="47" t="s">
        <v>915</v>
      </c>
      <c r="P234" s="56" t="s">
        <v>31</v>
      </c>
      <c r="Q234" s="47"/>
      <c r="R234" s="47"/>
      <c r="S234" s="54"/>
      <c r="T234" s="54"/>
    </row>
    <row r="235" spans="1:20" x14ac:dyDescent="0.25">
      <c r="A235" s="48">
        <v>526</v>
      </c>
      <c r="B235" s="48">
        <v>34</v>
      </c>
      <c r="C235" s="94" t="s">
        <v>877</v>
      </c>
      <c r="D235" s="49" t="s">
        <v>35</v>
      </c>
      <c r="E235" s="52" t="s">
        <v>916</v>
      </c>
      <c r="F235" s="49">
        <v>996111</v>
      </c>
      <c r="G235" s="50">
        <v>0.18</v>
      </c>
      <c r="H235" s="55">
        <v>5543.5</v>
      </c>
      <c r="I235" s="47">
        <v>498.92</v>
      </c>
      <c r="J235" s="47">
        <v>498.92</v>
      </c>
      <c r="K235" s="47">
        <v>0</v>
      </c>
      <c r="L235" s="47">
        <f t="shared" si="16"/>
        <v>997.84</v>
      </c>
      <c r="M235" s="48">
        <f t="shared" si="17"/>
        <v>6541.34</v>
      </c>
      <c r="N235" s="48">
        <v>1900041769</v>
      </c>
      <c r="O235" s="47" t="s">
        <v>915</v>
      </c>
      <c r="P235" s="56" t="s">
        <v>944</v>
      </c>
      <c r="Q235" s="47"/>
      <c r="R235" s="47"/>
      <c r="S235" s="54"/>
      <c r="T235" s="54"/>
    </row>
    <row r="236" spans="1:20" x14ac:dyDescent="0.25">
      <c r="A236" s="48">
        <v>527</v>
      </c>
      <c r="B236" s="48">
        <v>35</v>
      </c>
      <c r="C236" s="94" t="s">
        <v>877</v>
      </c>
      <c r="D236" s="49" t="s">
        <v>35</v>
      </c>
      <c r="E236" s="52" t="s">
        <v>916</v>
      </c>
      <c r="F236" s="49">
        <v>996111</v>
      </c>
      <c r="G236" s="50">
        <v>0.18</v>
      </c>
      <c r="H236" s="55">
        <v>5905</v>
      </c>
      <c r="I236" s="47">
        <v>531.45000000000005</v>
      </c>
      <c r="J236" s="47">
        <v>531.45000000000005</v>
      </c>
      <c r="K236" s="47">
        <v>0</v>
      </c>
      <c r="L236" s="47">
        <f t="shared" si="16"/>
        <v>1062.9000000000001</v>
      </c>
      <c r="M236" s="48">
        <f t="shared" si="17"/>
        <v>6967.9</v>
      </c>
      <c r="N236" s="48">
        <v>1900041774</v>
      </c>
      <c r="O236" s="47" t="s">
        <v>915</v>
      </c>
      <c r="P236" s="56" t="s">
        <v>944</v>
      </c>
      <c r="Q236" s="47"/>
      <c r="R236" s="47"/>
      <c r="S236" s="54"/>
      <c r="T236" s="54"/>
    </row>
    <row r="237" spans="1:20" x14ac:dyDescent="0.25">
      <c r="A237" s="48">
        <v>528</v>
      </c>
      <c r="B237" s="48">
        <v>36</v>
      </c>
      <c r="C237" s="94" t="s">
        <v>877</v>
      </c>
      <c r="D237" s="49" t="s">
        <v>35</v>
      </c>
      <c r="E237" s="52" t="s">
        <v>916</v>
      </c>
      <c r="F237" s="49">
        <v>996111</v>
      </c>
      <c r="G237" s="50">
        <v>0.18</v>
      </c>
      <c r="H237" s="55">
        <v>5136.25</v>
      </c>
      <c r="I237" s="47">
        <v>462.26</v>
      </c>
      <c r="J237" s="47">
        <v>462.26</v>
      </c>
      <c r="K237" s="47">
        <v>0</v>
      </c>
      <c r="L237" s="47">
        <f t="shared" si="16"/>
        <v>924.52</v>
      </c>
      <c r="M237" s="48">
        <f t="shared" si="17"/>
        <v>6060.77</v>
      </c>
      <c r="N237" s="48">
        <v>1900041777</v>
      </c>
      <c r="O237" s="47" t="s">
        <v>915</v>
      </c>
      <c r="P237" s="56" t="s">
        <v>944</v>
      </c>
      <c r="Q237" s="47"/>
      <c r="R237" s="47"/>
      <c r="S237" s="54"/>
      <c r="T237" s="54"/>
    </row>
    <row r="238" spans="1:20" x14ac:dyDescent="0.25">
      <c r="A238" s="48">
        <v>529</v>
      </c>
      <c r="B238" s="48">
        <v>37</v>
      </c>
      <c r="C238" s="94" t="s">
        <v>877</v>
      </c>
      <c r="D238" s="49" t="s">
        <v>35</v>
      </c>
      <c r="E238" s="52" t="s">
        <v>916</v>
      </c>
      <c r="F238" s="49">
        <v>996111</v>
      </c>
      <c r="G238" s="50">
        <v>0.18</v>
      </c>
      <c r="H238" s="55">
        <v>6560</v>
      </c>
      <c r="I238" s="47">
        <v>590.4</v>
      </c>
      <c r="J238" s="47">
        <v>590.4</v>
      </c>
      <c r="K238" s="47">
        <v>0</v>
      </c>
      <c r="L238" s="47">
        <f t="shared" ref="L238:L240" si="18">I238+J238+K238</f>
        <v>1180.8</v>
      </c>
      <c r="M238" s="48">
        <f t="shared" ref="M238:M240" si="19">SUM(H238:K238)</f>
        <v>7740.7999999999993</v>
      </c>
      <c r="N238" s="48">
        <v>1900041780</v>
      </c>
      <c r="O238" s="47" t="s">
        <v>915</v>
      </c>
      <c r="P238" s="56" t="s">
        <v>944</v>
      </c>
      <c r="Q238" s="47"/>
      <c r="R238" s="47"/>
      <c r="S238" s="54"/>
      <c r="T238" s="54"/>
    </row>
    <row r="239" spans="1:20" x14ac:dyDescent="0.25">
      <c r="A239" s="48">
        <v>530</v>
      </c>
      <c r="B239" s="48">
        <v>33</v>
      </c>
      <c r="C239" s="94" t="s">
        <v>877</v>
      </c>
      <c r="D239" s="49" t="s">
        <v>35</v>
      </c>
      <c r="E239" s="52" t="s">
        <v>916</v>
      </c>
      <c r="F239" s="49">
        <v>996111</v>
      </c>
      <c r="G239" s="50">
        <v>0.18</v>
      </c>
      <c r="H239" s="55">
        <v>6206.5</v>
      </c>
      <c r="I239" s="47">
        <v>558.58000000000004</v>
      </c>
      <c r="J239" s="47">
        <v>558.58000000000004</v>
      </c>
      <c r="K239" s="47">
        <v>0</v>
      </c>
      <c r="L239" s="47">
        <f t="shared" si="18"/>
        <v>1117.1600000000001</v>
      </c>
      <c r="M239" s="48">
        <f t="shared" si="19"/>
        <v>7323.66</v>
      </c>
      <c r="N239" s="48">
        <v>1900041766</v>
      </c>
      <c r="O239" s="47" t="s">
        <v>915</v>
      </c>
      <c r="P239" s="56" t="s">
        <v>944</v>
      </c>
      <c r="Q239" s="47"/>
      <c r="R239" s="47"/>
      <c r="S239" s="54"/>
      <c r="T239" s="54"/>
    </row>
    <row r="240" spans="1:20" x14ac:dyDescent="0.25">
      <c r="A240" s="48">
        <v>531</v>
      </c>
      <c r="B240" s="48">
        <v>38</v>
      </c>
      <c r="C240" s="94" t="s">
        <v>877</v>
      </c>
      <c r="D240" s="49" t="s">
        <v>35</v>
      </c>
      <c r="E240" s="52" t="s">
        <v>916</v>
      </c>
      <c r="F240" s="49">
        <v>996111</v>
      </c>
      <c r="G240" s="50">
        <v>0.18</v>
      </c>
      <c r="H240" s="55">
        <v>516839</v>
      </c>
      <c r="I240" s="47">
        <v>0</v>
      </c>
      <c r="J240" s="47">
        <v>0</v>
      </c>
      <c r="K240" s="47">
        <v>0</v>
      </c>
      <c r="L240" s="47">
        <f t="shared" si="18"/>
        <v>0</v>
      </c>
      <c r="M240" s="48">
        <f t="shared" si="19"/>
        <v>516839</v>
      </c>
      <c r="N240" s="48">
        <v>5100160050</v>
      </c>
      <c r="O240" s="47" t="s">
        <v>915</v>
      </c>
      <c r="P240" s="56" t="s">
        <v>36</v>
      </c>
      <c r="Q240" s="47" t="s">
        <v>16</v>
      </c>
      <c r="R240" s="47"/>
      <c r="S240" s="54"/>
      <c r="T240" s="54"/>
    </row>
    <row r="241" spans="1:20" x14ac:dyDescent="0.25">
      <c r="A241" s="48">
        <v>532</v>
      </c>
      <c r="B241" s="48" t="s">
        <v>945</v>
      </c>
      <c r="C241" s="94" t="s">
        <v>845</v>
      </c>
      <c r="D241" s="49" t="s">
        <v>946</v>
      </c>
      <c r="E241" s="52" t="s">
        <v>916</v>
      </c>
      <c r="F241" s="49">
        <v>9967</v>
      </c>
      <c r="G241" s="50">
        <v>0.18</v>
      </c>
      <c r="H241" s="55">
        <v>50500</v>
      </c>
      <c r="I241" s="47">
        <v>0</v>
      </c>
      <c r="J241" s="47">
        <v>0</v>
      </c>
      <c r="K241" s="47">
        <v>900</v>
      </c>
      <c r="L241" s="47">
        <f t="shared" ref="L241:L249" si="20">I241+J241+K241</f>
        <v>900</v>
      </c>
      <c r="M241" s="48">
        <f t="shared" ref="M241:M249" si="21">SUM(H241:K241)</f>
        <v>51400</v>
      </c>
      <c r="N241" s="48">
        <v>1900039579</v>
      </c>
      <c r="O241" s="47" t="s">
        <v>947</v>
      </c>
      <c r="P241" s="56" t="s">
        <v>948</v>
      </c>
      <c r="Q241" s="47"/>
      <c r="R241" s="47"/>
      <c r="S241" s="54"/>
      <c r="T241" s="54"/>
    </row>
    <row r="242" spans="1:20" x14ac:dyDescent="0.25">
      <c r="A242" s="48">
        <v>533</v>
      </c>
      <c r="B242" s="48" t="s">
        <v>949</v>
      </c>
      <c r="C242" s="94" t="s">
        <v>950</v>
      </c>
      <c r="D242" s="49" t="s">
        <v>946</v>
      </c>
      <c r="E242" s="52" t="s">
        <v>916</v>
      </c>
      <c r="F242" s="49">
        <v>9985</v>
      </c>
      <c r="G242" s="50">
        <v>0.18</v>
      </c>
      <c r="H242" s="55">
        <v>302875</v>
      </c>
      <c r="I242" s="47">
        <v>0</v>
      </c>
      <c r="J242" s="47">
        <v>0</v>
      </c>
      <c r="K242" s="47">
        <v>15144</v>
      </c>
      <c r="L242" s="47">
        <f t="shared" si="20"/>
        <v>15144</v>
      </c>
      <c r="M242" s="48">
        <f t="shared" si="21"/>
        <v>318019</v>
      </c>
      <c r="N242" s="48">
        <v>1900039626</v>
      </c>
      <c r="O242" s="47" t="s">
        <v>947</v>
      </c>
      <c r="P242" s="56" t="s">
        <v>948</v>
      </c>
      <c r="Q242" s="47"/>
      <c r="R242" s="47"/>
      <c r="S242" s="54"/>
      <c r="T242" s="54"/>
    </row>
    <row r="243" spans="1:20" x14ac:dyDescent="0.25">
      <c r="A243" s="48">
        <v>534</v>
      </c>
      <c r="B243" s="48">
        <v>2158</v>
      </c>
      <c r="C243" s="94" t="s">
        <v>951</v>
      </c>
      <c r="D243" s="49" t="s">
        <v>183</v>
      </c>
      <c r="E243" s="52" t="s">
        <v>916</v>
      </c>
      <c r="F243" s="49" t="s">
        <v>952</v>
      </c>
      <c r="G243" s="50">
        <v>0.18</v>
      </c>
      <c r="H243" s="55">
        <v>6912.96</v>
      </c>
      <c r="I243" s="47">
        <v>622.16</v>
      </c>
      <c r="J243" s="47">
        <v>622.16</v>
      </c>
      <c r="K243" s="47">
        <v>0</v>
      </c>
      <c r="L243" s="47">
        <f t="shared" si="20"/>
        <v>1244.32</v>
      </c>
      <c r="M243" s="48">
        <f t="shared" si="21"/>
        <v>8157.28</v>
      </c>
      <c r="N243" s="48">
        <v>1900035614</v>
      </c>
      <c r="O243" s="47" t="s">
        <v>831</v>
      </c>
      <c r="P243" s="56" t="s">
        <v>953</v>
      </c>
      <c r="Q243" s="47"/>
      <c r="R243" s="47"/>
      <c r="S243" s="54"/>
      <c r="T243" s="54"/>
    </row>
    <row r="244" spans="1:20" x14ac:dyDescent="0.25">
      <c r="A244" s="48">
        <v>535</v>
      </c>
      <c r="B244" s="48" t="s">
        <v>954</v>
      </c>
      <c r="C244" s="94" t="s">
        <v>955</v>
      </c>
      <c r="D244" s="49" t="s">
        <v>200</v>
      </c>
      <c r="E244" s="52" t="s">
        <v>916</v>
      </c>
      <c r="F244" s="49" t="s">
        <v>956</v>
      </c>
      <c r="G244" s="50">
        <v>0.18</v>
      </c>
      <c r="H244" s="55">
        <v>483.07</v>
      </c>
      <c r="I244" s="47">
        <v>43.48</v>
      </c>
      <c r="J244" s="47">
        <v>43.48</v>
      </c>
      <c r="K244" s="47">
        <v>0</v>
      </c>
      <c r="L244" s="47">
        <f t="shared" si="20"/>
        <v>86.96</v>
      </c>
      <c r="M244" s="48">
        <f t="shared" si="21"/>
        <v>570.03</v>
      </c>
      <c r="N244" s="48">
        <v>1900035612</v>
      </c>
      <c r="O244" s="47" t="s">
        <v>831</v>
      </c>
      <c r="P244" s="56" t="s">
        <v>957</v>
      </c>
      <c r="Q244" s="47"/>
      <c r="R244" s="47"/>
      <c r="S244" s="54"/>
      <c r="T244" s="54"/>
    </row>
    <row r="245" spans="1:20" x14ac:dyDescent="0.25">
      <c r="A245" s="48">
        <v>536</v>
      </c>
      <c r="B245" s="48">
        <v>179</v>
      </c>
      <c r="C245" s="94" t="s">
        <v>848</v>
      </c>
      <c r="D245" s="49" t="s">
        <v>283</v>
      </c>
      <c r="E245" s="52" t="s">
        <v>916</v>
      </c>
      <c r="F245" s="49">
        <v>998525</v>
      </c>
      <c r="G245" s="50">
        <v>0.18</v>
      </c>
      <c r="H245" s="55">
        <v>36000</v>
      </c>
      <c r="I245" s="47">
        <v>3240</v>
      </c>
      <c r="J245" s="47">
        <v>3240</v>
      </c>
      <c r="K245" s="47">
        <v>0</v>
      </c>
      <c r="L245" s="47">
        <f t="shared" si="20"/>
        <v>6480</v>
      </c>
      <c r="M245" s="48">
        <f t="shared" si="21"/>
        <v>42480</v>
      </c>
      <c r="N245" s="48">
        <v>1900035596</v>
      </c>
      <c r="O245" s="47" t="s">
        <v>831</v>
      </c>
      <c r="P245" s="56"/>
      <c r="Q245" s="47"/>
      <c r="R245" s="47"/>
      <c r="S245" s="54"/>
      <c r="T245" s="54"/>
    </row>
    <row r="246" spans="1:20" x14ac:dyDescent="0.25">
      <c r="A246" s="48">
        <v>537</v>
      </c>
      <c r="B246" s="48" t="s">
        <v>958</v>
      </c>
      <c r="C246" s="94" t="s">
        <v>845</v>
      </c>
      <c r="D246" s="49" t="s">
        <v>946</v>
      </c>
      <c r="E246" s="52" t="s">
        <v>916</v>
      </c>
      <c r="F246" s="49">
        <v>9985</v>
      </c>
      <c r="G246" s="50">
        <v>0.18</v>
      </c>
      <c r="H246" s="55">
        <v>157765</v>
      </c>
      <c r="I246" s="47">
        <v>2500</v>
      </c>
      <c r="J246" s="47">
        <v>0</v>
      </c>
      <c r="K246" s="47">
        <v>450</v>
      </c>
      <c r="L246" s="47">
        <f t="shared" si="20"/>
        <v>2950</v>
      </c>
      <c r="M246" s="48">
        <f t="shared" si="21"/>
        <v>160715</v>
      </c>
      <c r="N246" s="48">
        <v>1900039624</v>
      </c>
      <c r="O246" s="47" t="s">
        <v>947</v>
      </c>
      <c r="P246" s="56"/>
      <c r="Q246" s="47"/>
      <c r="R246" s="47"/>
      <c r="S246" s="54"/>
      <c r="T246" s="54"/>
    </row>
    <row r="247" spans="1:20" x14ac:dyDescent="0.25">
      <c r="A247" s="48">
        <v>538</v>
      </c>
      <c r="B247" s="48" t="s">
        <v>959</v>
      </c>
      <c r="C247" s="94" t="s">
        <v>866</v>
      </c>
      <c r="D247" s="49" t="s">
        <v>960</v>
      </c>
      <c r="E247" s="52" t="s">
        <v>916</v>
      </c>
      <c r="F247" s="49">
        <v>9985</v>
      </c>
      <c r="G247" s="50">
        <v>0.18</v>
      </c>
      <c r="H247" s="55">
        <v>1001176</v>
      </c>
      <c r="I247" s="47">
        <v>0</v>
      </c>
      <c r="J247" s="47">
        <v>0</v>
      </c>
      <c r="K247" s="47">
        <v>50058</v>
      </c>
      <c r="L247" s="47">
        <f t="shared" si="20"/>
        <v>50058</v>
      </c>
      <c r="M247" s="48">
        <f t="shared" si="21"/>
        <v>1051234</v>
      </c>
      <c r="N247" s="48">
        <v>1900040274</v>
      </c>
      <c r="O247" s="47" t="s">
        <v>961</v>
      </c>
      <c r="P247" s="56"/>
      <c r="Q247" s="47"/>
      <c r="R247" s="47"/>
      <c r="S247" s="54"/>
      <c r="T247" s="54"/>
    </row>
    <row r="248" spans="1:20" x14ac:dyDescent="0.25">
      <c r="A248" s="48">
        <v>539</v>
      </c>
      <c r="B248" s="48">
        <v>40</v>
      </c>
      <c r="C248" s="94" t="s">
        <v>226</v>
      </c>
      <c r="D248" s="49" t="s">
        <v>35</v>
      </c>
      <c r="E248" s="52" t="s">
        <v>916</v>
      </c>
      <c r="F248" s="49">
        <v>996713</v>
      </c>
      <c r="G248" s="50">
        <v>0.18</v>
      </c>
      <c r="H248" s="55">
        <v>282465</v>
      </c>
      <c r="I248" s="47">
        <v>25421.85</v>
      </c>
      <c r="J248" s="47">
        <v>25421.85</v>
      </c>
      <c r="K248" s="47">
        <v>0</v>
      </c>
      <c r="L248" s="47">
        <f t="shared" si="20"/>
        <v>50843.7</v>
      </c>
      <c r="M248" s="48">
        <f t="shared" si="21"/>
        <v>333308.69999999995</v>
      </c>
      <c r="N248" s="48">
        <v>1900045393</v>
      </c>
      <c r="O248" s="47" t="s">
        <v>963</v>
      </c>
      <c r="P248" s="56" t="s">
        <v>41</v>
      </c>
      <c r="Q248" s="47"/>
      <c r="R248" s="47"/>
      <c r="S248" s="54"/>
      <c r="T248" s="54"/>
    </row>
    <row r="249" spans="1:20" x14ac:dyDescent="0.25">
      <c r="A249" s="48">
        <v>540</v>
      </c>
      <c r="B249" s="48">
        <v>39</v>
      </c>
      <c r="C249" s="94" t="s">
        <v>877</v>
      </c>
      <c r="D249" s="49" t="s">
        <v>35</v>
      </c>
      <c r="E249" s="52" t="s">
        <v>916</v>
      </c>
      <c r="F249" s="49">
        <v>996511</v>
      </c>
      <c r="G249" s="50">
        <v>0.18</v>
      </c>
      <c r="H249" s="55">
        <v>1455566</v>
      </c>
      <c r="I249" s="47">
        <v>0</v>
      </c>
      <c r="J249" s="47">
        <v>0</v>
      </c>
      <c r="K249" s="47">
        <v>0</v>
      </c>
      <c r="L249" s="47">
        <f t="shared" si="20"/>
        <v>0</v>
      </c>
      <c r="M249" s="48">
        <f t="shared" si="21"/>
        <v>1455566</v>
      </c>
      <c r="N249" s="48">
        <v>5100172576</v>
      </c>
      <c r="O249" s="47" t="s">
        <v>963</v>
      </c>
      <c r="P249" s="56" t="s">
        <v>36</v>
      </c>
      <c r="Q249" s="47"/>
      <c r="R249" s="47"/>
      <c r="S249" s="54"/>
      <c r="T249" s="54"/>
    </row>
    <row r="250" spans="1:20" x14ac:dyDescent="0.25">
      <c r="A250" s="48">
        <v>541</v>
      </c>
      <c r="B250" s="48">
        <v>41</v>
      </c>
      <c r="C250" s="94" t="s">
        <v>877</v>
      </c>
      <c r="D250" s="49" t="s">
        <v>35</v>
      </c>
      <c r="E250" s="52" t="s">
        <v>916</v>
      </c>
      <c r="F250" s="49">
        <v>996713</v>
      </c>
      <c r="G250" s="50">
        <v>0.18</v>
      </c>
      <c r="H250" s="55">
        <v>353395</v>
      </c>
      <c r="I250" s="47">
        <v>31805.55</v>
      </c>
      <c r="J250" s="47">
        <v>31805.55</v>
      </c>
      <c r="K250" s="47">
        <v>0</v>
      </c>
      <c r="L250" s="47">
        <f t="shared" ref="L250" si="22">I250+J250+K250</f>
        <v>63611.1</v>
      </c>
      <c r="M250" s="48">
        <f t="shared" ref="M250" si="23">SUM(H250:K250)</f>
        <v>417006.1</v>
      </c>
      <c r="N250" s="48">
        <v>5100172576</v>
      </c>
      <c r="O250" s="47" t="s">
        <v>963</v>
      </c>
      <c r="P250" s="56" t="s">
        <v>41</v>
      </c>
      <c r="Q250" s="47"/>
      <c r="R250" s="47"/>
      <c r="S250" s="54"/>
      <c r="T250" s="54"/>
    </row>
    <row r="251" spans="1:20" x14ac:dyDescent="0.25">
      <c r="A251" s="48">
        <v>542</v>
      </c>
      <c r="B251" s="48">
        <v>10</v>
      </c>
      <c r="C251" s="94" t="s">
        <v>226</v>
      </c>
      <c r="D251" s="49" t="s">
        <v>856</v>
      </c>
      <c r="E251" s="52" t="s">
        <v>916</v>
      </c>
      <c r="F251" s="49">
        <v>996713</v>
      </c>
      <c r="G251" s="50">
        <v>0.18</v>
      </c>
      <c r="H251" s="55">
        <v>13472</v>
      </c>
      <c r="I251" s="47">
        <v>1212.5</v>
      </c>
      <c r="J251" s="47">
        <v>1212.5</v>
      </c>
      <c r="K251" s="47">
        <v>0</v>
      </c>
      <c r="L251" s="47">
        <f t="shared" ref="L251:L259" si="24">I251+J251+K251</f>
        <v>2425</v>
      </c>
      <c r="M251" s="48">
        <f t="shared" ref="M251:M259" si="25">SUM(H251:K251)</f>
        <v>15897</v>
      </c>
      <c r="N251" s="48">
        <v>1900045713</v>
      </c>
      <c r="O251" s="47" t="s">
        <v>964</v>
      </c>
      <c r="P251" s="56" t="s">
        <v>32</v>
      </c>
      <c r="Q251" s="47"/>
      <c r="R251" s="47"/>
      <c r="S251" s="54"/>
      <c r="T251" s="54"/>
    </row>
    <row r="252" spans="1:20" x14ac:dyDescent="0.25">
      <c r="A252" s="48">
        <v>543</v>
      </c>
      <c r="B252" s="48">
        <v>11</v>
      </c>
      <c r="C252" s="94" t="s">
        <v>226</v>
      </c>
      <c r="D252" s="49" t="s">
        <v>856</v>
      </c>
      <c r="E252" s="52" t="s">
        <v>916</v>
      </c>
      <c r="F252" s="49">
        <v>996111</v>
      </c>
      <c r="G252" s="50">
        <v>0.18</v>
      </c>
      <c r="H252" s="55">
        <v>23000</v>
      </c>
      <c r="I252" s="47">
        <v>2070</v>
      </c>
      <c r="J252" s="47">
        <v>2070</v>
      </c>
      <c r="K252" s="47">
        <v>0</v>
      </c>
      <c r="L252" s="47">
        <f t="shared" si="24"/>
        <v>4140</v>
      </c>
      <c r="M252" s="48">
        <f t="shared" si="25"/>
        <v>27140</v>
      </c>
      <c r="N252" s="48">
        <v>1900045770</v>
      </c>
      <c r="O252" s="47" t="s">
        <v>964</v>
      </c>
      <c r="P252" s="56" t="s">
        <v>32</v>
      </c>
      <c r="Q252" s="47"/>
      <c r="R252" s="47"/>
      <c r="S252" s="54"/>
      <c r="T252" s="54"/>
    </row>
    <row r="253" spans="1:20" x14ac:dyDescent="0.25">
      <c r="A253" s="48">
        <v>544</v>
      </c>
      <c r="B253" s="48">
        <v>12</v>
      </c>
      <c r="C253" s="94" t="s">
        <v>226</v>
      </c>
      <c r="D253" s="49" t="s">
        <v>856</v>
      </c>
      <c r="E253" s="52" t="s">
        <v>916</v>
      </c>
      <c r="F253" s="49">
        <v>996511</v>
      </c>
      <c r="G253" s="50">
        <v>0</v>
      </c>
      <c r="H253" s="55">
        <v>35158</v>
      </c>
      <c r="I253" s="47">
        <v>0</v>
      </c>
      <c r="J253" s="47">
        <v>0</v>
      </c>
      <c r="K253" s="47">
        <v>0</v>
      </c>
      <c r="L253" s="47">
        <f t="shared" si="24"/>
        <v>0</v>
      </c>
      <c r="M253" s="48">
        <f t="shared" si="25"/>
        <v>35158</v>
      </c>
      <c r="N253" s="48">
        <v>5100173035</v>
      </c>
      <c r="O253" s="47" t="s">
        <v>964</v>
      </c>
      <c r="P253" s="56" t="s">
        <v>23</v>
      </c>
      <c r="Q253" s="47"/>
      <c r="R253" s="47"/>
      <c r="S253" s="54"/>
      <c r="T253" s="54"/>
    </row>
    <row r="254" spans="1:20" x14ac:dyDescent="0.25">
      <c r="A254" s="48">
        <v>545</v>
      </c>
      <c r="B254" s="48">
        <v>42</v>
      </c>
      <c r="C254" s="94" t="s">
        <v>226</v>
      </c>
      <c r="D254" s="49" t="s">
        <v>35</v>
      </c>
      <c r="E254" s="52" t="s">
        <v>743</v>
      </c>
      <c r="F254" s="49">
        <v>996111</v>
      </c>
      <c r="G254" s="50">
        <v>0.18</v>
      </c>
      <c r="H254" s="55">
        <v>106753.41</v>
      </c>
      <c r="I254" s="47">
        <v>9607.81</v>
      </c>
      <c r="J254" s="47">
        <v>9607.81</v>
      </c>
      <c r="K254" s="47">
        <v>0</v>
      </c>
      <c r="L254" s="47">
        <f t="shared" si="24"/>
        <v>19215.62</v>
      </c>
      <c r="M254" s="48">
        <f t="shared" si="25"/>
        <v>125969.03</v>
      </c>
      <c r="N254" s="48">
        <v>1900045775</v>
      </c>
      <c r="O254" s="47" t="s">
        <v>964</v>
      </c>
      <c r="P254" s="56" t="s">
        <v>944</v>
      </c>
      <c r="Q254" s="47"/>
      <c r="R254" s="47"/>
      <c r="S254" s="54"/>
      <c r="T254" s="54"/>
    </row>
    <row r="255" spans="1:20" x14ac:dyDescent="0.25">
      <c r="A255" s="48">
        <v>546</v>
      </c>
      <c r="B255" s="48" t="s">
        <v>965</v>
      </c>
      <c r="C255" s="94" t="s">
        <v>962</v>
      </c>
      <c r="D255" s="49" t="s">
        <v>13</v>
      </c>
      <c r="E255" s="52" t="s">
        <v>716</v>
      </c>
      <c r="F255" s="49">
        <v>9967</v>
      </c>
      <c r="G255" s="50">
        <v>0.18</v>
      </c>
      <c r="H255" s="55">
        <v>52330</v>
      </c>
      <c r="I255" s="47">
        <v>4709.7</v>
      </c>
      <c r="J255" s="47">
        <v>4709.7</v>
      </c>
      <c r="K255" s="47">
        <v>0</v>
      </c>
      <c r="L255" s="47">
        <f t="shared" si="24"/>
        <v>9419.4</v>
      </c>
      <c r="M255" s="48">
        <f t="shared" si="25"/>
        <v>61749.399999999994</v>
      </c>
      <c r="N255" s="48">
        <v>1900044558</v>
      </c>
      <c r="O255" s="47" t="s">
        <v>963</v>
      </c>
      <c r="P255" s="56" t="s">
        <v>32</v>
      </c>
      <c r="Q255" s="47"/>
      <c r="R255" s="47"/>
      <c r="S255" s="54"/>
      <c r="T255" s="54"/>
    </row>
    <row r="256" spans="1:20" x14ac:dyDescent="0.25">
      <c r="A256" s="48">
        <v>547</v>
      </c>
      <c r="B256" s="48" t="s">
        <v>966</v>
      </c>
      <c r="C256" s="94" t="s">
        <v>962</v>
      </c>
      <c r="D256" s="49" t="s">
        <v>13</v>
      </c>
      <c r="E256" s="52" t="s">
        <v>716</v>
      </c>
      <c r="F256" s="49">
        <v>9967</v>
      </c>
      <c r="G256" s="50">
        <v>0.18</v>
      </c>
      <c r="H256" s="55">
        <v>50300</v>
      </c>
      <c r="I256" s="47">
        <v>4527</v>
      </c>
      <c r="J256" s="47">
        <v>4527</v>
      </c>
      <c r="K256" s="47">
        <v>0</v>
      </c>
      <c r="L256" s="47">
        <f t="shared" si="24"/>
        <v>9054</v>
      </c>
      <c r="M256" s="48">
        <f t="shared" si="25"/>
        <v>59354</v>
      </c>
      <c r="N256" s="48">
        <v>1900044563</v>
      </c>
      <c r="O256" s="47" t="s">
        <v>963</v>
      </c>
      <c r="P256" s="56" t="s">
        <v>32</v>
      </c>
      <c r="Q256" s="47"/>
      <c r="R256" s="47"/>
      <c r="S256" s="54"/>
      <c r="T256" s="54"/>
    </row>
    <row r="257" spans="1:20" x14ac:dyDescent="0.25">
      <c r="A257" s="48">
        <v>548</v>
      </c>
      <c r="B257" s="48" t="s">
        <v>967</v>
      </c>
      <c r="C257" s="94" t="s">
        <v>962</v>
      </c>
      <c r="D257" s="49" t="s">
        <v>13</v>
      </c>
      <c r="E257" s="52" t="s">
        <v>716</v>
      </c>
      <c r="F257" s="49">
        <v>9967</v>
      </c>
      <c r="G257" s="50">
        <v>0.18</v>
      </c>
      <c r="H257" s="55">
        <v>36185</v>
      </c>
      <c r="I257" s="47">
        <v>3256.65</v>
      </c>
      <c r="J257" s="47">
        <v>3256.65</v>
      </c>
      <c r="K257" s="47">
        <v>0</v>
      </c>
      <c r="L257" s="47">
        <f t="shared" si="24"/>
        <v>6513.3</v>
      </c>
      <c r="M257" s="48">
        <f t="shared" si="25"/>
        <v>42698.3</v>
      </c>
      <c r="N257" s="48">
        <v>1900044565</v>
      </c>
      <c r="O257" s="47" t="s">
        <v>963</v>
      </c>
      <c r="P257" s="56" t="s">
        <v>32</v>
      </c>
      <c r="Q257" s="47"/>
      <c r="R257" s="47"/>
      <c r="S257" s="54"/>
      <c r="T257" s="54"/>
    </row>
    <row r="258" spans="1:20" x14ac:dyDescent="0.25">
      <c r="A258" s="48">
        <v>549</v>
      </c>
      <c r="B258" s="48" t="s">
        <v>968</v>
      </c>
      <c r="C258" s="94" t="s">
        <v>962</v>
      </c>
      <c r="D258" s="49" t="s">
        <v>13</v>
      </c>
      <c r="E258" s="52" t="s">
        <v>716</v>
      </c>
      <c r="F258" s="49">
        <v>996511</v>
      </c>
      <c r="G258" s="50">
        <v>0</v>
      </c>
      <c r="H258" s="55">
        <v>1410229</v>
      </c>
      <c r="I258" s="47">
        <v>0</v>
      </c>
      <c r="J258" s="47">
        <v>0</v>
      </c>
      <c r="K258" s="47">
        <v>0</v>
      </c>
      <c r="L258" s="47">
        <f t="shared" si="24"/>
        <v>0</v>
      </c>
      <c r="M258" s="48">
        <f t="shared" si="25"/>
        <v>1410229</v>
      </c>
      <c r="N258" s="48">
        <v>5100169185</v>
      </c>
      <c r="O258" s="47" t="s">
        <v>963</v>
      </c>
      <c r="P258" s="56" t="s">
        <v>23</v>
      </c>
      <c r="Q258" s="47" t="s">
        <v>16</v>
      </c>
      <c r="R258" s="47"/>
      <c r="S258" s="54"/>
      <c r="T258" s="54"/>
    </row>
    <row r="259" spans="1:20" x14ac:dyDescent="0.25">
      <c r="A259" s="48">
        <v>550</v>
      </c>
      <c r="B259" s="48" t="s">
        <v>969</v>
      </c>
      <c r="C259" s="94" t="s">
        <v>962</v>
      </c>
      <c r="D259" s="49" t="s">
        <v>13</v>
      </c>
      <c r="E259" s="52" t="s">
        <v>716</v>
      </c>
      <c r="F259" s="49">
        <v>996511</v>
      </c>
      <c r="G259" s="50">
        <v>0</v>
      </c>
      <c r="H259" s="55">
        <v>113878</v>
      </c>
      <c r="I259" s="47">
        <v>0</v>
      </c>
      <c r="J259" s="47">
        <v>0</v>
      </c>
      <c r="K259" s="47">
        <v>0</v>
      </c>
      <c r="L259" s="47">
        <f t="shared" si="24"/>
        <v>0</v>
      </c>
      <c r="M259" s="48">
        <f t="shared" si="25"/>
        <v>113878</v>
      </c>
      <c r="N259" s="48">
        <v>5100169197</v>
      </c>
      <c r="O259" s="47" t="s">
        <v>963</v>
      </c>
      <c r="P259" s="56" t="s">
        <v>970</v>
      </c>
      <c r="Q259" s="47" t="s">
        <v>16</v>
      </c>
      <c r="R259" s="47"/>
      <c r="S259" s="54"/>
      <c r="T259" s="54"/>
    </row>
    <row r="260" spans="1:20" x14ac:dyDescent="0.25">
      <c r="A260" s="48">
        <v>551</v>
      </c>
      <c r="B260" s="48" t="s">
        <v>971</v>
      </c>
      <c r="C260" s="94" t="s">
        <v>962</v>
      </c>
      <c r="D260" s="49" t="s">
        <v>13</v>
      </c>
      <c r="E260" s="52" t="s">
        <v>716</v>
      </c>
      <c r="F260" s="49">
        <v>996511</v>
      </c>
      <c r="G260" s="50">
        <v>0</v>
      </c>
      <c r="H260" s="55">
        <v>132717</v>
      </c>
      <c r="I260" s="47">
        <v>0</v>
      </c>
      <c r="J260" s="47">
        <v>0</v>
      </c>
      <c r="K260" s="47">
        <v>0</v>
      </c>
      <c r="L260" s="47">
        <f t="shared" ref="L260:L264" si="26">I260+J260+K260</f>
        <v>0</v>
      </c>
      <c r="M260" s="48">
        <f t="shared" ref="M260:M264" si="27">SUM(H260:K260)</f>
        <v>132717</v>
      </c>
      <c r="N260" s="48">
        <v>5100169244</v>
      </c>
      <c r="O260" s="47" t="s">
        <v>963</v>
      </c>
      <c r="P260" s="56" t="s">
        <v>970</v>
      </c>
      <c r="Q260" s="47" t="s">
        <v>16</v>
      </c>
      <c r="R260" s="47"/>
      <c r="S260" s="54"/>
      <c r="T260" s="54"/>
    </row>
    <row r="261" spans="1:20" x14ac:dyDescent="0.25">
      <c r="A261" s="48">
        <v>552</v>
      </c>
      <c r="B261" s="48" t="s">
        <v>972</v>
      </c>
      <c r="C261" s="94" t="s">
        <v>962</v>
      </c>
      <c r="D261" s="49" t="s">
        <v>13</v>
      </c>
      <c r="E261" s="52" t="s">
        <v>716</v>
      </c>
      <c r="F261" s="49">
        <v>996511</v>
      </c>
      <c r="G261" s="50">
        <v>0</v>
      </c>
      <c r="H261" s="55">
        <v>121722</v>
      </c>
      <c r="I261" s="47">
        <v>0</v>
      </c>
      <c r="J261" s="47">
        <v>0</v>
      </c>
      <c r="K261" s="47">
        <v>0</v>
      </c>
      <c r="L261" s="47">
        <f t="shared" si="26"/>
        <v>0</v>
      </c>
      <c r="M261" s="48">
        <f t="shared" si="27"/>
        <v>121722</v>
      </c>
      <c r="N261" s="48">
        <v>5100169247</v>
      </c>
      <c r="O261" s="47" t="s">
        <v>963</v>
      </c>
      <c r="P261" s="56" t="s">
        <v>970</v>
      </c>
      <c r="Q261" s="47" t="s">
        <v>16</v>
      </c>
      <c r="R261" s="47"/>
      <c r="S261" s="54"/>
      <c r="T261" s="54"/>
    </row>
    <row r="262" spans="1:20" x14ac:dyDescent="0.25">
      <c r="A262" s="48">
        <v>553</v>
      </c>
      <c r="B262" s="48" t="s">
        <v>415</v>
      </c>
      <c r="C262" s="94" t="s">
        <v>962</v>
      </c>
      <c r="D262" s="49" t="s">
        <v>30</v>
      </c>
      <c r="E262" s="52" t="s">
        <v>713</v>
      </c>
      <c r="F262" s="49">
        <v>9961</v>
      </c>
      <c r="G262" s="50">
        <v>0.18</v>
      </c>
      <c r="H262" s="55">
        <v>243547</v>
      </c>
      <c r="I262" s="47">
        <v>21919.23</v>
      </c>
      <c r="J262" s="47">
        <v>21919.23</v>
      </c>
      <c r="K262" s="47">
        <v>0</v>
      </c>
      <c r="L262" s="47">
        <f t="shared" si="26"/>
        <v>43838.46</v>
      </c>
      <c r="M262" s="48">
        <f t="shared" si="27"/>
        <v>287385.45999999996</v>
      </c>
      <c r="N262" s="48">
        <v>1900044571</v>
      </c>
      <c r="O262" s="47" t="s">
        <v>963</v>
      </c>
      <c r="P262" s="56" t="s">
        <v>31</v>
      </c>
      <c r="Q262" s="47"/>
      <c r="R262" s="47"/>
      <c r="S262" s="54"/>
      <c r="T262" s="54"/>
    </row>
    <row r="263" spans="1:20" x14ac:dyDescent="0.25">
      <c r="A263" s="48">
        <v>554</v>
      </c>
      <c r="B263" s="48" t="s">
        <v>414</v>
      </c>
      <c r="C263" s="94" t="s">
        <v>962</v>
      </c>
      <c r="D263" s="49" t="s">
        <v>30</v>
      </c>
      <c r="E263" s="52" t="s">
        <v>713</v>
      </c>
      <c r="F263" s="49">
        <v>9961</v>
      </c>
      <c r="G263" s="50">
        <v>0.18</v>
      </c>
      <c r="H263" s="55">
        <v>22825.25</v>
      </c>
      <c r="I263" s="47">
        <v>2054.27</v>
      </c>
      <c r="J263" s="47">
        <v>2054.27</v>
      </c>
      <c r="K263" s="47">
        <v>0</v>
      </c>
      <c r="L263" s="47">
        <f t="shared" si="26"/>
        <v>4108.54</v>
      </c>
      <c r="M263" s="48">
        <f t="shared" si="27"/>
        <v>26933.79</v>
      </c>
      <c r="N263" s="48">
        <v>1900044570</v>
      </c>
      <c r="O263" s="47" t="s">
        <v>963</v>
      </c>
      <c r="P263" s="56" t="s">
        <v>31</v>
      </c>
      <c r="Q263" s="47"/>
      <c r="R263" s="47"/>
      <c r="S263" s="54"/>
      <c r="T263" s="54"/>
    </row>
    <row r="264" spans="1:20" x14ac:dyDescent="0.25">
      <c r="A264" s="99">
        <v>555</v>
      </c>
      <c r="B264" s="48" t="s">
        <v>973</v>
      </c>
      <c r="C264" s="94" t="s">
        <v>974</v>
      </c>
      <c r="D264" s="49" t="s">
        <v>908</v>
      </c>
      <c r="E264" s="52" t="s">
        <v>909</v>
      </c>
      <c r="F264" s="49">
        <v>996729</v>
      </c>
      <c r="G264" s="50">
        <v>0.18</v>
      </c>
      <c r="H264" s="55">
        <v>25000</v>
      </c>
      <c r="I264" s="47">
        <v>2250</v>
      </c>
      <c r="J264" s="47">
        <v>2250</v>
      </c>
      <c r="K264" s="47">
        <v>0</v>
      </c>
      <c r="L264" s="47">
        <f t="shared" si="26"/>
        <v>4500</v>
      </c>
      <c r="M264" s="48">
        <f t="shared" si="27"/>
        <v>29500</v>
      </c>
      <c r="N264" s="48">
        <v>1900046892</v>
      </c>
      <c r="O264" s="47" t="s">
        <v>975</v>
      </c>
      <c r="P264" s="56" t="s">
        <v>976</v>
      </c>
      <c r="Q264" s="47"/>
      <c r="R264" s="47"/>
      <c r="S264" s="54"/>
      <c r="T264" s="54"/>
    </row>
    <row r="265" spans="1:20" x14ac:dyDescent="0.25">
      <c r="A265" s="48">
        <v>556</v>
      </c>
      <c r="B265" s="48" t="s">
        <v>983</v>
      </c>
      <c r="C265" s="94" t="s">
        <v>984</v>
      </c>
      <c r="D265" s="49" t="s">
        <v>13</v>
      </c>
      <c r="E265" s="52" t="s">
        <v>716</v>
      </c>
      <c r="F265" s="49">
        <v>996511</v>
      </c>
      <c r="G265" s="50">
        <v>0</v>
      </c>
      <c r="H265" s="55">
        <v>76523</v>
      </c>
      <c r="I265" s="47">
        <v>0</v>
      </c>
      <c r="J265" s="47">
        <v>0</v>
      </c>
      <c r="K265" s="47">
        <v>0</v>
      </c>
      <c r="L265" s="47">
        <f t="shared" ref="L265:L313" si="28">I265+J265+K265</f>
        <v>0</v>
      </c>
      <c r="M265" s="48">
        <f t="shared" ref="M265:M313" si="29">SUM(H265:K265)</f>
        <v>76523</v>
      </c>
      <c r="N265" s="48">
        <v>5100178654</v>
      </c>
      <c r="O265" s="47" t="s">
        <v>975</v>
      </c>
      <c r="P265" s="56" t="s">
        <v>23</v>
      </c>
      <c r="Q265" s="47" t="s">
        <v>16</v>
      </c>
      <c r="R265" s="47"/>
      <c r="S265" s="54"/>
      <c r="T265" s="54"/>
    </row>
    <row r="266" spans="1:20" x14ac:dyDescent="0.25">
      <c r="A266" s="48">
        <v>557</v>
      </c>
      <c r="B266" s="48" t="s">
        <v>985</v>
      </c>
      <c r="C266" s="94" t="s">
        <v>990</v>
      </c>
      <c r="D266" s="49" t="s">
        <v>13</v>
      </c>
      <c r="E266" s="52" t="s">
        <v>716</v>
      </c>
      <c r="F266" s="49">
        <v>996511</v>
      </c>
      <c r="G266" s="50">
        <v>0</v>
      </c>
      <c r="H266" s="55">
        <v>36454</v>
      </c>
      <c r="I266" s="47">
        <v>0</v>
      </c>
      <c r="J266" s="47">
        <v>0</v>
      </c>
      <c r="K266" s="47">
        <v>0</v>
      </c>
      <c r="L266" s="47">
        <f t="shared" si="28"/>
        <v>0</v>
      </c>
      <c r="M266" s="48">
        <f t="shared" si="29"/>
        <v>36454</v>
      </c>
      <c r="N266" s="48">
        <v>5100178659</v>
      </c>
      <c r="O266" s="47" t="s">
        <v>975</v>
      </c>
      <c r="P266" s="56" t="s">
        <v>23</v>
      </c>
      <c r="Q266" s="47" t="s">
        <v>16</v>
      </c>
      <c r="R266" s="47"/>
      <c r="S266" s="54"/>
      <c r="T266" s="54"/>
    </row>
    <row r="267" spans="1:20" x14ac:dyDescent="0.25">
      <c r="A267" s="48">
        <v>558</v>
      </c>
      <c r="B267" s="48" t="s">
        <v>986</v>
      </c>
      <c r="C267" s="94" t="s">
        <v>990</v>
      </c>
      <c r="D267" s="49" t="s">
        <v>13</v>
      </c>
      <c r="E267" s="52" t="s">
        <v>716</v>
      </c>
      <c r="F267" s="49">
        <v>996511</v>
      </c>
      <c r="G267" s="50">
        <v>0</v>
      </c>
      <c r="H267" s="55">
        <v>1374863</v>
      </c>
      <c r="I267" s="47">
        <v>0</v>
      </c>
      <c r="J267" s="47">
        <v>0</v>
      </c>
      <c r="K267" s="47">
        <v>0</v>
      </c>
      <c r="L267" s="47">
        <f t="shared" si="28"/>
        <v>0</v>
      </c>
      <c r="M267" s="48">
        <f t="shared" si="29"/>
        <v>1374863</v>
      </c>
      <c r="N267" s="48">
        <v>5100178643</v>
      </c>
      <c r="O267" s="47" t="s">
        <v>975</v>
      </c>
      <c r="P267" s="56" t="s">
        <v>23</v>
      </c>
      <c r="Q267" s="47" t="s">
        <v>16</v>
      </c>
      <c r="R267" s="47"/>
      <c r="S267" s="54"/>
      <c r="T267" s="54"/>
    </row>
    <row r="268" spans="1:20" x14ac:dyDescent="0.25">
      <c r="A268" s="48">
        <v>559</v>
      </c>
      <c r="B268" s="48" t="s">
        <v>987</v>
      </c>
      <c r="C268" s="94" t="s">
        <v>990</v>
      </c>
      <c r="D268" s="49" t="s">
        <v>13</v>
      </c>
      <c r="E268" s="52" t="s">
        <v>716</v>
      </c>
      <c r="F268" s="49">
        <v>996511</v>
      </c>
      <c r="G268" s="50">
        <v>0</v>
      </c>
      <c r="H268" s="55">
        <v>111700</v>
      </c>
      <c r="I268" s="47">
        <v>0</v>
      </c>
      <c r="J268" s="47">
        <v>0</v>
      </c>
      <c r="K268" s="47">
        <v>0</v>
      </c>
      <c r="L268" s="47">
        <f t="shared" si="28"/>
        <v>0</v>
      </c>
      <c r="M268" s="48">
        <f t="shared" si="29"/>
        <v>111700</v>
      </c>
      <c r="N268" s="48">
        <v>5100178663</v>
      </c>
      <c r="O268" s="47" t="s">
        <v>975</v>
      </c>
      <c r="P268" s="56" t="s">
        <v>23</v>
      </c>
      <c r="Q268" s="47" t="s">
        <v>16</v>
      </c>
      <c r="R268" s="47"/>
      <c r="S268" s="54"/>
      <c r="T268" s="54"/>
    </row>
    <row r="269" spans="1:20" x14ac:dyDescent="0.25">
      <c r="A269" s="48">
        <v>560</v>
      </c>
      <c r="B269" s="48" t="s">
        <v>988</v>
      </c>
      <c r="C269" s="94" t="s">
        <v>984</v>
      </c>
      <c r="D269" s="49" t="s">
        <v>13</v>
      </c>
      <c r="E269" s="52" t="s">
        <v>716</v>
      </c>
      <c r="F269" s="49">
        <v>996511</v>
      </c>
      <c r="G269" s="50">
        <v>0</v>
      </c>
      <c r="H269" s="55">
        <v>97297</v>
      </c>
      <c r="I269" s="47">
        <v>0</v>
      </c>
      <c r="J269" s="47">
        <v>0</v>
      </c>
      <c r="K269" s="47">
        <v>0</v>
      </c>
      <c r="L269" s="47">
        <f t="shared" si="28"/>
        <v>0</v>
      </c>
      <c r="M269" s="48">
        <f t="shared" si="29"/>
        <v>97297</v>
      </c>
      <c r="N269" s="48">
        <v>5100178658</v>
      </c>
      <c r="O269" s="47" t="s">
        <v>975</v>
      </c>
      <c r="P269" s="56" t="s">
        <v>23</v>
      </c>
      <c r="Q269" s="47" t="s">
        <v>16</v>
      </c>
      <c r="R269" s="47"/>
      <c r="S269" s="54"/>
      <c r="T269" s="54"/>
    </row>
    <row r="270" spans="1:20" x14ac:dyDescent="0.25">
      <c r="A270" s="48">
        <v>561</v>
      </c>
      <c r="B270" s="48">
        <v>50</v>
      </c>
      <c r="C270" s="94" t="s">
        <v>989</v>
      </c>
      <c r="D270" s="49" t="s">
        <v>35</v>
      </c>
      <c r="E270" s="52" t="s">
        <v>743</v>
      </c>
      <c r="F270" s="49">
        <v>996511</v>
      </c>
      <c r="G270" s="50">
        <v>0</v>
      </c>
      <c r="H270" s="55">
        <v>902474</v>
      </c>
      <c r="I270" s="47">
        <v>0</v>
      </c>
      <c r="J270" s="47">
        <v>0</v>
      </c>
      <c r="K270" s="47">
        <v>0</v>
      </c>
      <c r="L270" s="47">
        <f t="shared" si="28"/>
        <v>0</v>
      </c>
      <c r="M270" s="48">
        <f t="shared" si="29"/>
        <v>902474</v>
      </c>
      <c r="N270" s="48">
        <v>5100186490</v>
      </c>
      <c r="O270" s="47" t="s">
        <v>994</v>
      </c>
      <c r="P270" s="56" t="s">
        <v>36</v>
      </c>
      <c r="Q270" s="47" t="s">
        <v>16</v>
      </c>
      <c r="R270" s="47"/>
      <c r="S270" s="54"/>
      <c r="T270" s="54"/>
    </row>
    <row r="271" spans="1:20" x14ac:dyDescent="0.25">
      <c r="A271" s="48">
        <v>562</v>
      </c>
      <c r="B271" s="48" t="s">
        <v>991</v>
      </c>
      <c r="C271" s="94" t="s">
        <v>992</v>
      </c>
      <c r="D271" s="49" t="s">
        <v>13</v>
      </c>
      <c r="E271" s="52" t="s">
        <v>716</v>
      </c>
      <c r="F271" s="49">
        <v>996511</v>
      </c>
      <c r="G271" s="50">
        <v>0</v>
      </c>
      <c r="H271" s="55">
        <v>138965</v>
      </c>
      <c r="I271" s="47">
        <v>0</v>
      </c>
      <c r="J271" s="47">
        <v>0</v>
      </c>
      <c r="K271" s="47">
        <v>0</v>
      </c>
      <c r="L271" s="47">
        <f t="shared" si="28"/>
        <v>0</v>
      </c>
      <c r="M271" s="48">
        <f t="shared" si="29"/>
        <v>138965</v>
      </c>
      <c r="N271" s="48">
        <v>5100193087</v>
      </c>
      <c r="O271" s="47" t="s">
        <v>993</v>
      </c>
      <c r="P271" s="56" t="s">
        <v>23</v>
      </c>
      <c r="Q271" s="47" t="s">
        <v>16</v>
      </c>
      <c r="R271" s="47"/>
      <c r="S271" s="54"/>
      <c r="T271" s="54"/>
    </row>
    <row r="272" spans="1:20" x14ac:dyDescent="0.25">
      <c r="A272" s="48">
        <v>563</v>
      </c>
      <c r="B272" s="48" t="s">
        <v>995</v>
      </c>
      <c r="C272" s="94" t="s">
        <v>992</v>
      </c>
      <c r="D272" s="49" t="s">
        <v>13</v>
      </c>
      <c r="E272" s="52" t="s">
        <v>716</v>
      </c>
      <c r="F272" s="49">
        <v>996511</v>
      </c>
      <c r="G272" s="50">
        <v>0</v>
      </c>
      <c r="H272" s="55">
        <v>154759</v>
      </c>
      <c r="I272" s="47">
        <v>0</v>
      </c>
      <c r="J272" s="47">
        <v>0</v>
      </c>
      <c r="K272" s="47">
        <v>0</v>
      </c>
      <c r="L272" s="47">
        <f t="shared" si="28"/>
        <v>0</v>
      </c>
      <c r="M272" s="48">
        <f t="shared" si="29"/>
        <v>154759</v>
      </c>
      <c r="N272" s="48">
        <v>5100193065</v>
      </c>
      <c r="O272" s="47" t="s">
        <v>993</v>
      </c>
      <c r="P272" s="56" t="s">
        <v>23</v>
      </c>
      <c r="Q272" s="47" t="s">
        <v>16</v>
      </c>
      <c r="R272" s="47"/>
      <c r="S272" s="54"/>
      <c r="T272" s="54"/>
    </row>
    <row r="273" spans="1:20" x14ac:dyDescent="0.25">
      <c r="A273" s="48">
        <v>564</v>
      </c>
      <c r="B273" s="48" t="s">
        <v>996</v>
      </c>
      <c r="C273" s="94" t="s">
        <v>992</v>
      </c>
      <c r="D273" s="49" t="s">
        <v>13</v>
      </c>
      <c r="E273" s="52" t="s">
        <v>716</v>
      </c>
      <c r="F273" s="49">
        <v>996511</v>
      </c>
      <c r="G273" s="50">
        <v>0</v>
      </c>
      <c r="H273" s="55">
        <v>110647</v>
      </c>
      <c r="I273" s="47">
        <v>0</v>
      </c>
      <c r="J273" s="47">
        <v>0</v>
      </c>
      <c r="K273" s="47">
        <v>0</v>
      </c>
      <c r="L273" s="47">
        <f t="shared" si="28"/>
        <v>0</v>
      </c>
      <c r="M273" s="48">
        <f t="shared" si="29"/>
        <v>110647</v>
      </c>
      <c r="N273" s="48">
        <v>5100193070</v>
      </c>
      <c r="O273" s="47" t="s">
        <v>993</v>
      </c>
      <c r="P273" s="56" t="s">
        <v>23</v>
      </c>
      <c r="Q273" s="47" t="s">
        <v>16</v>
      </c>
      <c r="R273" s="47"/>
      <c r="S273" s="54"/>
      <c r="T273" s="54"/>
    </row>
    <row r="274" spans="1:20" x14ac:dyDescent="0.25">
      <c r="A274" s="48">
        <v>565</v>
      </c>
      <c r="B274" s="48" t="s">
        <v>997</v>
      </c>
      <c r="C274" s="94" t="s">
        <v>992</v>
      </c>
      <c r="D274" s="49" t="s">
        <v>13</v>
      </c>
      <c r="E274" s="52" t="s">
        <v>716</v>
      </c>
      <c r="F274" s="49">
        <v>996511</v>
      </c>
      <c r="G274" s="50">
        <v>0</v>
      </c>
      <c r="H274" s="55">
        <v>1242064</v>
      </c>
      <c r="I274" s="47">
        <v>0</v>
      </c>
      <c r="J274" s="47">
        <v>0</v>
      </c>
      <c r="K274" s="47">
        <v>0</v>
      </c>
      <c r="L274" s="47">
        <f t="shared" si="28"/>
        <v>0</v>
      </c>
      <c r="M274" s="48">
        <f t="shared" si="29"/>
        <v>1242064</v>
      </c>
      <c r="N274" s="48">
        <v>5100193082</v>
      </c>
      <c r="O274" s="47" t="s">
        <v>993</v>
      </c>
      <c r="P274" s="56" t="s">
        <v>23</v>
      </c>
      <c r="Q274" s="47" t="s">
        <v>16</v>
      </c>
      <c r="R274" s="47"/>
      <c r="S274" s="54"/>
      <c r="T274" s="54"/>
    </row>
    <row r="275" spans="1:20" x14ac:dyDescent="0.25">
      <c r="A275" s="48">
        <v>566</v>
      </c>
      <c r="B275" s="48">
        <v>84</v>
      </c>
      <c r="C275" s="94" t="s">
        <v>998</v>
      </c>
      <c r="D275" s="49" t="s">
        <v>47</v>
      </c>
      <c r="E275" s="52" t="s">
        <v>722</v>
      </c>
      <c r="F275" s="49">
        <v>996511</v>
      </c>
      <c r="G275" s="50">
        <v>0</v>
      </c>
      <c r="H275" s="55">
        <v>135260</v>
      </c>
      <c r="I275" s="47">
        <v>0</v>
      </c>
      <c r="J275" s="47">
        <v>0</v>
      </c>
      <c r="K275" s="47">
        <v>0</v>
      </c>
      <c r="L275" s="47">
        <f t="shared" si="28"/>
        <v>0</v>
      </c>
      <c r="M275" s="48">
        <f t="shared" si="29"/>
        <v>135260</v>
      </c>
      <c r="N275" s="48">
        <v>5100198000</v>
      </c>
      <c r="O275" s="47" t="s">
        <v>999</v>
      </c>
      <c r="P275" s="56" t="s">
        <v>23</v>
      </c>
      <c r="Q275" s="47" t="s">
        <v>16</v>
      </c>
      <c r="R275" s="47"/>
      <c r="S275" s="54"/>
      <c r="T275" s="54"/>
    </row>
    <row r="276" spans="1:20" x14ac:dyDescent="0.25">
      <c r="A276" s="48">
        <v>567</v>
      </c>
      <c r="B276" s="48">
        <v>83</v>
      </c>
      <c r="C276" s="94" t="s">
        <v>998</v>
      </c>
      <c r="D276" s="49" t="s">
        <v>47</v>
      </c>
      <c r="E276" s="52" t="s">
        <v>722</v>
      </c>
      <c r="F276" s="49">
        <v>996111</v>
      </c>
      <c r="G276" s="50">
        <v>0.18</v>
      </c>
      <c r="H276" s="55">
        <v>26852.34</v>
      </c>
      <c r="I276" s="47">
        <v>2417</v>
      </c>
      <c r="J276" s="47">
        <v>2417</v>
      </c>
      <c r="K276" s="47">
        <v>0</v>
      </c>
      <c r="L276" s="47">
        <f t="shared" si="28"/>
        <v>4834</v>
      </c>
      <c r="M276" s="48">
        <f t="shared" si="29"/>
        <v>31686.34</v>
      </c>
      <c r="N276" s="48">
        <v>1900051740</v>
      </c>
      <c r="O276" s="47" t="s">
        <v>999</v>
      </c>
      <c r="P276" s="56" t="s">
        <v>22</v>
      </c>
      <c r="Q276" s="47" t="s">
        <v>21</v>
      </c>
      <c r="R276" s="47"/>
      <c r="S276" s="54"/>
      <c r="T276" s="54"/>
    </row>
    <row r="277" spans="1:20" x14ac:dyDescent="0.25">
      <c r="A277" s="48">
        <v>568</v>
      </c>
      <c r="B277" s="48">
        <v>82</v>
      </c>
      <c r="C277" s="94" t="s">
        <v>998</v>
      </c>
      <c r="D277" s="49" t="s">
        <v>47</v>
      </c>
      <c r="E277" s="52" t="s">
        <v>722</v>
      </c>
      <c r="F277" s="49">
        <v>996713</v>
      </c>
      <c r="G277" s="50">
        <v>0.18</v>
      </c>
      <c r="H277" s="55">
        <v>43380</v>
      </c>
      <c r="I277" s="47">
        <v>3904</v>
      </c>
      <c r="J277" s="47">
        <v>3904</v>
      </c>
      <c r="K277" s="47">
        <v>0</v>
      </c>
      <c r="L277" s="47">
        <f t="shared" si="28"/>
        <v>7808</v>
      </c>
      <c r="M277" s="48">
        <f t="shared" si="29"/>
        <v>51188</v>
      </c>
      <c r="N277" s="48">
        <v>1900051739</v>
      </c>
      <c r="O277" s="47" t="s">
        <v>999</v>
      </c>
      <c r="P277" s="56" t="s">
        <v>32</v>
      </c>
      <c r="Q277" s="47" t="s">
        <v>21</v>
      </c>
      <c r="R277" s="47"/>
      <c r="S277" s="54"/>
      <c r="T277" s="54"/>
    </row>
    <row r="278" spans="1:20" x14ac:dyDescent="0.25">
      <c r="A278" s="48">
        <v>569</v>
      </c>
      <c r="B278" s="48" t="s">
        <v>682</v>
      </c>
      <c r="C278" s="94" t="s">
        <v>1000</v>
      </c>
      <c r="D278" s="49" t="s">
        <v>30</v>
      </c>
      <c r="E278" s="52" t="s">
        <v>713</v>
      </c>
      <c r="F278" s="49">
        <v>9961</v>
      </c>
      <c r="G278" s="50">
        <v>0.18</v>
      </c>
      <c r="H278" s="55">
        <v>300644.25</v>
      </c>
      <c r="I278" s="47">
        <v>27057.98</v>
      </c>
      <c r="J278" s="47">
        <v>27057.98</v>
      </c>
      <c r="K278" s="47">
        <v>0</v>
      </c>
      <c r="L278" s="47">
        <f t="shared" si="28"/>
        <v>54115.96</v>
      </c>
      <c r="M278" s="48">
        <f>SUM(H278:K278)</f>
        <v>354760.20999999996</v>
      </c>
      <c r="N278" s="48">
        <v>1900051721</v>
      </c>
      <c r="O278" s="47" t="s">
        <v>999</v>
      </c>
      <c r="P278" s="56" t="s">
        <v>31</v>
      </c>
      <c r="Q278" s="47" t="s">
        <v>21</v>
      </c>
      <c r="R278" s="47"/>
      <c r="S278" s="54"/>
      <c r="T278" s="54"/>
    </row>
    <row r="279" spans="1:20" x14ac:dyDescent="0.25">
      <c r="A279" s="48">
        <v>570</v>
      </c>
      <c r="B279" s="48" t="s">
        <v>416</v>
      </c>
      <c r="C279" s="94" t="s">
        <v>1000</v>
      </c>
      <c r="D279" s="49" t="s">
        <v>30</v>
      </c>
      <c r="E279" s="52" t="s">
        <v>713</v>
      </c>
      <c r="F279" s="49">
        <v>9961</v>
      </c>
      <c r="G279" s="50">
        <v>0.18</v>
      </c>
      <c r="H279" s="55">
        <v>25627.5</v>
      </c>
      <c r="I279" s="47">
        <v>2306.48</v>
      </c>
      <c r="J279" s="47">
        <v>2306.48</v>
      </c>
      <c r="K279" s="47">
        <v>0</v>
      </c>
      <c r="L279" s="47">
        <f t="shared" si="28"/>
        <v>4612.96</v>
      </c>
      <c r="M279" s="48">
        <f t="shared" si="29"/>
        <v>30240.46</v>
      </c>
      <c r="N279" s="48">
        <v>1900051723</v>
      </c>
      <c r="O279" s="47" t="s">
        <v>999</v>
      </c>
      <c r="P279" s="56" t="s">
        <v>1001</v>
      </c>
      <c r="Q279" s="47" t="s">
        <v>21</v>
      </c>
      <c r="R279" s="47"/>
      <c r="S279" s="54"/>
      <c r="T279" s="54"/>
    </row>
    <row r="280" spans="1:20" x14ac:dyDescent="0.25">
      <c r="A280" s="48">
        <v>571</v>
      </c>
      <c r="B280" s="48" t="s">
        <v>1002</v>
      </c>
      <c r="C280" s="94" t="s">
        <v>992</v>
      </c>
      <c r="D280" s="49" t="s">
        <v>13</v>
      </c>
      <c r="E280" s="52" t="s">
        <v>716</v>
      </c>
      <c r="F280" s="49">
        <v>9967</v>
      </c>
      <c r="G280" s="50">
        <v>0.18</v>
      </c>
      <c r="H280" s="55">
        <v>16880</v>
      </c>
      <c r="I280" s="47">
        <v>1519.2</v>
      </c>
      <c r="J280" s="47">
        <v>1519.2</v>
      </c>
      <c r="K280" s="47">
        <v>0</v>
      </c>
      <c r="L280" s="47">
        <f t="shared" si="28"/>
        <v>3038.4</v>
      </c>
      <c r="M280" s="48">
        <f t="shared" si="29"/>
        <v>19918.400000000001</v>
      </c>
      <c r="N280" s="48">
        <v>1900051717</v>
      </c>
      <c r="O280" s="47" t="s">
        <v>999</v>
      </c>
      <c r="P280" s="56" t="s">
        <v>32</v>
      </c>
      <c r="Q280" s="47" t="s">
        <v>21</v>
      </c>
      <c r="R280" s="47"/>
      <c r="S280" s="54"/>
      <c r="T280" s="54"/>
    </row>
    <row r="281" spans="1:20" x14ac:dyDescent="0.25">
      <c r="A281" s="48">
        <v>572</v>
      </c>
      <c r="B281" s="48" t="s">
        <v>1003</v>
      </c>
      <c r="C281" s="94" t="s">
        <v>992</v>
      </c>
      <c r="D281" s="49" t="s">
        <v>13</v>
      </c>
      <c r="E281" s="52" t="s">
        <v>716</v>
      </c>
      <c r="F281" s="49">
        <v>9967</v>
      </c>
      <c r="G281" s="50">
        <v>0.18</v>
      </c>
      <c r="H281" s="55">
        <v>43850</v>
      </c>
      <c r="I281" s="47">
        <v>3946.5</v>
      </c>
      <c r="J281" s="47">
        <v>3946.5</v>
      </c>
      <c r="K281" s="47">
        <v>0</v>
      </c>
      <c r="L281" s="47">
        <f t="shared" si="28"/>
        <v>7893</v>
      </c>
      <c r="M281" s="48">
        <f t="shared" si="29"/>
        <v>51743</v>
      </c>
      <c r="N281" s="48">
        <v>1900051022</v>
      </c>
      <c r="O281" s="47" t="s">
        <v>1004</v>
      </c>
      <c r="P281" s="56" t="s">
        <v>32</v>
      </c>
      <c r="Q281" s="47" t="s">
        <v>21</v>
      </c>
      <c r="R281" s="47"/>
      <c r="S281" s="54"/>
      <c r="T281" s="54"/>
    </row>
    <row r="282" spans="1:20" x14ac:dyDescent="0.25">
      <c r="A282" s="48">
        <v>573</v>
      </c>
      <c r="B282" s="48" t="s">
        <v>1005</v>
      </c>
      <c r="C282" s="94" t="s">
        <v>992</v>
      </c>
      <c r="D282" s="49" t="s">
        <v>13</v>
      </c>
      <c r="E282" s="52" t="s">
        <v>716</v>
      </c>
      <c r="F282" s="49">
        <v>9967</v>
      </c>
      <c r="G282" s="50">
        <v>0.18</v>
      </c>
      <c r="H282" s="55">
        <v>43940</v>
      </c>
      <c r="I282" s="47">
        <v>3954.6</v>
      </c>
      <c r="J282" s="47">
        <v>3954.6</v>
      </c>
      <c r="K282" s="47">
        <v>0</v>
      </c>
      <c r="L282" s="47">
        <f t="shared" si="28"/>
        <v>7909.2</v>
      </c>
      <c r="M282" s="48">
        <f t="shared" si="29"/>
        <v>51849.2</v>
      </c>
      <c r="N282" s="48">
        <v>1900051025</v>
      </c>
      <c r="O282" s="47" t="s">
        <v>1004</v>
      </c>
      <c r="P282" s="56" t="s">
        <v>32</v>
      </c>
      <c r="Q282" s="47" t="s">
        <v>21</v>
      </c>
      <c r="R282" s="47"/>
      <c r="S282" s="54"/>
      <c r="T282" s="54"/>
    </row>
    <row r="283" spans="1:20" x14ac:dyDescent="0.25">
      <c r="A283" s="48">
        <v>574</v>
      </c>
      <c r="B283" s="48" t="s">
        <v>1006</v>
      </c>
      <c r="C283" s="94" t="s">
        <v>992</v>
      </c>
      <c r="D283" s="49" t="s">
        <v>13</v>
      </c>
      <c r="E283" s="52" t="s">
        <v>716</v>
      </c>
      <c r="F283" s="49">
        <v>9967</v>
      </c>
      <c r="G283" s="50">
        <v>0.18</v>
      </c>
      <c r="H283" s="55">
        <v>28550</v>
      </c>
      <c r="I283" s="47">
        <v>2569.5</v>
      </c>
      <c r="J283" s="47">
        <v>2569.5</v>
      </c>
      <c r="K283" s="47">
        <v>0</v>
      </c>
      <c r="L283" s="47">
        <f t="shared" si="28"/>
        <v>5139</v>
      </c>
      <c r="M283" s="48">
        <f t="shared" si="29"/>
        <v>33689</v>
      </c>
      <c r="N283" s="48">
        <v>1900051016</v>
      </c>
      <c r="O283" s="47" t="s">
        <v>1004</v>
      </c>
      <c r="P283" s="56" t="s">
        <v>32</v>
      </c>
      <c r="Q283" s="47" t="s">
        <v>21</v>
      </c>
      <c r="R283" s="47"/>
      <c r="S283" s="54"/>
      <c r="T283" s="54"/>
    </row>
    <row r="284" spans="1:20" x14ac:dyDescent="0.25">
      <c r="A284" s="48">
        <v>575</v>
      </c>
      <c r="B284" s="48">
        <v>81</v>
      </c>
      <c r="C284" s="94" t="s">
        <v>226</v>
      </c>
      <c r="D284" s="49" t="s">
        <v>47</v>
      </c>
      <c r="E284" s="52" t="s">
        <v>722</v>
      </c>
      <c r="F284" s="49">
        <v>996511</v>
      </c>
      <c r="G284" s="50">
        <v>0</v>
      </c>
      <c r="H284" s="55">
        <v>118849</v>
      </c>
      <c r="I284" s="47">
        <v>0</v>
      </c>
      <c r="J284" s="47">
        <v>0</v>
      </c>
      <c r="K284" s="47">
        <v>0</v>
      </c>
      <c r="L284" s="47">
        <f t="shared" si="28"/>
        <v>0</v>
      </c>
      <c r="M284" s="48">
        <f t="shared" si="29"/>
        <v>118849</v>
      </c>
      <c r="N284" s="48">
        <v>5100178705</v>
      </c>
      <c r="O284" s="47" t="s">
        <v>975</v>
      </c>
      <c r="P284" s="56" t="s">
        <v>23</v>
      </c>
      <c r="Q284" s="47" t="s">
        <v>16</v>
      </c>
      <c r="R284" s="47"/>
      <c r="S284" s="54"/>
      <c r="T284" s="54"/>
    </row>
    <row r="285" spans="1:20" x14ac:dyDescent="0.25">
      <c r="A285" s="48">
        <v>576</v>
      </c>
      <c r="B285" s="48">
        <v>79</v>
      </c>
      <c r="C285" s="94" t="s">
        <v>226</v>
      </c>
      <c r="D285" s="49" t="s">
        <v>47</v>
      </c>
      <c r="E285" s="52" t="s">
        <v>722</v>
      </c>
      <c r="F285" s="49">
        <v>996713</v>
      </c>
      <c r="G285" s="50">
        <v>0.18</v>
      </c>
      <c r="H285" s="55">
        <v>19270</v>
      </c>
      <c r="I285" s="47">
        <v>1734</v>
      </c>
      <c r="J285" s="47">
        <v>1734</v>
      </c>
      <c r="K285" s="47">
        <v>0</v>
      </c>
      <c r="L285" s="47">
        <f t="shared" si="28"/>
        <v>3468</v>
      </c>
      <c r="M285" s="48">
        <f t="shared" si="29"/>
        <v>22738</v>
      </c>
      <c r="N285" s="48">
        <v>1900051065</v>
      </c>
      <c r="O285" s="47" t="s">
        <v>1004</v>
      </c>
      <c r="P285" s="56" t="s">
        <v>32</v>
      </c>
      <c r="Q285" s="47" t="s">
        <v>21</v>
      </c>
      <c r="R285" s="47"/>
      <c r="S285" s="54"/>
      <c r="T285" s="54"/>
    </row>
    <row r="286" spans="1:20" x14ac:dyDescent="0.25">
      <c r="A286" s="48">
        <v>577</v>
      </c>
      <c r="B286" s="48">
        <v>80</v>
      </c>
      <c r="C286" s="94" t="s">
        <v>226</v>
      </c>
      <c r="D286" s="49" t="s">
        <v>47</v>
      </c>
      <c r="E286" s="52" t="s">
        <v>722</v>
      </c>
      <c r="F286" s="49">
        <v>996111</v>
      </c>
      <c r="G286" s="50">
        <v>0.18</v>
      </c>
      <c r="H286" s="55">
        <v>22458</v>
      </c>
      <c r="I286" s="47">
        <v>2021</v>
      </c>
      <c r="J286" s="47">
        <v>2021</v>
      </c>
      <c r="K286" s="47">
        <v>0</v>
      </c>
      <c r="L286" s="47">
        <f t="shared" si="28"/>
        <v>4042</v>
      </c>
      <c r="M286" s="48">
        <f t="shared" si="29"/>
        <v>26500</v>
      </c>
      <c r="N286" s="48">
        <v>1900051066</v>
      </c>
      <c r="O286" s="47" t="s">
        <v>1004</v>
      </c>
      <c r="P286" s="56" t="s">
        <v>32</v>
      </c>
      <c r="Q286" s="47" t="s">
        <v>21</v>
      </c>
      <c r="R286" s="47"/>
      <c r="S286" s="54"/>
      <c r="T286" s="54"/>
    </row>
    <row r="287" spans="1:20" x14ac:dyDescent="0.25">
      <c r="A287" s="48">
        <v>578</v>
      </c>
      <c r="B287" s="48">
        <v>15</v>
      </c>
      <c r="C287" s="94" t="s">
        <v>998</v>
      </c>
      <c r="D287" s="49" t="s">
        <v>856</v>
      </c>
      <c r="E287" s="52" t="s">
        <v>916</v>
      </c>
      <c r="F287" s="49">
        <v>996713</v>
      </c>
      <c r="G287" s="50">
        <v>0.18</v>
      </c>
      <c r="H287" s="55">
        <v>9728</v>
      </c>
      <c r="I287" s="47">
        <v>876</v>
      </c>
      <c r="J287" s="47">
        <v>876</v>
      </c>
      <c r="K287" s="47">
        <v>0</v>
      </c>
      <c r="L287" s="47">
        <f t="shared" si="28"/>
        <v>1752</v>
      </c>
      <c r="M287" s="48">
        <f t="shared" si="29"/>
        <v>11480</v>
      </c>
      <c r="N287" s="48">
        <v>1900051042</v>
      </c>
      <c r="O287" s="47" t="s">
        <v>1004</v>
      </c>
      <c r="P287" s="56" t="s">
        <v>32</v>
      </c>
      <c r="Q287" s="47" t="s">
        <v>21</v>
      </c>
      <c r="R287" s="47"/>
      <c r="S287" s="54"/>
      <c r="T287" s="54"/>
    </row>
    <row r="288" spans="1:20" x14ac:dyDescent="0.25">
      <c r="A288" s="48">
        <v>579</v>
      </c>
      <c r="B288" s="48">
        <v>17</v>
      </c>
      <c r="C288" s="94" t="s">
        <v>998</v>
      </c>
      <c r="D288" s="49" t="s">
        <v>856</v>
      </c>
      <c r="E288" s="52" t="s">
        <v>916</v>
      </c>
      <c r="F288" s="49">
        <v>996713</v>
      </c>
      <c r="G288" s="50">
        <v>0</v>
      </c>
      <c r="H288" s="55">
        <v>27959</v>
      </c>
      <c r="I288" s="47">
        <v>0</v>
      </c>
      <c r="J288" s="47">
        <v>0</v>
      </c>
      <c r="K288" s="47">
        <v>0</v>
      </c>
      <c r="L288" s="47">
        <f t="shared" si="28"/>
        <v>0</v>
      </c>
      <c r="M288" s="48">
        <f t="shared" si="29"/>
        <v>27959</v>
      </c>
      <c r="N288" s="48">
        <v>5100194253</v>
      </c>
      <c r="O288" s="47" t="s">
        <v>1004</v>
      </c>
      <c r="P288" s="56" t="s">
        <v>23</v>
      </c>
      <c r="Q288" s="47" t="s">
        <v>16</v>
      </c>
      <c r="R288" s="47"/>
      <c r="S288" s="54"/>
      <c r="T288" s="54"/>
    </row>
    <row r="289" spans="1:20" x14ac:dyDescent="0.25">
      <c r="A289" s="48">
        <v>580</v>
      </c>
      <c r="B289" s="48">
        <v>16</v>
      </c>
      <c r="C289" s="94" t="s">
        <v>998</v>
      </c>
      <c r="D289" s="49" t="s">
        <v>856</v>
      </c>
      <c r="E289" s="52" t="s">
        <v>916</v>
      </c>
      <c r="F289" s="49">
        <v>996111</v>
      </c>
      <c r="G289" s="50">
        <v>0.18</v>
      </c>
      <c r="H289" s="55">
        <v>20240</v>
      </c>
      <c r="I289" s="47">
        <v>1822</v>
      </c>
      <c r="J289" s="47">
        <v>1822</v>
      </c>
      <c r="K289" s="47">
        <v>0</v>
      </c>
      <c r="L289" s="47">
        <f t="shared" si="28"/>
        <v>3644</v>
      </c>
      <c r="M289" s="48">
        <f t="shared" si="29"/>
        <v>23884</v>
      </c>
      <c r="N289" s="48">
        <v>1900051043</v>
      </c>
      <c r="O289" s="47" t="s">
        <v>1004</v>
      </c>
      <c r="P289" s="56" t="s">
        <v>847</v>
      </c>
      <c r="Q289" s="47" t="s">
        <v>21</v>
      </c>
      <c r="R289" s="47"/>
      <c r="S289" s="54"/>
      <c r="T289" s="54"/>
    </row>
    <row r="290" spans="1:20" x14ac:dyDescent="0.25">
      <c r="A290" s="48">
        <v>581</v>
      </c>
      <c r="B290" s="48">
        <v>49</v>
      </c>
      <c r="C290" s="94" t="s">
        <v>998</v>
      </c>
      <c r="D290" s="49" t="s">
        <v>35</v>
      </c>
      <c r="E290" s="52" t="s">
        <v>743</v>
      </c>
      <c r="F290" s="49">
        <v>996511</v>
      </c>
      <c r="G290" s="50">
        <v>0</v>
      </c>
      <c r="H290" s="55">
        <v>486332</v>
      </c>
      <c r="I290" s="47">
        <v>0</v>
      </c>
      <c r="J290" s="47">
        <v>0</v>
      </c>
      <c r="K290" s="47">
        <v>0</v>
      </c>
      <c r="L290" s="47">
        <f t="shared" si="28"/>
        <v>0</v>
      </c>
      <c r="M290" s="48">
        <f t="shared" si="29"/>
        <v>486332</v>
      </c>
      <c r="N290" s="48">
        <v>5100193919</v>
      </c>
      <c r="O290" s="47" t="s">
        <v>1007</v>
      </c>
      <c r="P290" s="56" t="s">
        <v>36</v>
      </c>
      <c r="Q290" s="47" t="s">
        <v>21</v>
      </c>
      <c r="R290" s="47"/>
      <c r="S290" s="54"/>
      <c r="T290" s="54"/>
    </row>
    <row r="291" spans="1:20" x14ac:dyDescent="0.25">
      <c r="A291" s="48">
        <v>582</v>
      </c>
      <c r="B291" s="48" t="s">
        <v>1008</v>
      </c>
      <c r="C291" s="94" t="s">
        <v>992</v>
      </c>
      <c r="D291" s="49" t="s">
        <v>908</v>
      </c>
      <c r="E291" s="52" t="s">
        <v>909</v>
      </c>
      <c r="F291" s="49">
        <v>996729</v>
      </c>
      <c r="G291" s="50">
        <v>0.18</v>
      </c>
      <c r="H291" s="55">
        <v>25000</v>
      </c>
      <c r="I291" s="47">
        <v>2250</v>
      </c>
      <c r="J291" s="47">
        <v>2250</v>
      </c>
      <c r="K291" s="47">
        <v>0</v>
      </c>
      <c r="L291" s="47">
        <f t="shared" si="28"/>
        <v>4500</v>
      </c>
      <c r="M291" s="48">
        <f t="shared" si="29"/>
        <v>29500</v>
      </c>
      <c r="N291" s="48">
        <v>1900051755</v>
      </c>
      <c r="O291" s="47" t="s">
        <v>999</v>
      </c>
      <c r="P291" s="56" t="s">
        <v>976</v>
      </c>
      <c r="Q291" s="47" t="s">
        <v>21</v>
      </c>
      <c r="R291" s="47"/>
      <c r="S291" s="54"/>
      <c r="T291" s="54"/>
    </row>
    <row r="292" spans="1:20" x14ac:dyDescent="0.25">
      <c r="A292" s="48">
        <v>583</v>
      </c>
      <c r="B292" s="48">
        <v>13</v>
      </c>
      <c r="C292" s="94" t="s">
        <v>226</v>
      </c>
      <c r="D292" s="49" t="s">
        <v>856</v>
      </c>
      <c r="E292" s="52" t="s">
        <v>916</v>
      </c>
      <c r="F292" s="49">
        <v>996111</v>
      </c>
      <c r="G292" s="50">
        <v>0.18</v>
      </c>
      <c r="H292" s="55">
        <v>2875</v>
      </c>
      <c r="I292" s="47">
        <v>259</v>
      </c>
      <c r="J292" s="47">
        <v>259</v>
      </c>
      <c r="K292" s="47">
        <v>0</v>
      </c>
      <c r="L292" s="47">
        <f t="shared" si="28"/>
        <v>518</v>
      </c>
      <c r="M292" s="48">
        <f t="shared" si="29"/>
        <v>3393</v>
      </c>
      <c r="N292" s="48">
        <v>1900052115</v>
      </c>
      <c r="O292" s="47" t="s">
        <v>1009</v>
      </c>
      <c r="P292" s="56" t="s">
        <v>847</v>
      </c>
      <c r="Q292" s="47" t="s">
        <v>21</v>
      </c>
      <c r="R292" s="47"/>
      <c r="S292" s="54"/>
      <c r="T292" s="54"/>
    </row>
    <row r="293" spans="1:20" x14ac:dyDescent="0.25">
      <c r="A293" s="48">
        <v>584</v>
      </c>
      <c r="B293" s="48">
        <v>18</v>
      </c>
      <c r="C293" s="94" t="s">
        <v>998</v>
      </c>
      <c r="D293" s="49" t="s">
        <v>856</v>
      </c>
      <c r="E293" s="52" t="s">
        <v>916</v>
      </c>
      <c r="F293" s="49">
        <v>996111</v>
      </c>
      <c r="G293" s="50">
        <v>0.18</v>
      </c>
      <c r="H293" s="55">
        <v>2530</v>
      </c>
      <c r="I293" s="47">
        <v>228</v>
      </c>
      <c r="J293" s="47">
        <v>228</v>
      </c>
      <c r="K293" s="47">
        <v>0</v>
      </c>
      <c r="L293" s="47">
        <f t="shared" si="28"/>
        <v>456</v>
      </c>
      <c r="M293" s="48">
        <f t="shared" si="29"/>
        <v>2986</v>
      </c>
      <c r="N293" s="48">
        <v>1900052119</v>
      </c>
      <c r="O293" s="47" t="s">
        <v>1009</v>
      </c>
      <c r="P293" s="56" t="s">
        <v>847</v>
      </c>
      <c r="Q293" s="47" t="s">
        <v>21</v>
      </c>
      <c r="R293" s="47"/>
      <c r="S293" s="54"/>
      <c r="T293" s="54"/>
    </row>
    <row r="294" spans="1:20" x14ac:dyDescent="0.25">
      <c r="A294" s="48">
        <v>585</v>
      </c>
      <c r="B294" s="48" t="s">
        <v>1010</v>
      </c>
      <c r="C294" s="94" t="s">
        <v>1011</v>
      </c>
      <c r="D294" s="49" t="s">
        <v>242</v>
      </c>
      <c r="E294" s="52" t="s">
        <v>737</v>
      </c>
      <c r="F294" s="49">
        <v>996111</v>
      </c>
      <c r="G294" s="50">
        <v>0.18</v>
      </c>
      <c r="H294" s="55">
        <v>58575</v>
      </c>
      <c r="I294" s="47">
        <v>5271.75</v>
      </c>
      <c r="J294" s="47">
        <v>5271.75</v>
      </c>
      <c r="K294" s="47">
        <v>0</v>
      </c>
      <c r="L294" s="47">
        <f t="shared" si="28"/>
        <v>10543.5</v>
      </c>
      <c r="M294" s="48">
        <f t="shared" si="29"/>
        <v>69118.5</v>
      </c>
      <c r="N294" s="48">
        <v>1900052110</v>
      </c>
      <c r="O294" s="47" t="s">
        <v>1009</v>
      </c>
      <c r="P294" s="56" t="s">
        <v>1012</v>
      </c>
      <c r="Q294" s="47" t="s">
        <v>21</v>
      </c>
      <c r="R294" s="47"/>
      <c r="S294" s="54"/>
      <c r="T294" s="54"/>
    </row>
    <row r="295" spans="1:20" x14ac:dyDescent="0.25">
      <c r="A295" s="48">
        <v>586</v>
      </c>
      <c r="B295" s="48" t="s">
        <v>1013</v>
      </c>
      <c r="C295" s="94" t="s">
        <v>1014</v>
      </c>
      <c r="D295" s="49" t="s">
        <v>861</v>
      </c>
      <c r="E295" s="52" t="s">
        <v>715</v>
      </c>
      <c r="F295" s="49">
        <v>998361</v>
      </c>
      <c r="G295" s="50">
        <v>0.18</v>
      </c>
      <c r="H295" s="55">
        <v>208120.5</v>
      </c>
      <c r="I295" s="47">
        <v>18730.849999999999</v>
      </c>
      <c r="J295" s="47">
        <v>18730.849999999999</v>
      </c>
      <c r="K295" s="47">
        <v>0</v>
      </c>
      <c r="L295" s="47">
        <f t="shared" si="28"/>
        <v>37461.699999999997</v>
      </c>
      <c r="M295" s="48">
        <f t="shared" si="29"/>
        <v>245582.2</v>
      </c>
      <c r="N295" s="48">
        <v>5100198834</v>
      </c>
      <c r="O295" s="47" t="s">
        <v>1009</v>
      </c>
      <c r="P295" s="56" t="s">
        <v>249</v>
      </c>
      <c r="Q295" s="47" t="s">
        <v>21</v>
      </c>
      <c r="R295" s="47"/>
      <c r="S295" s="54"/>
      <c r="T295" s="54"/>
    </row>
    <row r="296" spans="1:20" x14ac:dyDescent="0.25">
      <c r="A296" s="48">
        <v>587</v>
      </c>
      <c r="B296" s="48">
        <v>863</v>
      </c>
      <c r="C296" s="94" t="s">
        <v>1015</v>
      </c>
      <c r="D296" s="49" t="s">
        <v>135</v>
      </c>
      <c r="E296" s="52" t="s">
        <v>698</v>
      </c>
      <c r="F296" s="49">
        <v>998361</v>
      </c>
      <c r="G296" s="50">
        <v>0.18</v>
      </c>
      <c r="H296" s="55">
        <v>62070</v>
      </c>
      <c r="I296" s="47">
        <v>0</v>
      </c>
      <c r="J296" s="47">
        <v>0</v>
      </c>
      <c r="K296" s="47">
        <v>11172.6</v>
      </c>
      <c r="L296" s="47">
        <f t="shared" si="28"/>
        <v>11172.6</v>
      </c>
      <c r="M296" s="48">
        <f t="shared" si="29"/>
        <v>73242.600000000006</v>
      </c>
      <c r="N296" s="48">
        <v>5100198786</v>
      </c>
      <c r="O296" s="47" t="s">
        <v>1009</v>
      </c>
      <c r="P296" s="56" t="s">
        <v>864</v>
      </c>
      <c r="Q296" s="47" t="s">
        <v>21</v>
      </c>
      <c r="R296" s="47"/>
      <c r="S296" s="54"/>
      <c r="T296" s="54"/>
    </row>
    <row r="297" spans="1:20" x14ac:dyDescent="0.25">
      <c r="A297" s="48">
        <v>588</v>
      </c>
      <c r="B297" s="48" t="s">
        <v>1016</v>
      </c>
      <c r="C297" s="94" t="s">
        <v>1017</v>
      </c>
      <c r="D297" s="49" t="s">
        <v>13</v>
      </c>
      <c r="E297" s="52" t="s">
        <v>716</v>
      </c>
      <c r="F297" s="49">
        <v>996511</v>
      </c>
      <c r="G297" s="50">
        <v>0.12</v>
      </c>
      <c r="H297" s="55">
        <v>1645254</v>
      </c>
      <c r="I297" s="47">
        <v>98715.24</v>
      </c>
      <c r="J297" s="47">
        <v>98715.24</v>
      </c>
      <c r="K297" s="47">
        <v>0</v>
      </c>
      <c r="L297" s="47">
        <f t="shared" si="28"/>
        <v>197430.48</v>
      </c>
      <c r="M297" s="48">
        <f t="shared" si="29"/>
        <v>1842684.48</v>
      </c>
      <c r="N297" s="48">
        <v>5100204201</v>
      </c>
      <c r="O297" s="47" t="s">
        <v>1018</v>
      </c>
      <c r="P297" s="56" t="s">
        <v>23</v>
      </c>
      <c r="Q297" s="47" t="s">
        <v>21</v>
      </c>
      <c r="R297" s="47"/>
      <c r="S297" s="54"/>
      <c r="T297" s="54"/>
    </row>
    <row r="298" spans="1:20" x14ac:dyDescent="0.25">
      <c r="A298" s="48">
        <v>589</v>
      </c>
      <c r="B298" s="48" t="s">
        <v>1019</v>
      </c>
      <c r="C298" s="94" t="s">
        <v>1021</v>
      </c>
      <c r="D298" s="49" t="s">
        <v>13</v>
      </c>
      <c r="E298" s="52" t="s">
        <v>716</v>
      </c>
      <c r="F298" s="49">
        <v>996511</v>
      </c>
      <c r="G298" s="50">
        <v>0.12</v>
      </c>
      <c r="H298" s="55">
        <v>86249.45</v>
      </c>
      <c r="I298" s="47">
        <v>5174.97</v>
      </c>
      <c r="J298" s="47">
        <v>5174.97</v>
      </c>
      <c r="K298" s="47">
        <v>0</v>
      </c>
      <c r="L298" s="47">
        <f t="shared" si="28"/>
        <v>10349.94</v>
      </c>
      <c r="M298" s="48">
        <f t="shared" si="29"/>
        <v>96599.39</v>
      </c>
      <c r="N298" s="48">
        <v>5100204217</v>
      </c>
      <c r="O298" s="47" t="s">
        <v>1018</v>
      </c>
      <c r="P298" s="56" t="s">
        <v>23</v>
      </c>
      <c r="Q298" s="47" t="s">
        <v>21</v>
      </c>
      <c r="R298" s="47"/>
      <c r="S298" s="54"/>
      <c r="T298" s="54"/>
    </row>
    <row r="299" spans="1:20" x14ac:dyDescent="0.25">
      <c r="A299" s="48">
        <v>590</v>
      </c>
      <c r="B299" s="48" t="s">
        <v>1020</v>
      </c>
      <c r="C299" s="94" t="s">
        <v>1017</v>
      </c>
      <c r="D299" s="49" t="s">
        <v>13</v>
      </c>
      <c r="E299" s="52" t="s">
        <v>716</v>
      </c>
      <c r="F299" s="49">
        <v>996511</v>
      </c>
      <c r="G299" s="50">
        <v>0.12</v>
      </c>
      <c r="H299" s="55">
        <v>214303.5</v>
      </c>
      <c r="I299" s="47">
        <v>12858.21</v>
      </c>
      <c r="J299" s="47">
        <v>12858.21</v>
      </c>
      <c r="K299" s="47">
        <v>0</v>
      </c>
      <c r="L299" s="47">
        <f t="shared" si="28"/>
        <v>25716.42</v>
      </c>
      <c r="M299" s="48">
        <f t="shared" si="29"/>
        <v>240019.91999999998</v>
      </c>
      <c r="N299" s="48">
        <v>5100204224</v>
      </c>
      <c r="O299" s="47" t="s">
        <v>1018</v>
      </c>
      <c r="P299" s="56" t="s">
        <v>23</v>
      </c>
      <c r="Q299" s="47" t="s">
        <v>21</v>
      </c>
      <c r="R299" s="47"/>
      <c r="S299" s="54"/>
      <c r="T299" s="54"/>
    </row>
    <row r="300" spans="1:20" x14ac:dyDescent="0.25">
      <c r="A300" s="48">
        <v>591</v>
      </c>
      <c r="B300" s="48" t="s">
        <v>1022</v>
      </c>
      <c r="C300" s="94" t="s">
        <v>1017</v>
      </c>
      <c r="D300" s="49" t="s">
        <v>13</v>
      </c>
      <c r="E300" s="52" t="s">
        <v>716</v>
      </c>
      <c r="F300" s="49">
        <v>996511</v>
      </c>
      <c r="G300" s="50">
        <v>0.12</v>
      </c>
      <c r="H300" s="55">
        <v>178255</v>
      </c>
      <c r="I300" s="47">
        <v>10695.3</v>
      </c>
      <c r="J300" s="47">
        <v>10695.3</v>
      </c>
      <c r="K300" s="47">
        <v>0</v>
      </c>
      <c r="L300" s="47">
        <f t="shared" si="28"/>
        <v>21390.6</v>
      </c>
      <c r="M300" s="48">
        <f t="shared" si="29"/>
        <v>199645.59999999998</v>
      </c>
      <c r="N300" s="48">
        <v>5100204227</v>
      </c>
      <c r="O300" s="47" t="s">
        <v>1018</v>
      </c>
      <c r="P300" s="56" t="s">
        <v>23</v>
      </c>
      <c r="Q300" s="47" t="s">
        <v>21</v>
      </c>
      <c r="R300" s="47"/>
      <c r="S300" s="54"/>
      <c r="T300" s="54"/>
    </row>
    <row r="301" spans="1:20" x14ac:dyDescent="0.25">
      <c r="A301" s="48">
        <v>592</v>
      </c>
      <c r="B301" s="48">
        <v>52</v>
      </c>
      <c r="C301" s="94" t="s">
        <v>998</v>
      </c>
      <c r="D301" s="49" t="s">
        <v>35</v>
      </c>
      <c r="E301" s="52" t="s">
        <v>743</v>
      </c>
      <c r="F301" s="49">
        <v>996511</v>
      </c>
      <c r="G301" s="50">
        <v>0.18</v>
      </c>
      <c r="H301" s="55">
        <v>110483.75</v>
      </c>
      <c r="I301" s="47">
        <v>9943.5400000000009</v>
      </c>
      <c r="J301" s="47">
        <v>9943.5400000000009</v>
      </c>
      <c r="K301" s="47">
        <v>0</v>
      </c>
      <c r="L301" s="47">
        <f t="shared" si="28"/>
        <v>19887.080000000002</v>
      </c>
      <c r="M301" s="48">
        <f t="shared" si="29"/>
        <v>130370.83000000002</v>
      </c>
      <c r="N301" s="48">
        <v>1900053962</v>
      </c>
      <c r="O301" s="47" t="s">
        <v>1018</v>
      </c>
      <c r="P301" s="56" t="s">
        <v>808</v>
      </c>
      <c r="Q301" s="47" t="s">
        <v>21</v>
      </c>
      <c r="R301" s="47"/>
      <c r="S301" s="54"/>
      <c r="T301" s="54"/>
    </row>
    <row r="302" spans="1:20" x14ac:dyDescent="0.25">
      <c r="A302" s="48">
        <v>593</v>
      </c>
      <c r="B302" s="48">
        <v>54</v>
      </c>
      <c r="C302" s="94" t="s">
        <v>1021</v>
      </c>
      <c r="D302" s="49" t="s">
        <v>35</v>
      </c>
      <c r="E302" s="52" t="s">
        <v>743</v>
      </c>
      <c r="F302" s="49">
        <v>996511</v>
      </c>
      <c r="G302" s="50">
        <v>0</v>
      </c>
      <c r="H302" s="55">
        <v>470446</v>
      </c>
      <c r="I302" s="47">
        <v>0</v>
      </c>
      <c r="J302" s="47">
        <v>0</v>
      </c>
      <c r="K302" s="47">
        <v>0</v>
      </c>
      <c r="L302" s="47">
        <f t="shared" si="28"/>
        <v>0</v>
      </c>
      <c r="M302" s="48">
        <f t="shared" si="29"/>
        <v>470446</v>
      </c>
      <c r="N302" s="48">
        <v>5100204252</v>
      </c>
      <c r="O302" s="47" t="s">
        <v>1018</v>
      </c>
      <c r="P302" s="56" t="s">
        <v>36</v>
      </c>
      <c r="Q302" s="47" t="s">
        <v>16</v>
      </c>
      <c r="R302" s="47"/>
      <c r="S302" s="54"/>
      <c r="T302" s="54"/>
    </row>
    <row r="303" spans="1:20" x14ac:dyDescent="0.25">
      <c r="A303" s="48">
        <v>594</v>
      </c>
      <c r="B303" s="48" t="s">
        <v>1023</v>
      </c>
      <c r="C303" s="94" t="s">
        <v>1024</v>
      </c>
      <c r="D303" s="49" t="s">
        <v>861</v>
      </c>
      <c r="E303" s="52" t="s">
        <v>715</v>
      </c>
      <c r="F303" s="49">
        <v>998361</v>
      </c>
      <c r="G303" s="50">
        <v>0.18</v>
      </c>
      <c r="H303" s="55">
        <v>230034.38</v>
      </c>
      <c r="I303" s="47">
        <v>20703.09</v>
      </c>
      <c r="J303" s="47">
        <v>20703.09</v>
      </c>
      <c r="K303" s="47">
        <v>0</v>
      </c>
      <c r="L303" s="47">
        <f t="shared" si="28"/>
        <v>41406.18</v>
      </c>
      <c r="M303" s="48">
        <f t="shared" si="29"/>
        <v>271440.56</v>
      </c>
      <c r="N303" s="48">
        <v>5100204493</v>
      </c>
      <c r="O303" s="47" t="s">
        <v>1018</v>
      </c>
      <c r="P303" s="56" t="s">
        <v>249</v>
      </c>
      <c r="Q303" s="47" t="s">
        <v>21</v>
      </c>
      <c r="R303" s="47"/>
      <c r="S303" s="54"/>
      <c r="T303" s="54"/>
    </row>
    <row r="304" spans="1:20" x14ac:dyDescent="0.25">
      <c r="A304" s="48">
        <v>595</v>
      </c>
      <c r="B304" s="48" t="s">
        <v>1025</v>
      </c>
      <c r="C304" s="94" t="s">
        <v>1026</v>
      </c>
      <c r="D304" s="49" t="s">
        <v>924</v>
      </c>
      <c r="E304" s="52" t="s">
        <v>1027</v>
      </c>
      <c r="F304" s="49">
        <v>998361</v>
      </c>
      <c r="G304" s="50">
        <v>0.18</v>
      </c>
      <c r="H304" s="55">
        <v>110072</v>
      </c>
      <c r="I304" s="47">
        <v>9906</v>
      </c>
      <c r="J304" s="47">
        <v>9906</v>
      </c>
      <c r="K304" s="47">
        <v>0</v>
      </c>
      <c r="L304" s="47">
        <f t="shared" si="28"/>
        <v>19812</v>
      </c>
      <c r="M304" s="48">
        <f t="shared" si="29"/>
        <v>129884</v>
      </c>
      <c r="N304" s="48">
        <v>5100205269</v>
      </c>
      <c r="O304" s="47" t="s">
        <v>1028</v>
      </c>
      <c r="P304" s="56" t="s">
        <v>925</v>
      </c>
      <c r="Q304" s="47" t="s">
        <v>21</v>
      </c>
      <c r="R304" s="47"/>
      <c r="S304" s="54"/>
      <c r="T304" s="54"/>
    </row>
    <row r="305" spans="1:20" x14ac:dyDescent="0.25">
      <c r="A305" s="48">
        <v>596</v>
      </c>
      <c r="B305" s="48" t="s">
        <v>1029</v>
      </c>
      <c r="C305" s="94" t="s">
        <v>1030</v>
      </c>
      <c r="D305" s="49" t="s">
        <v>924</v>
      </c>
      <c r="E305" s="52" t="s">
        <v>1027</v>
      </c>
      <c r="F305" s="49">
        <v>998361</v>
      </c>
      <c r="G305" s="50">
        <v>0.18</v>
      </c>
      <c r="H305" s="55">
        <v>77168</v>
      </c>
      <c r="I305" s="47">
        <v>6945</v>
      </c>
      <c r="J305" s="47">
        <v>6945</v>
      </c>
      <c r="K305" s="47">
        <v>0</v>
      </c>
      <c r="L305" s="47">
        <f t="shared" si="28"/>
        <v>13890</v>
      </c>
      <c r="M305" s="48">
        <f t="shared" si="29"/>
        <v>91058</v>
      </c>
      <c r="N305" s="48">
        <v>5100205194</v>
      </c>
      <c r="O305" s="47" t="s">
        <v>1028</v>
      </c>
      <c r="P305" s="56" t="s">
        <v>925</v>
      </c>
      <c r="Q305" s="47" t="s">
        <v>21</v>
      </c>
      <c r="R305" s="47"/>
      <c r="S305" s="54"/>
      <c r="T305" s="54"/>
    </row>
    <row r="306" spans="1:20" x14ac:dyDescent="0.25">
      <c r="A306" s="48">
        <v>597</v>
      </c>
      <c r="B306" s="48" t="s">
        <v>1031</v>
      </c>
      <c r="C306" s="94" t="s">
        <v>1032</v>
      </c>
      <c r="D306" s="49" t="s">
        <v>924</v>
      </c>
      <c r="E306" s="52" t="s">
        <v>1027</v>
      </c>
      <c r="F306" s="49">
        <v>998361</v>
      </c>
      <c r="G306" s="50">
        <v>0.18</v>
      </c>
      <c r="H306" s="55">
        <v>33560</v>
      </c>
      <c r="I306" s="47">
        <v>3020</v>
      </c>
      <c r="J306" s="47">
        <v>3020</v>
      </c>
      <c r="K306" s="47">
        <v>0</v>
      </c>
      <c r="L306" s="47">
        <f t="shared" si="28"/>
        <v>6040</v>
      </c>
      <c r="M306" s="48">
        <f t="shared" si="29"/>
        <v>39600</v>
      </c>
      <c r="N306" s="48">
        <v>5100205220</v>
      </c>
      <c r="O306" s="47" t="s">
        <v>1028</v>
      </c>
      <c r="P306" s="56" t="s">
        <v>925</v>
      </c>
      <c r="Q306" s="47" t="s">
        <v>21</v>
      </c>
      <c r="R306" s="47"/>
      <c r="S306" s="54"/>
      <c r="T306" s="54"/>
    </row>
    <row r="307" spans="1:20" x14ac:dyDescent="0.25">
      <c r="A307" s="48">
        <v>598</v>
      </c>
      <c r="B307" s="48" t="s">
        <v>1033</v>
      </c>
      <c r="C307" s="94" t="s">
        <v>1034</v>
      </c>
      <c r="D307" s="49" t="s">
        <v>924</v>
      </c>
      <c r="E307" s="52" t="s">
        <v>1027</v>
      </c>
      <c r="F307" s="49">
        <v>998361</v>
      </c>
      <c r="G307" s="50">
        <v>0.18</v>
      </c>
      <c r="H307" s="55">
        <v>87636</v>
      </c>
      <c r="I307" s="47">
        <v>7887</v>
      </c>
      <c r="J307" s="47">
        <v>7887</v>
      </c>
      <c r="K307" s="47">
        <v>0</v>
      </c>
      <c r="L307" s="47">
        <f t="shared" si="28"/>
        <v>15774</v>
      </c>
      <c r="M307" s="48">
        <f t="shared" si="29"/>
        <v>103410</v>
      </c>
      <c r="N307" s="48">
        <v>5100205265</v>
      </c>
      <c r="O307" s="47" t="s">
        <v>1028</v>
      </c>
      <c r="P307" s="56" t="s">
        <v>925</v>
      </c>
      <c r="Q307" s="47" t="s">
        <v>21</v>
      </c>
      <c r="R307" s="47"/>
      <c r="S307" s="54"/>
      <c r="T307" s="54"/>
    </row>
    <row r="308" spans="1:20" x14ac:dyDescent="0.25">
      <c r="A308" s="48">
        <v>599</v>
      </c>
      <c r="B308" s="48" t="s">
        <v>1035</v>
      </c>
      <c r="C308" s="94" t="s">
        <v>1026</v>
      </c>
      <c r="D308" s="49" t="s">
        <v>924</v>
      </c>
      <c r="E308" s="52" t="s">
        <v>1027</v>
      </c>
      <c r="F308" s="49">
        <v>998361</v>
      </c>
      <c r="G308" s="50">
        <v>0.18</v>
      </c>
      <c r="H308" s="55">
        <v>88472</v>
      </c>
      <c r="I308" s="47">
        <v>7962</v>
      </c>
      <c r="J308" s="47">
        <v>7962</v>
      </c>
      <c r="K308" s="47">
        <v>0</v>
      </c>
      <c r="L308" s="47">
        <f t="shared" si="28"/>
        <v>15924</v>
      </c>
      <c r="M308" s="48">
        <f t="shared" si="29"/>
        <v>104396</v>
      </c>
      <c r="N308" s="48">
        <v>5100205256</v>
      </c>
      <c r="O308" s="47" t="s">
        <v>1028</v>
      </c>
      <c r="P308" s="56" t="s">
        <v>925</v>
      </c>
      <c r="Q308" s="47" t="s">
        <v>21</v>
      </c>
      <c r="R308" s="47"/>
      <c r="S308" s="54"/>
      <c r="T308" s="54"/>
    </row>
    <row r="309" spans="1:20" x14ac:dyDescent="0.25">
      <c r="A309" s="48">
        <v>600</v>
      </c>
      <c r="B309" s="48" t="s">
        <v>1036</v>
      </c>
      <c r="C309" s="94" t="s">
        <v>1030</v>
      </c>
      <c r="D309" s="49" t="s">
        <v>924</v>
      </c>
      <c r="E309" s="52" t="s">
        <v>1027</v>
      </c>
      <c r="F309" s="49">
        <v>998361</v>
      </c>
      <c r="G309" s="50">
        <v>0.18</v>
      </c>
      <c r="H309" s="55">
        <v>65520</v>
      </c>
      <c r="I309" s="47">
        <v>5897</v>
      </c>
      <c r="J309" s="47">
        <v>5897</v>
      </c>
      <c r="K309" s="47">
        <v>0</v>
      </c>
      <c r="L309" s="47">
        <f t="shared" si="28"/>
        <v>11794</v>
      </c>
      <c r="M309" s="48">
        <f t="shared" si="29"/>
        <v>77314</v>
      </c>
      <c r="N309" s="48">
        <v>5100205250</v>
      </c>
      <c r="O309" s="47" t="s">
        <v>1028</v>
      </c>
      <c r="P309" s="56" t="s">
        <v>925</v>
      </c>
      <c r="Q309" s="47" t="s">
        <v>21</v>
      </c>
      <c r="R309" s="47"/>
      <c r="S309" s="54"/>
      <c r="T309" s="54"/>
    </row>
    <row r="310" spans="1:20" x14ac:dyDescent="0.25">
      <c r="A310" s="48">
        <v>601</v>
      </c>
      <c r="B310" s="48">
        <v>43</v>
      </c>
      <c r="C310" s="94" t="s">
        <v>226</v>
      </c>
      <c r="D310" s="49" t="s">
        <v>35</v>
      </c>
      <c r="E310" s="52" t="s">
        <v>743</v>
      </c>
      <c r="F310" s="49">
        <v>996111</v>
      </c>
      <c r="G310" s="50">
        <v>0.18</v>
      </c>
      <c r="H310" s="55">
        <v>9099.75</v>
      </c>
      <c r="I310" s="47">
        <v>818.98</v>
      </c>
      <c r="J310" s="47">
        <v>818.98</v>
      </c>
      <c r="K310" s="47">
        <v>0</v>
      </c>
      <c r="L310" s="47">
        <f t="shared" si="28"/>
        <v>1637.96</v>
      </c>
      <c r="M310" s="48">
        <f t="shared" si="29"/>
        <v>10737.71</v>
      </c>
      <c r="N310" s="48">
        <v>1900054886</v>
      </c>
      <c r="O310" s="47" t="s">
        <v>1037</v>
      </c>
      <c r="P310" s="56" t="s">
        <v>22</v>
      </c>
      <c r="Q310" s="47" t="s">
        <v>21</v>
      </c>
      <c r="R310" s="47"/>
      <c r="S310" s="54"/>
      <c r="T310" s="54"/>
    </row>
    <row r="311" spans="1:20" x14ac:dyDescent="0.25">
      <c r="A311" s="48">
        <v>602</v>
      </c>
      <c r="B311" s="48">
        <v>53</v>
      </c>
      <c r="C311" s="94" t="s">
        <v>998</v>
      </c>
      <c r="D311" s="49" t="s">
        <v>35</v>
      </c>
      <c r="E311" s="52" t="s">
        <v>743</v>
      </c>
      <c r="F311" s="49">
        <v>996111</v>
      </c>
      <c r="G311" s="50">
        <v>0.18</v>
      </c>
      <c r="H311" s="55">
        <v>11230</v>
      </c>
      <c r="I311" s="47">
        <v>1010.7</v>
      </c>
      <c r="J311" s="47">
        <v>1010.7</v>
      </c>
      <c r="K311" s="47">
        <v>0</v>
      </c>
      <c r="L311" s="47">
        <f t="shared" si="28"/>
        <v>2021.4</v>
      </c>
      <c r="M311" s="48">
        <f t="shared" si="29"/>
        <v>13251.400000000001</v>
      </c>
      <c r="N311" s="48">
        <v>1900054263</v>
      </c>
      <c r="O311" s="47" t="s">
        <v>1028</v>
      </c>
      <c r="P311" s="56" t="s">
        <v>22</v>
      </c>
      <c r="Q311" s="47" t="s">
        <v>21</v>
      </c>
      <c r="R311" s="47"/>
      <c r="S311" s="54"/>
      <c r="T311" s="54"/>
    </row>
    <row r="312" spans="1:20" x14ac:dyDescent="0.25">
      <c r="A312" s="48">
        <v>603</v>
      </c>
      <c r="B312" s="48">
        <v>51</v>
      </c>
      <c r="C312" s="94" t="s">
        <v>998</v>
      </c>
      <c r="D312" s="49" t="s">
        <v>35</v>
      </c>
      <c r="E312" s="52" t="s">
        <v>743</v>
      </c>
      <c r="F312" s="49">
        <v>996111</v>
      </c>
      <c r="G312" s="50">
        <v>0.18</v>
      </c>
      <c r="H312" s="55">
        <v>362280</v>
      </c>
      <c r="I312" s="47">
        <v>32605.200000000001</v>
      </c>
      <c r="J312" s="47">
        <v>32605.200000000001</v>
      </c>
      <c r="K312" s="47">
        <v>0</v>
      </c>
      <c r="L312" s="47">
        <f t="shared" si="28"/>
        <v>65210.400000000001</v>
      </c>
      <c r="M312" s="48">
        <f t="shared" si="29"/>
        <v>427490.4</v>
      </c>
      <c r="N312" s="48">
        <v>1900054261</v>
      </c>
      <c r="O312" s="47" t="s">
        <v>1028</v>
      </c>
      <c r="P312" s="56" t="s">
        <v>41</v>
      </c>
      <c r="Q312" s="47" t="s">
        <v>21</v>
      </c>
      <c r="R312" s="47"/>
      <c r="S312" s="54"/>
      <c r="T312" s="54"/>
    </row>
    <row r="313" spans="1:20" x14ac:dyDescent="0.25">
      <c r="A313" s="99">
        <v>604</v>
      </c>
      <c r="B313" s="48">
        <v>18</v>
      </c>
      <c r="C313" s="94" t="s">
        <v>1038</v>
      </c>
      <c r="D313" s="49" t="s">
        <v>52</v>
      </c>
      <c r="E313" s="52" t="s">
        <v>690</v>
      </c>
      <c r="F313" s="49">
        <v>996729</v>
      </c>
      <c r="G313" s="50">
        <v>0.18</v>
      </c>
      <c r="H313" s="55">
        <v>73984</v>
      </c>
      <c r="I313" s="47">
        <v>6659</v>
      </c>
      <c r="J313" s="47">
        <v>6659</v>
      </c>
      <c r="K313" s="47">
        <v>0</v>
      </c>
      <c r="L313" s="47">
        <f t="shared" si="28"/>
        <v>13318</v>
      </c>
      <c r="M313" s="48">
        <f t="shared" si="29"/>
        <v>87302</v>
      </c>
      <c r="N313" s="48">
        <v>1900054864</v>
      </c>
      <c r="O313" s="47" t="s">
        <v>1039</v>
      </c>
      <c r="P313" s="56" t="s">
        <v>402</v>
      </c>
      <c r="Q313" s="47" t="s">
        <v>21</v>
      </c>
      <c r="R313" s="47"/>
      <c r="S313" s="54"/>
      <c r="T313" s="54"/>
    </row>
    <row r="314" spans="1:20" x14ac:dyDescent="0.25">
      <c r="A314" s="48">
        <v>605</v>
      </c>
      <c r="B314" s="48">
        <v>3</v>
      </c>
      <c r="C314" s="94" t="s">
        <v>226</v>
      </c>
      <c r="D314" s="49" t="s">
        <v>1040</v>
      </c>
      <c r="E314" s="52" t="s">
        <v>1041</v>
      </c>
      <c r="F314" s="49">
        <v>996111</v>
      </c>
      <c r="G314" s="50">
        <v>0.18</v>
      </c>
      <c r="H314" s="55">
        <v>2040</v>
      </c>
      <c r="I314" s="47">
        <v>184</v>
      </c>
      <c r="J314" s="47">
        <v>184</v>
      </c>
      <c r="K314" s="47">
        <v>0</v>
      </c>
      <c r="L314" s="47">
        <f t="shared" ref="L314:L332" si="30">I314+J314+K314</f>
        <v>368</v>
      </c>
      <c r="M314" s="48">
        <f t="shared" ref="M314:M332" si="31">SUM(H314:K314)</f>
        <v>2408</v>
      </c>
      <c r="N314" s="48">
        <v>1900054889</v>
      </c>
      <c r="O314" s="47" t="s">
        <v>1039</v>
      </c>
      <c r="P314" s="56" t="s">
        <v>22</v>
      </c>
      <c r="Q314" s="47" t="s">
        <v>21</v>
      </c>
      <c r="R314" s="47"/>
      <c r="S314" s="54"/>
      <c r="T314" s="54"/>
    </row>
    <row r="315" spans="1:20" x14ac:dyDescent="0.25">
      <c r="A315" s="48">
        <v>606</v>
      </c>
      <c r="B315" s="48">
        <v>1</v>
      </c>
      <c r="C315" s="94" t="s">
        <v>226</v>
      </c>
      <c r="D315" s="49" t="s">
        <v>1040</v>
      </c>
      <c r="E315" s="52" t="s">
        <v>1041</v>
      </c>
      <c r="F315" s="49">
        <v>996111</v>
      </c>
      <c r="G315" s="50">
        <v>0.18</v>
      </c>
      <c r="H315" s="55">
        <v>3400</v>
      </c>
      <c r="I315" s="47">
        <v>306</v>
      </c>
      <c r="J315" s="47">
        <v>306</v>
      </c>
      <c r="K315" s="47">
        <v>0</v>
      </c>
      <c r="L315" s="47">
        <f t="shared" si="30"/>
        <v>612</v>
      </c>
      <c r="M315" s="48">
        <f t="shared" si="31"/>
        <v>4012</v>
      </c>
      <c r="N315" s="48">
        <v>1900054887</v>
      </c>
      <c r="O315" s="47" t="s">
        <v>1039</v>
      </c>
      <c r="P315" s="56" t="s">
        <v>22</v>
      </c>
      <c r="Q315" s="47" t="s">
        <v>21</v>
      </c>
      <c r="R315" s="47"/>
      <c r="S315" s="54"/>
      <c r="T315" s="54"/>
    </row>
    <row r="316" spans="1:20" x14ac:dyDescent="0.25">
      <c r="A316" s="48">
        <v>607</v>
      </c>
      <c r="B316" s="48">
        <v>4</v>
      </c>
      <c r="C316" s="94" t="s">
        <v>1042</v>
      </c>
      <c r="D316" s="49" t="s">
        <v>1040</v>
      </c>
      <c r="E316" s="52" t="s">
        <v>1041</v>
      </c>
      <c r="F316" s="49">
        <v>996111</v>
      </c>
      <c r="G316" s="50">
        <v>0.18</v>
      </c>
      <c r="H316" s="55">
        <v>4200</v>
      </c>
      <c r="I316" s="47">
        <v>382</v>
      </c>
      <c r="J316" s="47">
        <v>382</v>
      </c>
      <c r="K316" s="47">
        <v>0</v>
      </c>
      <c r="L316" s="47">
        <f t="shared" si="30"/>
        <v>764</v>
      </c>
      <c r="M316" s="48">
        <f t="shared" si="31"/>
        <v>4964</v>
      </c>
      <c r="N316" s="48">
        <v>1900054890</v>
      </c>
      <c r="O316" s="47" t="s">
        <v>1039</v>
      </c>
      <c r="P316" s="56" t="s">
        <v>22</v>
      </c>
      <c r="Q316" s="47" t="s">
        <v>21</v>
      </c>
      <c r="R316" s="47"/>
      <c r="S316" s="54"/>
      <c r="T316" s="54"/>
    </row>
    <row r="317" spans="1:20" x14ac:dyDescent="0.25">
      <c r="A317" s="48">
        <v>608</v>
      </c>
      <c r="B317" s="48">
        <v>2</v>
      </c>
      <c r="C317" s="94" t="s">
        <v>226</v>
      </c>
      <c r="D317" s="49" t="s">
        <v>1040</v>
      </c>
      <c r="E317" s="52" t="s">
        <v>1041</v>
      </c>
      <c r="F317" s="49">
        <v>996111</v>
      </c>
      <c r="G317" s="50">
        <v>0.18</v>
      </c>
      <c r="H317" s="55">
        <v>2200</v>
      </c>
      <c r="I317" s="47">
        <v>198</v>
      </c>
      <c r="J317" s="47">
        <v>198</v>
      </c>
      <c r="K317" s="47">
        <v>0</v>
      </c>
      <c r="L317" s="47">
        <f t="shared" si="30"/>
        <v>396</v>
      </c>
      <c r="M317" s="48">
        <f t="shared" si="31"/>
        <v>2596</v>
      </c>
      <c r="N317" s="48">
        <v>1900054888</v>
      </c>
      <c r="O317" s="47" t="s">
        <v>1039</v>
      </c>
      <c r="P317" s="56" t="s">
        <v>22</v>
      </c>
      <c r="Q317" s="47" t="s">
        <v>21</v>
      </c>
      <c r="R317" s="47"/>
      <c r="S317" s="54"/>
      <c r="T317" s="54"/>
    </row>
    <row r="318" spans="1:20" x14ac:dyDescent="0.25">
      <c r="A318" s="48">
        <v>609</v>
      </c>
      <c r="B318" s="48">
        <v>5</v>
      </c>
      <c r="C318" s="94" t="s">
        <v>1042</v>
      </c>
      <c r="D318" s="49" t="s">
        <v>1040</v>
      </c>
      <c r="E318" s="52" t="s">
        <v>1041</v>
      </c>
      <c r="F318" s="49">
        <v>996111</v>
      </c>
      <c r="G318" s="50">
        <v>0.18</v>
      </c>
      <c r="H318" s="55">
        <v>10320</v>
      </c>
      <c r="I318" s="47">
        <v>929</v>
      </c>
      <c r="J318" s="47">
        <v>929</v>
      </c>
      <c r="K318" s="47">
        <v>0</v>
      </c>
      <c r="L318" s="47">
        <f t="shared" si="30"/>
        <v>1858</v>
      </c>
      <c r="M318" s="48">
        <f t="shared" si="31"/>
        <v>12178</v>
      </c>
      <c r="N318" s="48">
        <v>1900054893</v>
      </c>
      <c r="O318" s="47" t="s">
        <v>1039</v>
      </c>
      <c r="P318" s="56" t="s">
        <v>22</v>
      </c>
      <c r="Q318" s="47" t="s">
        <v>21</v>
      </c>
      <c r="R318" s="47"/>
      <c r="S318" s="54"/>
      <c r="T318" s="54"/>
    </row>
    <row r="319" spans="1:20" x14ac:dyDescent="0.25">
      <c r="A319" s="48">
        <v>610</v>
      </c>
      <c r="B319" s="48" t="s">
        <v>1043</v>
      </c>
      <c r="C319" s="94" t="s">
        <v>226</v>
      </c>
      <c r="D319" s="49" t="s">
        <v>278</v>
      </c>
      <c r="E319" s="52" t="s">
        <v>801</v>
      </c>
      <c r="F319" s="49">
        <v>0</v>
      </c>
      <c r="G319" s="50">
        <v>0.18</v>
      </c>
      <c r="H319" s="55">
        <v>0</v>
      </c>
      <c r="I319" s="47">
        <v>0</v>
      </c>
      <c r="J319" s="47">
        <v>0</v>
      </c>
      <c r="K319" s="47">
        <v>190621.65</v>
      </c>
      <c r="L319" s="47">
        <f t="shared" si="30"/>
        <v>190621.65</v>
      </c>
      <c r="M319" s="48">
        <f t="shared" si="31"/>
        <v>190621.65</v>
      </c>
      <c r="N319" s="48">
        <v>0</v>
      </c>
      <c r="O319" s="47">
        <v>0</v>
      </c>
      <c r="P319" s="56">
        <v>0</v>
      </c>
      <c r="Q319" s="47"/>
      <c r="R319" s="47"/>
      <c r="S319" s="54"/>
      <c r="T319" s="54"/>
    </row>
    <row r="320" spans="1:20" x14ac:dyDescent="0.25">
      <c r="A320" s="48">
        <v>611</v>
      </c>
      <c r="B320" s="48" t="s">
        <v>1044</v>
      </c>
      <c r="C320" s="94" t="s">
        <v>226</v>
      </c>
      <c r="D320" s="49" t="s">
        <v>278</v>
      </c>
      <c r="E320" s="52" t="s">
        <v>1045</v>
      </c>
      <c r="F320" s="49">
        <v>998316</v>
      </c>
      <c r="G320" s="50">
        <v>0.18</v>
      </c>
      <c r="H320" s="55">
        <v>27026</v>
      </c>
      <c r="I320" s="47">
        <v>0</v>
      </c>
      <c r="J320" s="47">
        <v>0</v>
      </c>
      <c r="K320" s="47">
        <v>4864.72</v>
      </c>
      <c r="L320" s="47">
        <f t="shared" si="30"/>
        <v>4864.72</v>
      </c>
      <c r="M320" s="48">
        <f t="shared" si="31"/>
        <v>31890.720000000001</v>
      </c>
      <c r="N320" s="48">
        <v>0</v>
      </c>
      <c r="O320" s="47">
        <v>0</v>
      </c>
      <c r="P320" s="56" t="s">
        <v>1046</v>
      </c>
      <c r="Q320" s="47" t="s">
        <v>1047</v>
      </c>
      <c r="R320" s="47"/>
      <c r="S320" s="54"/>
      <c r="T320" s="54"/>
    </row>
    <row r="321" spans="1:20" x14ac:dyDescent="0.25">
      <c r="A321" s="48">
        <v>612</v>
      </c>
      <c r="B321" s="48" t="s">
        <v>1048</v>
      </c>
      <c r="C321" s="94" t="s">
        <v>802</v>
      </c>
      <c r="D321" s="49" t="s">
        <v>278</v>
      </c>
      <c r="E321" s="52" t="s">
        <v>1045</v>
      </c>
      <c r="F321" s="49">
        <v>998316</v>
      </c>
      <c r="G321" s="50">
        <v>0.18</v>
      </c>
      <c r="H321" s="55">
        <v>37387</v>
      </c>
      <c r="I321" s="47">
        <v>0</v>
      </c>
      <c r="J321" s="47">
        <v>0</v>
      </c>
      <c r="K321" s="47">
        <v>6729.66</v>
      </c>
      <c r="L321" s="47">
        <f t="shared" si="30"/>
        <v>6729.66</v>
      </c>
      <c r="M321" s="48">
        <f t="shared" si="31"/>
        <v>44116.66</v>
      </c>
      <c r="N321" s="48">
        <v>0</v>
      </c>
      <c r="O321" s="47">
        <v>0</v>
      </c>
      <c r="P321" s="56" t="s">
        <v>1046</v>
      </c>
      <c r="Q321" s="47" t="s">
        <v>1047</v>
      </c>
      <c r="R321" s="47"/>
      <c r="S321" s="54"/>
      <c r="T321" s="54"/>
    </row>
    <row r="322" spans="1:20" x14ac:dyDescent="0.25">
      <c r="A322" s="48">
        <v>613</v>
      </c>
      <c r="B322" s="48">
        <v>56</v>
      </c>
      <c r="C322" s="94" t="s">
        <v>1049</v>
      </c>
      <c r="D322" s="49" t="s">
        <v>35</v>
      </c>
      <c r="E322" s="52" t="s">
        <v>743</v>
      </c>
      <c r="F322" s="49">
        <v>996111</v>
      </c>
      <c r="G322" s="50">
        <v>0.18</v>
      </c>
      <c r="H322" s="55">
        <v>12253.75</v>
      </c>
      <c r="I322" s="47">
        <v>1102.8399999999999</v>
      </c>
      <c r="J322" s="47">
        <v>1102.8399999999999</v>
      </c>
      <c r="K322" s="47">
        <v>0</v>
      </c>
      <c r="L322" s="47">
        <f t="shared" si="30"/>
        <v>2205.6799999999998</v>
      </c>
      <c r="M322" s="48">
        <f t="shared" si="31"/>
        <v>14459.43</v>
      </c>
      <c r="N322" s="48">
        <v>1900057514</v>
      </c>
      <c r="O322" s="47" t="s">
        <v>1050</v>
      </c>
      <c r="P322" s="56" t="s">
        <v>22</v>
      </c>
      <c r="Q322" s="47" t="s">
        <v>21</v>
      </c>
      <c r="R322" s="47"/>
      <c r="S322" s="54"/>
      <c r="T322" s="54"/>
    </row>
    <row r="323" spans="1:20" x14ac:dyDescent="0.25">
      <c r="A323" s="48">
        <v>614</v>
      </c>
      <c r="B323" s="48">
        <v>57</v>
      </c>
      <c r="C323" s="94" t="s">
        <v>1049</v>
      </c>
      <c r="D323" s="49" t="s">
        <v>35</v>
      </c>
      <c r="E323" s="52" t="s">
        <v>743</v>
      </c>
      <c r="F323" s="49">
        <v>996111</v>
      </c>
      <c r="G323" s="50">
        <v>0.18</v>
      </c>
      <c r="H323" s="55">
        <v>150298.75</v>
      </c>
      <c r="I323" s="47">
        <v>13526.89</v>
      </c>
      <c r="J323" s="47">
        <v>13526.89</v>
      </c>
      <c r="K323" s="47">
        <v>0</v>
      </c>
      <c r="L323" s="47">
        <f t="shared" si="30"/>
        <v>27053.78</v>
      </c>
      <c r="M323" s="48">
        <f t="shared" si="31"/>
        <v>177352.53000000003</v>
      </c>
      <c r="N323" s="48">
        <v>1900057512</v>
      </c>
      <c r="O323" s="47" t="s">
        <v>1050</v>
      </c>
      <c r="P323" s="56" t="s">
        <v>22</v>
      </c>
      <c r="Q323" s="47" t="s">
        <v>21</v>
      </c>
      <c r="R323" s="47"/>
      <c r="S323" s="54"/>
      <c r="T323" s="54"/>
    </row>
    <row r="324" spans="1:20" x14ac:dyDescent="0.25">
      <c r="A324" s="48">
        <v>615</v>
      </c>
      <c r="B324" s="48">
        <v>55</v>
      </c>
      <c r="C324" s="94" t="s">
        <v>1049</v>
      </c>
      <c r="D324" s="49" t="s">
        <v>35</v>
      </c>
      <c r="E324" s="52" t="s">
        <v>743</v>
      </c>
      <c r="F324" s="49">
        <v>996111</v>
      </c>
      <c r="G324" s="50">
        <v>0.18</v>
      </c>
      <c r="H324" s="55">
        <v>571655</v>
      </c>
      <c r="I324" s="47">
        <v>0</v>
      </c>
      <c r="J324" s="47">
        <v>0</v>
      </c>
      <c r="K324" s="47">
        <v>0</v>
      </c>
      <c r="L324" s="47">
        <f t="shared" si="30"/>
        <v>0</v>
      </c>
      <c r="M324" s="48">
        <f t="shared" si="31"/>
        <v>571655</v>
      </c>
      <c r="N324" s="48">
        <v>5100216231</v>
      </c>
      <c r="O324" s="47" t="s">
        <v>1050</v>
      </c>
      <c r="P324" s="56" t="s">
        <v>36</v>
      </c>
      <c r="Q324" s="47" t="s">
        <v>16</v>
      </c>
      <c r="R324" s="47"/>
      <c r="S324" s="54"/>
      <c r="T324" s="54"/>
    </row>
    <row r="325" spans="1:20" x14ac:dyDescent="0.25">
      <c r="A325" s="48">
        <v>616</v>
      </c>
      <c r="B325" s="48">
        <v>58</v>
      </c>
      <c r="C325" s="94" t="s">
        <v>1049</v>
      </c>
      <c r="D325" s="49" t="s">
        <v>35</v>
      </c>
      <c r="E325" s="52" t="s">
        <v>743</v>
      </c>
      <c r="F325" s="49">
        <v>996111</v>
      </c>
      <c r="G325" s="50">
        <v>0.18</v>
      </c>
      <c r="H325" s="55">
        <v>444595</v>
      </c>
      <c r="I325" s="47">
        <v>40040.550000000003</v>
      </c>
      <c r="J325" s="47">
        <v>40040.550000000003</v>
      </c>
      <c r="K325" s="47">
        <v>0</v>
      </c>
      <c r="L325" s="47">
        <f t="shared" si="30"/>
        <v>80081.100000000006</v>
      </c>
      <c r="M325" s="48">
        <f t="shared" si="31"/>
        <v>524676.1</v>
      </c>
      <c r="N325" s="48">
        <v>1900057511</v>
      </c>
      <c r="O325" s="47" t="s">
        <v>1050</v>
      </c>
      <c r="P325" s="56" t="s">
        <v>41</v>
      </c>
      <c r="Q325" s="47" t="s">
        <v>21</v>
      </c>
      <c r="R325" s="47"/>
      <c r="S325" s="54"/>
      <c r="T325" s="54"/>
    </row>
    <row r="326" spans="1:20" x14ac:dyDescent="0.25">
      <c r="A326" s="48">
        <v>617</v>
      </c>
      <c r="B326" s="48" t="s">
        <v>1051</v>
      </c>
      <c r="C326" s="94" t="s">
        <v>1052</v>
      </c>
      <c r="D326" s="49" t="s">
        <v>908</v>
      </c>
      <c r="E326" s="52" t="s">
        <v>909</v>
      </c>
      <c r="F326" s="49">
        <v>996729</v>
      </c>
      <c r="G326" s="50">
        <v>0.18</v>
      </c>
      <c r="H326" s="55">
        <v>25000</v>
      </c>
      <c r="I326" s="47">
        <v>2250</v>
      </c>
      <c r="J326" s="47">
        <v>2250</v>
      </c>
      <c r="K326" s="47">
        <v>0</v>
      </c>
      <c r="L326" s="47">
        <f t="shared" si="30"/>
        <v>4500</v>
      </c>
      <c r="M326" s="48">
        <f t="shared" si="31"/>
        <v>29500</v>
      </c>
      <c r="N326" s="48">
        <v>1900057458</v>
      </c>
      <c r="O326" s="47" t="s">
        <v>1050</v>
      </c>
      <c r="P326" s="56" t="s">
        <v>402</v>
      </c>
      <c r="Q326" s="47" t="s">
        <v>21</v>
      </c>
      <c r="R326" s="47"/>
      <c r="S326" s="54"/>
      <c r="T326" s="54"/>
    </row>
    <row r="327" spans="1:20" x14ac:dyDescent="0.25">
      <c r="A327" s="48">
        <v>618</v>
      </c>
      <c r="B327" s="48" t="s">
        <v>1053</v>
      </c>
      <c r="C327" s="94" t="s">
        <v>1052</v>
      </c>
      <c r="D327" s="49" t="s">
        <v>13</v>
      </c>
      <c r="E327" s="52" t="s">
        <v>716</v>
      </c>
      <c r="F327" s="49">
        <v>996511</v>
      </c>
      <c r="G327" s="50">
        <v>0.12</v>
      </c>
      <c r="H327" s="55">
        <v>150315</v>
      </c>
      <c r="I327" s="47">
        <v>9018.9</v>
      </c>
      <c r="J327" s="47">
        <v>9018.9</v>
      </c>
      <c r="K327" s="47">
        <v>0</v>
      </c>
      <c r="L327" s="47">
        <f t="shared" si="30"/>
        <v>18037.8</v>
      </c>
      <c r="M327" s="48">
        <f t="shared" si="31"/>
        <v>168352.8</v>
      </c>
      <c r="N327" s="48">
        <v>5100211584</v>
      </c>
      <c r="O327" s="47" t="s">
        <v>1054</v>
      </c>
      <c r="P327" s="56" t="s">
        <v>23</v>
      </c>
      <c r="Q327" s="47" t="s">
        <v>21</v>
      </c>
      <c r="R327" s="47"/>
      <c r="S327" s="54"/>
      <c r="T327" s="54"/>
    </row>
    <row r="328" spans="1:20" x14ac:dyDescent="0.25">
      <c r="A328" s="48">
        <v>619</v>
      </c>
      <c r="B328" s="48" t="s">
        <v>1055</v>
      </c>
      <c r="C328" s="94" t="s">
        <v>1052</v>
      </c>
      <c r="D328" s="49" t="s">
        <v>13</v>
      </c>
      <c r="E328" s="52" t="s">
        <v>716</v>
      </c>
      <c r="F328" s="49">
        <v>996511</v>
      </c>
      <c r="G328" s="50">
        <v>0.12</v>
      </c>
      <c r="H328" s="55">
        <v>1891597</v>
      </c>
      <c r="I328" s="47">
        <v>113495.82</v>
      </c>
      <c r="J328" s="47">
        <v>113495.82</v>
      </c>
      <c r="K328" s="47">
        <v>0</v>
      </c>
      <c r="L328" s="47">
        <f t="shared" si="30"/>
        <v>226991.64</v>
      </c>
      <c r="M328" s="48">
        <f t="shared" si="31"/>
        <v>2118588.64</v>
      </c>
      <c r="N328" s="48">
        <v>5100211582</v>
      </c>
      <c r="O328" s="47" t="s">
        <v>1054</v>
      </c>
      <c r="P328" s="56" t="s">
        <v>23</v>
      </c>
      <c r="Q328" s="47" t="s">
        <v>21</v>
      </c>
      <c r="R328" s="47"/>
      <c r="S328" s="54"/>
      <c r="T328" s="54"/>
    </row>
    <row r="329" spans="1:20" x14ac:dyDescent="0.25">
      <c r="A329" s="48">
        <v>620</v>
      </c>
      <c r="B329" s="48" t="s">
        <v>1056</v>
      </c>
      <c r="C329" s="94" t="s">
        <v>1052</v>
      </c>
      <c r="D329" s="49" t="s">
        <v>13</v>
      </c>
      <c r="E329" s="52" t="s">
        <v>716</v>
      </c>
      <c r="F329" s="49">
        <v>996511</v>
      </c>
      <c r="G329" s="50">
        <v>0.12</v>
      </c>
      <c r="H329" s="55">
        <v>214053</v>
      </c>
      <c r="I329" s="47">
        <v>12843.18</v>
      </c>
      <c r="J329" s="47">
        <v>12843.18</v>
      </c>
      <c r="K329" s="47">
        <v>0</v>
      </c>
      <c r="L329" s="47">
        <f t="shared" si="30"/>
        <v>25686.36</v>
      </c>
      <c r="M329" s="48">
        <f t="shared" si="31"/>
        <v>239739.36</v>
      </c>
      <c r="N329" s="48">
        <v>5100211588</v>
      </c>
      <c r="O329" s="47" t="s">
        <v>1054</v>
      </c>
      <c r="P329" s="56" t="s">
        <v>23</v>
      </c>
      <c r="Q329" s="47" t="s">
        <v>21</v>
      </c>
      <c r="R329" s="47"/>
      <c r="S329" s="54"/>
      <c r="T329" s="54"/>
    </row>
    <row r="330" spans="1:20" x14ac:dyDescent="0.25">
      <c r="A330" s="48">
        <v>621</v>
      </c>
      <c r="B330" s="48" t="s">
        <v>1057</v>
      </c>
      <c r="C330" s="94" t="s">
        <v>1052</v>
      </c>
      <c r="D330" s="49" t="s">
        <v>13</v>
      </c>
      <c r="E330" s="52" t="s">
        <v>716</v>
      </c>
      <c r="F330" s="49">
        <v>996511</v>
      </c>
      <c r="G330" s="50">
        <v>0.12</v>
      </c>
      <c r="H330" s="55">
        <v>156920</v>
      </c>
      <c r="I330" s="47">
        <v>9415.2000000000007</v>
      </c>
      <c r="J330" s="47">
        <v>9415.2000000000007</v>
      </c>
      <c r="K330" s="47">
        <v>0</v>
      </c>
      <c r="L330" s="47">
        <f t="shared" si="30"/>
        <v>18830.400000000001</v>
      </c>
      <c r="M330" s="48">
        <f t="shared" si="31"/>
        <v>175750.40000000002</v>
      </c>
      <c r="N330" s="48">
        <v>5100211586</v>
      </c>
      <c r="O330" s="47" t="s">
        <v>1054</v>
      </c>
      <c r="P330" s="56" t="s">
        <v>23</v>
      </c>
      <c r="Q330" s="47" t="s">
        <v>21</v>
      </c>
      <c r="R330" s="47"/>
      <c r="S330" s="54"/>
      <c r="T330" s="54"/>
    </row>
    <row r="331" spans="1:20" x14ac:dyDescent="0.25">
      <c r="A331" s="48">
        <v>622</v>
      </c>
      <c r="B331" s="48" t="s">
        <v>1058</v>
      </c>
      <c r="C331" s="94" t="s">
        <v>1052</v>
      </c>
      <c r="D331" s="49" t="s">
        <v>13</v>
      </c>
      <c r="E331" s="52" t="s">
        <v>716</v>
      </c>
      <c r="F331" s="49">
        <v>996511</v>
      </c>
      <c r="G331" s="50">
        <v>0.18</v>
      </c>
      <c r="H331" s="55">
        <v>42360</v>
      </c>
      <c r="I331" s="47">
        <v>3812.4</v>
      </c>
      <c r="J331" s="47">
        <v>3812.4</v>
      </c>
      <c r="K331" s="47">
        <v>0</v>
      </c>
      <c r="L331" s="47">
        <f t="shared" si="30"/>
        <v>7624.8</v>
      </c>
      <c r="M331" s="48">
        <f t="shared" si="31"/>
        <v>49984.800000000003</v>
      </c>
      <c r="N331" s="48">
        <v>1900057378</v>
      </c>
      <c r="O331" s="47" t="s">
        <v>1050</v>
      </c>
      <c r="P331" s="56" t="s">
        <v>32</v>
      </c>
      <c r="Q331" s="47" t="s">
        <v>21</v>
      </c>
      <c r="R331" s="47"/>
      <c r="S331" s="54"/>
      <c r="T331" s="54"/>
    </row>
    <row r="332" spans="1:20" x14ac:dyDescent="0.25">
      <c r="A332" s="48">
        <v>623</v>
      </c>
      <c r="B332" s="48" t="s">
        <v>1059</v>
      </c>
      <c r="C332" s="94" t="s">
        <v>1052</v>
      </c>
      <c r="D332" s="49" t="s">
        <v>13</v>
      </c>
      <c r="E332" s="52" t="s">
        <v>716</v>
      </c>
      <c r="F332" s="49">
        <v>996511</v>
      </c>
      <c r="G332" s="50">
        <v>0.18</v>
      </c>
      <c r="H332" s="55">
        <v>71520</v>
      </c>
      <c r="I332" s="47">
        <v>6436.8</v>
      </c>
      <c r="J332" s="47">
        <v>6436.8</v>
      </c>
      <c r="K332" s="47">
        <v>0</v>
      </c>
      <c r="L332" s="47">
        <f t="shared" si="30"/>
        <v>12873.6</v>
      </c>
      <c r="M332" s="48">
        <f t="shared" si="31"/>
        <v>84393.600000000006</v>
      </c>
      <c r="N332" s="48">
        <v>1900057374</v>
      </c>
      <c r="O332" s="47" t="s">
        <v>1050</v>
      </c>
      <c r="P332" s="56" t="s">
        <v>32</v>
      </c>
      <c r="Q332" s="47" t="s">
        <v>21</v>
      </c>
      <c r="R332" s="47"/>
      <c r="S332" s="54"/>
      <c r="T332" s="54"/>
    </row>
    <row r="333" spans="1:20" x14ac:dyDescent="0.25">
      <c r="A333" s="48">
        <v>624</v>
      </c>
      <c r="B333" s="48" t="s">
        <v>1060</v>
      </c>
      <c r="C333" s="94" t="s">
        <v>1052</v>
      </c>
      <c r="D333" s="49" t="s">
        <v>13</v>
      </c>
      <c r="E333" s="52" t="s">
        <v>716</v>
      </c>
      <c r="F333" s="49">
        <v>996511</v>
      </c>
      <c r="G333" s="50">
        <v>0.18</v>
      </c>
      <c r="H333" s="55">
        <v>59885</v>
      </c>
      <c r="I333" s="47">
        <v>5389.65</v>
      </c>
      <c r="J333" s="47">
        <v>5389.65</v>
      </c>
      <c r="K333" s="47">
        <v>0</v>
      </c>
      <c r="L333" s="47">
        <f t="shared" ref="L333:L334" si="32">I333+J333+K333</f>
        <v>10779.3</v>
      </c>
      <c r="M333" s="48">
        <f t="shared" ref="M333:M334" si="33">SUM(H333:K333)</f>
        <v>70664.3</v>
      </c>
      <c r="N333" s="48">
        <v>1900057367</v>
      </c>
      <c r="O333" s="47" t="s">
        <v>1050</v>
      </c>
      <c r="P333" s="56" t="s">
        <v>32</v>
      </c>
      <c r="Q333" s="47" t="s">
        <v>21</v>
      </c>
      <c r="R333" s="47"/>
      <c r="S333" s="54"/>
      <c r="T333" s="54"/>
    </row>
    <row r="334" spans="1:20" x14ac:dyDescent="0.25">
      <c r="A334" s="48">
        <v>625</v>
      </c>
      <c r="B334" s="48">
        <v>20</v>
      </c>
      <c r="C334" s="94" t="s">
        <v>1049</v>
      </c>
      <c r="D334" s="49" t="s">
        <v>856</v>
      </c>
      <c r="E334" s="52" t="s">
        <v>916</v>
      </c>
      <c r="F334" s="49">
        <v>996713</v>
      </c>
      <c r="G334" s="50">
        <v>0.18</v>
      </c>
      <c r="H334" s="55">
        <v>3040</v>
      </c>
      <c r="I334" s="47">
        <v>274</v>
      </c>
      <c r="J334" s="47">
        <v>274</v>
      </c>
      <c r="K334" s="47">
        <v>0</v>
      </c>
      <c r="L334" s="47">
        <f t="shared" si="32"/>
        <v>548</v>
      </c>
      <c r="M334" s="48">
        <f t="shared" si="33"/>
        <v>3588</v>
      </c>
      <c r="N334" s="48">
        <v>1900057346</v>
      </c>
      <c r="O334" s="47" t="s">
        <v>1050</v>
      </c>
      <c r="P334" s="56" t="s">
        <v>32</v>
      </c>
      <c r="Q334" s="47" t="s">
        <v>21</v>
      </c>
      <c r="R334" s="47"/>
      <c r="S334" s="54"/>
      <c r="T334" s="54"/>
    </row>
    <row r="335" spans="1:20" x14ac:dyDescent="0.25">
      <c r="A335" s="48">
        <v>626</v>
      </c>
      <c r="B335" s="48">
        <v>23</v>
      </c>
      <c r="C335" s="94" t="s">
        <v>1049</v>
      </c>
      <c r="D335" s="49" t="s">
        <v>856</v>
      </c>
      <c r="E335" s="52" t="s">
        <v>916</v>
      </c>
      <c r="F335" s="49">
        <v>996511</v>
      </c>
      <c r="G335" s="50">
        <v>0.18</v>
      </c>
      <c r="H335" s="55">
        <v>3250</v>
      </c>
      <c r="I335" s="47">
        <v>293</v>
      </c>
      <c r="J335" s="47">
        <v>293</v>
      </c>
      <c r="K335" s="47">
        <v>0</v>
      </c>
      <c r="L335" s="47">
        <f t="shared" ref="L335:L339" si="34">I335+J335+K335</f>
        <v>586</v>
      </c>
      <c r="M335" s="48">
        <f t="shared" ref="M335:M339" si="35">SUM(H335:K335)</f>
        <v>3836</v>
      </c>
      <c r="N335" s="48">
        <v>1900057358</v>
      </c>
      <c r="O335" s="47" t="s">
        <v>1050</v>
      </c>
      <c r="P335" s="56" t="s">
        <v>22</v>
      </c>
      <c r="Q335" s="47" t="s">
        <v>21</v>
      </c>
      <c r="R335" s="47"/>
      <c r="S335" s="54"/>
      <c r="T335" s="54"/>
    </row>
    <row r="336" spans="1:20" x14ac:dyDescent="0.25">
      <c r="A336" s="48">
        <v>627</v>
      </c>
      <c r="B336" s="48">
        <v>21</v>
      </c>
      <c r="C336" s="94" t="s">
        <v>1049</v>
      </c>
      <c r="D336" s="49" t="s">
        <v>856</v>
      </c>
      <c r="E336" s="52" t="s">
        <v>916</v>
      </c>
      <c r="F336" s="49">
        <v>996511</v>
      </c>
      <c r="G336" s="50">
        <v>0.18</v>
      </c>
      <c r="H336" s="55">
        <v>26000</v>
      </c>
      <c r="I336" s="47">
        <v>2340</v>
      </c>
      <c r="J336" s="47">
        <v>2340</v>
      </c>
      <c r="K336" s="47">
        <v>0</v>
      </c>
      <c r="L336" s="47">
        <f t="shared" si="34"/>
        <v>4680</v>
      </c>
      <c r="M336" s="48">
        <f t="shared" si="35"/>
        <v>30680</v>
      </c>
      <c r="N336" s="48">
        <v>1900057350</v>
      </c>
      <c r="O336" s="47" t="s">
        <v>1050</v>
      </c>
      <c r="P336" s="56" t="s">
        <v>22</v>
      </c>
      <c r="Q336" s="47" t="s">
        <v>21</v>
      </c>
      <c r="R336" s="47"/>
      <c r="S336" s="54"/>
      <c r="T336" s="54"/>
    </row>
    <row r="337" spans="1:20" x14ac:dyDescent="0.25">
      <c r="A337" s="48">
        <v>628</v>
      </c>
      <c r="B337" s="48">
        <v>22</v>
      </c>
      <c r="C337" s="94" t="s">
        <v>1049</v>
      </c>
      <c r="D337" s="49" t="s">
        <v>856</v>
      </c>
      <c r="E337" s="52" t="s">
        <v>916</v>
      </c>
      <c r="F337" s="49">
        <v>996511</v>
      </c>
      <c r="G337" s="50">
        <v>0.18</v>
      </c>
      <c r="H337" s="55">
        <v>31034</v>
      </c>
      <c r="I337" s="47">
        <v>0</v>
      </c>
      <c r="J337" s="47">
        <v>0</v>
      </c>
      <c r="K337" s="47">
        <v>0</v>
      </c>
      <c r="L337" s="47">
        <f t="shared" si="34"/>
        <v>0</v>
      </c>
      <c r="M337" s="48">
        <f t="shared" si="35"/>
        <v>31034</v>
      </c>
      <c r="N337" s="48">
        <v>5100215911</v>
      </c>
      <c r="O337" s="47" t="s">
        <v>1050</v>
      </c>
      <c r="P337" s="56" t="s">
        <v>23</v>
      </c>
      <c r="Q337" s="47" t="s">
        <v>21</v>
      </c>
      <c r="R337" s="47"/>
      <c r="S337" s="54"/>
      <c r="T337" s="54"/>
    </row>
    <row r="338" spans="1:20" x14ac:dyDescent="0.25">
      <c r="A338" s="48">
        <v>629</v>
      </c>
      <c r="B338" s="48" t="s">
        <v>412</v>
      </c>
      <c r="C338" s="94" t="s">
        <v>1061</v>
      </c>
      <c r="D338" s="49" t="s">
        <v>30</v>
      </c>
      <c r="E338" s="52" t="s">
        <v>713</v>
      </c>
      <c r="F338" s="49">
        <v>9961</v>
      </c>
      <c r="G338" s="50">
        <v>0.18</v>
      </c>
      <c r="H338" s="55">
        <v>404732.6</v>
      </c>
      <c r="I338" s="47">
        <v>36425.94</v>
      </c>
      <c r="J338" s="47">
        <v>36425.94</v>
      </c>
      <c r="K338" s="47">
        <v>0</v>
      </c>
      <c r="L338" s="47">
        <f t="shared" si="34"/>
        <v>72851.88</v>
      </c>
      <c r="M338" s="48">
        <f t="shared" si="35"/>
        <v>477584.48</v>
      </c>
      <c r="N338" s="48">
        <v>1900059296</v>
      </c>
      <c r="O338" s="47" t="s">
        <v>1062</v>
      </c>
      <c r="P338" s="56" t="s">
        <v>31</v>
      </c>
      <c r="Q338" s="47" t="s">
        <v>21</v>
      </c>
      <c r="R338" s="47"/>
      <c r="S338" s="54"/>
      <c r="T338" s="54"/>
    </row>
    <row r="339" spans="1:20" x14ac:dyDescent="0.25">
      <c r="A339" s="48">
        <v>630</v>
      </c>
      <c r="B339" s="48" t="s">
        <v>423</v>
      </c>
      <c r="C339" s="94" t="s">
        <v>1061</v>
      </c>
      <c r="D339" s="49" t="s">
        <v>30</v>
      </c>
      <c r="E339" s="52" t="s">
        <v>713</v>
      </c>
      <c r="F339" s="49">
        <v>9961</v>
      </c>
      <c r="G339" s="50">
        <v>0.18</v>
      </c>
      <c r="H339" s="55">
        <v>31539</v>
      </c>
      <c r="I339" s="47">
        <v>2838.51</v>
      </c>
      <c r="J339" s="47">
        <v>2838.51</v>
      </c>
      <c r="K339" s="47">
        <v>0</v>
      </c>
      <c r="L339" s="47">
        <f t="shared" si="34"/>
        <v>5677.02</v>
      </c>
      <c r="M339" s="48">
        <f t="shared" si="35"/>
        <v>37216.020000000004</v>
      </c>
      <c r="N339" s="48">
        <v>1900059276</v>
      </c>
      <c r="O339" s="47" t="s">
        <v>1062</v>
      </c>
      <c r="P339" s="56" t="s">
        <v>31</v>
      </c>
      <c r="Q339" s="47" t="s">
        <v>21</v>
      </c>
      <c r="R339" s="47"/>
      <c r="S339" s="54"/>
      <c r="T339" s="54"/>
    </row>
    <row r="340" spans="1:20" x14ac:dyDescent="0.25">
      <c r="A340" s="48">
        <v>631</v>
      </c>
      <c r="B340" s="48">
        <v>87</v>
      </c>
      <c r="C340" s="94" t="s">
        <v>1052</v>
      </c>
      <c r="D340" s="49" t="s">
        <v>47</v>
      </c>
      <c r="E340" s="52" t="s">
        <v>722</v>
      </c>
      <c r="F340" s="49">
        <v>996511</v>
      </c>
      <c r="G340" s="50">
        <v>0</v>
      </c>
      <c r="H340" s="55">
        <v>107014</v>
      </c>
      <c r="I340" s="47">
        <v>0</v>
      </c>
      <c r="J340" s="47">
        <v>0</v>
      </c>
      <c r="K340" s="47">
        <v>0</v>
      </c>
      <c r="L340" s="47">
        <f t="shared" ref="L340:L342" si="36">I340+J340+K340</f>
        <v>0</v>
      </c>
      <c r="M340" s="48">
        <f t="shared" ref="M340:M342" si="37">SUM(H340:K340)</f>
        <v>107014</v>
      </c>
      <c r="N340" s="48">
        <v>5100223667</v>
      </c>
      <c r="O340" s="47" t="s">
        <v>1063</v>
      </c>
      <c r="P340" s="56" t="s">
        <v>23</v>
      </c>
      <c r="Q340" s="47" t="s">
        <v>16</v>
      </c>
      <c r="R340" s="47"/>
      <c r="S340" s="54"/>
      <c r="T340" s="54"/>
    </row>
    <row r="341" spans="1:20" x14ac:dyDescent="0.25">
      <c r="A341" s="48">
        <v>632</v>
      </c>
      <c r="B341" s="48">
        <v>86</v>
      </c>
      <c r="C341" s="94" t="s">
        <v>1052</v>
      </c>
      <c r="D341" s="49" t="s">
        <v>47</v>
      </c>
      <c r="E341" s="52" t="s">
        <v>722</v>
      </c>
      <c r="F341" s="49">
        <v>996111</v>
      </c>
      <c r="G341" s="50">
        <v>0.18</v>
      </c>
      <c r="H341" s="55">
        <v>17000</v>
      </c>
      <c r="I341" s="47">
        <v>1530</v>
      </c>
      <c r="J341" s="47">
        <v>1530</v>
      </c>
      <c r="K341" s="47">
        <v>0</v>
      </c>
      <c r="L341" s="47">
        <f t="shared" si="36"/>
        <v>3060</v>
      </c>
      <c r="M341" s="48">
        <f t="shared" si="37"/>
        <v>20060</v>
      </c>
      <c r="N341" s="48">
        <v>1900059891</v>
      </c>
      <c r="O341" s="47" t="s">
        <v>1063</v>
      </c>
      <c r="P341" s="56" t="s">
        <v>1064</v>
      </c>
      <c r="Q341" s="47" t="s">
        <v>21</v>
      </c>
      <c r="R341" s="47"/>
      <c r="S341" s="54"/>
      <c r="T341" s="54"/>
    </row>
    <row r="342" spans="1:20" x14ac:dyDescent="0.25">
      <c r="A342" s="48">
        <v>633</v>
      </c>
      <c r="B342" s="48">
        <v>85</v>
      </c>
      <c r="C342" s="94" t="s">
        <v>1052</v>
      </c>
      <c r="D342" s="49" t="s">
        <v>47</v>
      </c>
      <c r="E342" s="52" t="s">
        <v>722</v>
      </c>
      <c r="F342" s="49">
        <v>996713</v>
      </c>
      <c r="G342" s="50">
        <v>0.18</v>
      </c>
      <c r="H342" s="55">
        <v>36280</v>
      </c>
      <c r="I342" s="47">
        <v>3265</v>
      </c>
      <c r="J342" s="47">
        <v>3265</v>
      </c>
      <c r="K342" s="47">
        <v>0</v>
      </c>
      <c r="L342" s="47">
        <f t="shared" si="36"/>
        <v>6530</v>
      </c>
      <c r="M342" s="48">
        <f t="shared" si="37"/>
        <v>42810</v>
      </c>
      <c r="N342" s="48">
        <v>1900059888</v>
      </c>
      <c r="O342" s="47" t="s">
        <v>1063</v>
      </c>
      <c r="P342" s="56" t="s">
        <v>32</v>
      </c>
      <c r="Q342" s="47" t="s">
        <v>21</v>
      </c>
      <c r="R342" s="47"/>
      <c r="S342" s="54"/>
      <c r="T342" s="54"/>
    </row>
  </sheetData>
  <autoFilter ref="A2:T342"/>
  <mergeCells count="1">
    <mergeCell ref="A1:P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6"/>
  <sheetViews>
    <sheetView workbookViewId="0">
      <selection activeCell="L11" sqref="L11"/>
    </sheetView>
  </sheetViews>
  <sheetFormatPr defaultRowHeight="15" x14ac:dyDescent="0.25"/>
  <cols>
    <col min="1" max="1" width="4.7109375" customWidth="1"/>
    <col min="4" max="4" width="15.140625" customWidth="1"/>
    <col min="6" max="6" width="18.140625" customWidth="1"/>
    <col min="8" max="8" width="26.85546875" customWidth="1"/>
    <col min="9" max="9" width="7.140625" customWidth="1"/>
    <col min="10" max="11" width="9.140625" customWidth="1"/>
    <col min="12" max="12" width="13.42578125" customWidth="1"/>
    <col min="15" max="15" width="13.7109375" customWidth="1"/>
    <col min="18" max="18" width="17.42578125" customWidth="1"/>
  </cols>
  <sheetData>
    <row r="1" spans="2:18" x14ac:dyDescent="0.25">
      <c r="B1">
        <v>1</v>
      </c>
      <c r="E1">
        <v>2</v>
      </c>
      <c r="H1">
        <v>3</v>
      </c>
      <c r="J1">
        <v>4</v>
      </c>
      <c r="M1">
        <v>5</v>
      </c>
      <c r="P1">
        <v>6</v>
      </c>
    </row>
    <row r="2" spans="2:18" ht="60" customHeight="1" x14ac:dyDescent="0.25">
      <c r="B2" s="103" t="s">
        <v>471</v>
      </c>
      <c r="C2" s="103"/>
      <c r="D2" s="103"/>
      <c r="E2" s="103" t="s">
        <v>471</v>
      </c>
      <c r="F2" s="103"/>
      <c r="G2" s="103"/>
      <c r="H2" s="103" t="s">
        <v>471</v>
      </c>
      <c r="I2" s="103"/>
      <c r="J2" s="103" t="s">
        <v>472</v>
      </c>
      <c r="K2" s="103"/>
      <c r="L2" s="103"/>
      <c r="M2" s="103" t="s">
        <v>473</v>
      </c>
      <c r="N2" s="103"/>
      <c r="O2" s="103"/>
      <c r="P2" s="103" t="s">
        <v>474</v>
      </c>
      <c r="Q2" s="103"/>
      <c r="R2" s="103"/>
    </row>
    <row r="3" spans="2:18" ht="15" customHeight="1" x14ac:dyDescent="0.25"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2:18" ht="15" customHeight="1" x14ac:dyDescent="0.25"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2:18" ht="15" customHeight="1" x14ac:dyDescent="0.25"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2:18" ht="15" customHeight="1" x14ac:dyDescent="0.25"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</row>
    <row r="7" spans="2:18" ht="15" customHeight="1" x14ac:dyDescent="0.3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2:18" ht="15" customHeight="1" x14ac:dyDescent="0.35">
      <c r="B8" s="4"/>
      <c r="C8" s="5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2:18" ht="15" customHeight="1" x14ac:dyDescent="0.25">
      <c r="B9" s="104" t="s">
        <v>475</v>
      </c>
      <c r="C9" s="104"/>
      <c r="D9" s="104"/>
      <c r="E9" s="104" t="s">
        <v>476</v>
      </c>
      <c r="F9" s="104"/>
      <c r="G9" s="104"/>
      <c r="H9" s="104" t="s">
        <v>483</v>
      </c>
      <c r="I9" s="104"/>
      <c r="J9" s="104"/>
    </row>
    <row r="10" spans="2:18" ht="15" customHeight="1" x14ac:dyDescent="0.25">
      <c r="B10" s="104"/>
      <c r="C10" s="104"/>
      <c r="D10" s="104"/>
      <c r="E10" s="104"/>
      <c r="F10" s="104"/>
      <c r="G10" s="104"/>
      <c r="H10" s="104"/>
      <c r="I10" s="104"/>
      <c r="J10" s="104"/>
    </row>
    <row r="11" spans="2:18" ht="15" customHeight="1" x14ac:dyDescent="0.25">
      <c r="B11" s="104"/>
      <c r="C11" s="104"/>
      <c r="D11" s="104"/>
      <c r="E11" s="104"/>
      <c r="F11" s="104"/>
      <c r="G11" s="104"/>
      <c r="H11" s="104"/>
      <c r="I11" s="104"/>
      <c r="J11" s="104"/>
    </row>
    <row r="12" spans="2:18" ht="15" customHeight="1" x14ac:dyDescent="0.25">
      <c r="B12" s="104"/>
      <c r="C12" s="104"/>
      <c r="D12" s="104"/>
      <c r="E12" s="104"/>
      <c r="F12" s="104"/>
      <c r="G12" s="104"/>
      <c r="H12" s="104"/>
      <c r="I12" s="104"/>
      <c r="J12" s="104"/>
    </row>
    <row r="13" spans="2:18" ht="15" customHeight="1" x14ac:dyDescent="0.25">
      <c r="B13" s="104"/>
      <c r="C13" s="104"/>
      <c r="D13" s="104"/>
      <c r="E13" s="104"/>
      <c r="F13" s="104"/>
      <c r="G13" s="104"/>
      <c r="H13" s="104"/>
      <c r="I13" s="104"/>
      <c r="J13" s="104"/>
    </row>
    <row r="14" spans="2:18" ht="15" customHeight="1" x14ac:dyDescent="0.25">
      <c r="B14" s="104"/>
      <c r="C14" s="104"/>
      <c r="D14" s="104"/>
      <c r="E14" s="104"/>
      <c r="F14" s="104"/>
      <c r="G14" s="104"/>
      <c r="H14" s="104"/>
      <c r="I14" s="104"/>
      <c r="J14" s="104"/>
    </row>
    <row r="15" spans="2:18" ht="15" customHeight="1" x14ac:dyDescent="0.25">
      <c r="B15" s="104"/>
      <c r="C15" s="104"/>
      <c r="D15" s="104"/>
      <c r="E15" s="104"/>
      <c r="F15" s="104"/>
      <c r="G15" s="104"/>
      <c r="H15" s="104"/>
      <c r="I15" s="104"/>
      <c r="J15" s="104"/>
    </row>
    <row r="16" spans="2:18" ht="15" customHeight="1" x14ac:dyDescent="0.25">
      <c r="B16" s="104"/>
      <c r="C16" s="104"/>
      <c r="D16" s="104"/>
      <c r="E16" s="104"/>
      <c r="F16" s="104"/>
      <c r="G16" s="104"/>
      <c r="H16" s="104"/>
      <c r="I16" s="104"/>
      <c r="J16" s="104"/>
    </row>
    <row r="17" spans="2:17" ht="15" customHeight="1" x14ac:dyDescent="0.25">
      <c r="B17" s="104"/>
      <c r="C17" s="104"/>
      <c r="D17" s="104"/>
      <c r="E17" s="104"/>
      <c r="F17" s="104"/>
      <c r="G17" s="104"/>
      <c r="H17" s="104"/>
      <c r="I17" s="104"/>
      <c r="J17" s="104"/>
    </row>
    <row r="18" spans="2:17" ht="15" customHeight="1" x14ac:dyDescent="0.25">
      <c r="B18" s="104"/>
      <c r="C18" s="104"/>
      <c r="D18" s="104"/>
      <c r="E18" s="104"/>
      <c r="F18" s="104"/>
      <c r="G18" s="104"/>
      <c r="H18" s="104"/>
      <c r="I18" s="104"/>
      <c r="J18" s="104"/>
    </row>
    <row r="21" spans="2:17" ht="15" customHeight="1" x14ac:dyDescent="0.25">
      <c r="B21" s="104" t="s">
        <v>477</v>
      </c>
      <c r="C21" s="104"/>
      <c r="D21" s="104"/>
      <c r="E21" s="104" t="s">
        <v>479</v>
      </c>
      <c r="F21" s="104"/>
      <c r="G21" s="104"/>
      <c r="H21" s="104" t="s">
        <v>485</v>
      </c>
      <c r="I21" s="104"/>
      <c r="J21" s="104"/>
      <c r="K21" s="104" t="s">
        <v>480</v>
      </c>
      <c r="L21" s="104"/>
      <c r="M21" s="104"/>
      <c r="O21" s="104" t="s">
        <v>500</v>
      </c>
      <c r="P21" s="104"/>
      <c r="Q21" s="104"/>
    </row>
    <row r="22" spans="2:17" ht="15" customHeight="1" x14ac:dyDescent="0.25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O22" s="104"/>
      <c r="P22" s="104"/>
      <c r="Q22" s="104"/>
    </row>
    <row r="23" spans="2:17" ht="15" customHeight="1" x14ac:dyDescent="0.25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O23" s="104"/>
      <c r="P23" s="104"/>
      <c r="Q23" s="104"/>
    </row>
    <row r="24" spans="2:17" ht="15" customHeight="1" x14ac:dyDescent="0.25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O24" s="104"/>
      <c r="P24" s="104"/>
      <c r="Q24" s="104"/>
    </row>
    <row r="25" spans="2:17" ht="15" customHeight="1" x14ac:dyDescent="0.25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O25" s="104"/>
      <c r="P25" s="104"/>
      <c r="Q25" s="104"/>
    </row>
    <row r="26" spans="2:17" ht="15" customHeight="1" x14ac:dyDescent="0.25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O26" s="104"/>
      <c r="P26" s="104"/>
      <c r="Q26" s="104"/>
    </row>
    <row r="27" spans="2:17" ht="15" customHeight="1" x14ac:dyDescent="0.25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O27" s="104"/>
      <c r="P27" s="104"/>
      <c r="Q27" s="104"/>
    </row>
    <row r="28" spans="2:17" ht="15" customHeight="1" x14ac:dyDescent="0.25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O28" s="104"/>
      <c r="P28" s="104"/>
      <c r="Q28" s="104"/>
    </row>
    <row r="29" spans="2:17" ht="15" customHeight="1" x14ac:dyDescent="0.25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O29" s="104"/>
      <c r="P29" s="104"/>
      <c r="Q29" s="104"/>
    </row>
    <row r="30" spans="2:17" ht="15" customHeight="1" x14ac:dyDescent="0.25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O30" s="104"/>
      <c r="P30" s="104"/>
      <c r="Q30" s="104"/>
    </row>
    <row r="33" spans="2:13" x14ac:dyDescent="0.25">
      <c r="B33" s="104" t="s">
        <v>481</v>
      </c>
      <c r="C33" s="104"/>
      <c r="D33" s="104"/>
      <c r="E33" s="104" t="s">
        <v>478</v>
      </c>
      <c r="F33" s="104"/>
      <c r="G33" s="104"/>
      <c r="H33" s="104" t="s">
        <v>484</v>
      </c>
      <c r="I33" s="104"/>
      <c r="J33" s="104"/>
      <c r="K33" s="104" t="s">
        <v>482</v>
      </c>
      <c r="L33" s="104"/>
      <c r="M33" s="104"/>
    </row>
    <row r="34" spans="2:13" x14ac:dyDescent="0.25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</row>
    <row r="35" spans="2:13" x14ac:dyDescent="0.25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</row>
    <row r="36" spans="2:13" x14ac:dyDescent="0.25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</row>
    <row r="37" spans="2:13" x14ac:dyDescent="0.25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</row>
    <row r="38" spans="2:13" x14ac:dyDescent="0.25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</row>
    <row r="39" spans="2:13" x14ac:dyDescent="0.25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</row>
    <row r="40" spans="2:13" x14ac:dyDescent="0.25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</row>
    <row r="41" spans="2:13" x14ac:dyDescent="0.25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</row>
    <row r="42" spans="2:13" x14ac:dyDescent="0.25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</row>
    <row r="45" spans="2:13" x14ac:dyDescent="0.25">
      <c r="B45" s="104" t="s">
        <v>486</v>
      </c>
      <c r="C45" s="104"/>
      <c r="D45" s="104"/>
      <c r="E45" s="104" t="s">
        <v>487</v>
      </c>
      <c r="F45" s="104"/>
      <c r="G45" s="104"/>
      <c r="H45" s="104" t="s">
        <v>488</v>
      </c>
      <c r="I45" s="104"/>
      <c r="J45" s="104"/>
      <c r="K45" s="104" t="s">
        <v>489</v>
      </c>
      <c r="L45" s="104"/>
      <c r="M45" s="104"/>
    </row>
    <row r="46" spans="2:13" x14ac:dyDescent="0.25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</row>
    <row r="47" spans="2:13" ht="15" customHeight="1" x14ac:dyDescent="0.25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</row>
    <row r="48" spans="2:13" ht="15" customHeight="1" x14ac:dyDescent="0.25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</row>
    <row r="49" spans="2:13" ht="15" customHeight="1" x14ac:dyDescent="0.25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</row>
    <row r="50" spans="2:13" ht="15" customHeight="1" x14ac:dyDescent="0.25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</row>
    <row r="51" spans="2:13" ht="15" customHeight="1" x14ac:dyDescent="0.25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</row>
    <row r="52" spans="2:13" ht="15" customHeight="1" x14ac:dyDescent="0.25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</row>
    <row r="53" spans="2:13" ht="15" customHeight="1" x14ac:dyDescent="0.25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</row>
    <row r="54" spans="2:13" ht="15" customHeight="1" x14ac:dyDescent="0.25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</row>
    <row r="57" spans="2:13" x14ac:dyDescent="0.25">
      <c r="B57" s="104" t="s">
        <v>490</v>
      </c>
      <c r="C57" s="104"/>
      <c r="D57" s="104"/>
      <c r="E57" s="104" t="s">
        <v>535</v>
      </c>
      <c r="F57" s="104"/>
      <c r="G57" s="104"/>
    </row>
    <row r="58" spans="2:13" x14ac:dyDescent="0.25">
      <c r="B58" s="104"/>
      <c r="C58" s="104"/>
      <c r="D58" s="104"/>
      <c r="E58" s="104"/>
      <c r="F58" s="104"/>
      <c r="G58" s="104"/>
    </row>
    <row r="59" spans="2:13" x14ac:dyDescent="0.25">
      <c r="B59" s="104"/>
      <c r="C59" s="104"/>
      <c r="D59" s="104"/>
      <c r="E59" s="104"/>
      <c r="F59" s="104"/>
      <c r="G59" s="104"/>
    </row>
    <row r="60" spans="2:13" x14ac:dyDescent="0.25">
      <c r="B60" s="104"/>
      <c r="C60" s="104"/>
      <c r="D60" s="104"/>
      <c r="E60" s="104"/>
      <c r="F60" s="104"/>
      <c r="G60" s="104"/>
    </row>
    <row r="61" spans="2:13" x14ac:dyDescent="0.25">
      <c r="B61" s="104"/>
      <c r="C61" s="104"/>
      <c r="D61" s="104"/>
      <c r="E61" s="104"/>
      <c r="F61" s="104"/>
      <c r="G61" s="104"/>
    </row>
    <row r="62" spans="2:13" x14ac:dyDescent="0.25">
      <c r="B62" s="104"/>
      <c r="C62" s="104"/>
      <c r="D62" s="104"/>
      <c r="E62" s="104"/>
      <c r="F62" s="104"/>
      <c r="G62" s="104"/>
    </row>
    <row r="63" spans="2:13" x14ac:dyDescent="0.25">
      <c r="B63" s="104"/>
      <c r="C63" s="104"/>
      <c r="D63" s="104"/>
      <c r="E63" s="104"/>
      <c r="F63" s="104"/>
      <c r="G63" s="104"/>
    </row>
    <row r="64" spans="2:13" x14ac:dyDescent="0.25">
      <c r="B64" s="104"/>
      <c r="C64" s="104"/>
      <c r="D64" s="104"/>
      <c r="E64" s="104"/>
      <c r="F64" s="104"/>
      <c r="G64" s="104"/>
    </row>
    <row r="65" spans="2:7" x14ac:dyDescent="0.25">
      <c r="B65" s="104"/>
      <c r="C65" s="104"/>
      <c r="D65" s="104"/>
      <c r="E65" s="104"/>
      <c r="F65" s="104"/>
      <c r="G65" s="104"/>
    </row>
    <row r="66" spans="2:7" x14ac:dyDescent="0.25">
      <c r="B66" s="104"/>
      <c r="C66" s="104"/>
      <c r="D66" s="104"/>
      <c r="E66" s="104"/>
      <c r="F66" s="104"/>
      <c r="G66" s="104"/>
    </row>
  </sheetData>
  <mergeCells count="24">
    <mergeCell ref="B57:D66"/>
    <mergeCell ref="E57:G66"/>
    <mergeCell ref="O21:Q30"/>
    <mergeCell ref="B45:D54"/>
    <mergeCell ref="E45:G54"/>
    <mergeCell ref="H45:J54"/>
    <mergeCell ref="K45:M54"/>
    <mergeCell ref="B21:D30"/>
    <mergeCell ref="E21:G30"/>
    <mergeCell ref="H21:J30"/>
    <mergeCell ref="K21:M30"/>
    <mergeCell ref="B33:D42"/>
    <mergeCell ref="E33:G42"/>
    <mergeCell ref="H33:J42"/>
    <mergeCell ref="K33:M42"/>
    <mergeCell ref="P2:R6"/>
    <mergeCell ref="B9:D18"/>
    <mergeCell ref="E9:G18"/>
    <mergeCell ref="H9:J18"/>
    <mergeCell ref="H2:I6"/>
    <mergeCell ref="J2:L6"/>
    <mergeCell ref="M2:O6"/>
    <mergeCell ref="B2:D6"/>
    <mergeCell ref="E2:G6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8"/>
  <sheetViews>
    <sheetView workbookViewId="0">
      <selection activeCell="E26" sqref="E26"/>
    </sheetView>
  </sheetViews>
  <sheetFormatPr defaultRowHeight="15" x14ac:dyDescent="0.25"/>
  <sheetData>
    <row r="2" spans="1:20" ht="15" customHeight="1" x14ac:dyDescent="0.35">
      <c r="A2" s="3"/>
      <c r="B2" s="105" t="s">
        <v>491</v>
      </c>
      <c r="C2" s="105"/>
      <c r="D2" s="105"/>
      <c r="F2" s="105" t="s">
        <v>492</v>
      </c>
      <c r="G2" s="105"/>
      <c r="H2" s="105"/>
      <c r="J2" s="105" t="s">
        <v>493</v>
      </c>
      <c r="K2" s="105"/>
      <c r="L2" s="105"/>
      <c r="N2" s="105" t="s">
        <v>493</v>
      </c>
      <c r="O2" s="105"/>
      <c r="P2" s="105"/>
      <c r="R2" s="105" t="s">
        <v>493</v>
      </c>
      <c r="S2" s="105"/>
      <c r="T2" s="105"/>
    </row>
    <row r="3" spans="1:20" ht="15" customHeight="1" x14ac:dyDescent="0.35">
      <c r="A3" s="3"/>
      <c r="B3" s="105"/>
      <c r="C3" s="105"/>
      <c r="D3" s="105"/>
      <c r="F3" s="105"/>
      <c r="G3" s="105"/>
      <c r="H3" s="105"/>
      <c r="J3" s="105"/>
      <c r="K3" s="105"/>
      <c r="L3" s="105"/>
      <c r="N3" s="105"/>
      <c r="O3" s="105"/>
      <c r="P3" s="105"/>
      <c r="R3" s="105"/>
      <c r="S3" s="105"/>
      <c r="T3" s="105"/>
    </row>
    <row r="4" spans="1:20" ht="15" customHeight="1" x14ac:dyDescent="0.35">
      <c r="A4" s="3"/>
      <c r="B4" s="105"/>
      <c r="C4" s="105"/>
      <c r="D4" s="105"/>
      <c r="F4" s="105"/>
      <c r="G4" s="105"/>
      <c r="H4" s="105"/>
      <c r="J4" s="105"/>
      <c r="K4" s="105"/>
      <c r="L4" s="105"/>
      <c r="N4" s="105"/>
      <c r="O4" s="105"/>
      <c r="P4" s="105"/>
      <c r="R4" s="105"/>
      <c r="S4" s="105"/>
      <c r="T4" s="105"/>
    </row>
    <row r="5" spans="1:20" ht="15" customHeight="1" x14ac:dyDescent="0.35">
      <c r="A5" s="3"/>
      <c r="B5" s="105"/>
      <c r="C5" s="105"/>
      <c r="D5" s="105"/>
      <c r="F5" s="105"/>
      <c r="G5" s="105"/>
      <c r="H5" s="105"/>
      <c r="J5" s="105"/>
      <c r="K5" s="105"/>
      <c r="L5" s="105"/>
      <c r="N5" s="105"/>
      <c r="O5" s="105"/>
      <c r="P5" s="105"/>
      <c r="R5" s="105"/>
      <c r="S5" s="105"/>
      <c r="T5" s="105"/>
    </row>
    <row r="6" spans="1:20" ht="15" customHeight="1" x14ac:dyDescent="0.35">
      <c r="A6" s="3"/>
      <c r="B6" s="105"/>
      <c r="C6" s="105"/>
      <c r="D6" s="105"/>
      <c r="F6" s="105"/>
      <c r="G6" s="105"/>
      <c r="H6" s="105"/>
      <c r="J6" s="105"/>
      <c r="K6" s="105"/>
      <c r="L6" s="105"/>
      <c r="N6" s="105"/>
      <c r="O6" s="105"/>
      <c r="P6" s="105"/>
      <c r="R6" s="105"/>
      <c r="S6" s="105"/>
      <c r="T6" s="105"/>
    </row>
    <row r="7" spans="1:20" x14ac:dyDescent="0.25">
      <c r="B7" s="105"/>
      <c r="C7" s="105"/>
      <c r="D7" s="105"/>
      <c r="F7" s="105"/>
      <c r="G7" s="105"/>
      <c r="H7" s="105"/>
      <c r="J7" s="105"/>
      <c r="K7" s="105"/>
      <c r="L7" s="105"/>
      <c r="N7" s="105"/>
      <c r="O7" s="105"/>
      <c r="P7" s="105"/>
      <c r="R7" s="105"/>
      <c r="S7" s="105"/>
      <c r="T7" s="105"/>
    </row>
    <row r="8" spans="1:20" x14ac:dyDescent="0.25">
      <c r="B8" s="105"/>
      <c r="C8" s="105"/>
      <c r="D8" s="105"/>
      <c r="F8" s="105"/>
      <c r="G8" s="105"/>
      <c r="H8" s="105"/>
      <c r="J8" s="105"/>
      <c r="K8" s="105"/>
      <c r="L8" s="105"/>
      <c r="N8" s="105"/>
      <c r="O8" s="105"/>
      <c r="P8" s="105"/>
      <c r="R8" s="105"/>
      <c r="S8" s="105"/>
      <c r="T8" s="105"/>
    </row>
    <row r="11" spans="1:20" ht="15" customHeight="1" x14ac:dyDescent="0.25">
      <c r="B11" s="105" t="s">
        <v>494</v>
      </c>
      <c r="C11" s="105"/>
      <c r="D11" s="105"/>
      <c r="F11" s="105" t="s">
        <v>498</v>
      </c>
      <c r="G11" s="105"/>
      <c r="H11" s="105"/>
      <c r="J11" s="105" t="s">
        <v>499</v>
      </c>
      <c r="K11" s="105"/>
      <c r="L11" s="105"/>
      <c r="N11" s="105" t="s">
        <v>501</v>
      </c>
      <c r="O11" s="105"/>
      <c r="P11" s="105"/>
    </row>
    <row r="12" spans="1:20" ht="15" customHeight="1" x14ac:dyDescent="0.25">
      <c r="B12" s="105"/>
      <c r="C12" s="105"/>
      <c r="D12" s="105"/>
      <c r="F12" s="105"/>
      <c r="G12" s="105"/>
      <c r="H12" s="105"/>
      <c r="J12" s="105"/>
      <c r="K12" s="105"/>
      <c r="L12" s="105"/>
      <c r="N12" s="105"/>
      <c r="O12" s="105"/>
      <c r="P12" s="105"/>
    </row>
    <row r="13" spans="1:20" ht="15" customHeight="1" x14ac:dyDescent="0.25">
      <c r="B13" s="105"/>
      <c r="C13" s="105"/>
      <c r="D13" s="105"/>
      <c r="F13" s="105"/>
      <c r="G13" s="105"/>
      <c r="H13" s="105"/>
      <c r="J13" s="105"/>
      <c r="K13" s="105"/>
      <c r="L13" s="105"/>
      <c r="N13" s="105"/>
      <c r="O13" s="105"/>
      <c r="P13" s="105"/>
    </row>
    <row r="14" spans="1:20" ht="15" customHeight="1" x14ac:dyDescent="0.25">
      <c r="B14" s="105"/>
      <c r="C14" s="105"/>
      <c r="D14" s="105"/>
      <c r="F14" s="105"/>
      <c r="G14" s="105"/>
      <c r="H14" s="105"/>
      <c r="J14" s="105"/>
      <c r="K14" s="105"/>
      <c r="L14" s="105"/>
      <c r="N14" s="105"/>
      <c r="O14" s="105"/>
      <c r="P14" s="105"/>
    </row>
    <row r="15" spans="1:20" ht="15" customHeight="1" x14ac:dyDescent="0.25">
      <c r="B15" s="105"/>
      <c r="C15" s="105"/>
      <c r="D15" s="105"/>
      <c r="F15" s="105"/>
      <c r="G15" s="105"/>
      <c r="H15" s="105"/>
      <c r="J15" s="105"/>
      <c r="K15" s="105"/>
      <c r="L15" s="105"/>
      <c r="N15" s="105"/>
      <c r="O15" s="105"/>
      <c r="P15" s="105"/>
    </row>
    <row r="16" spans="1:20" ht="15" customHeight="1" x14ac:dyDescent="0.25">
      <c r="B16" s="105"/>
      <c r="C16" s="105"/>
      <c r="D16" s="105"/>
      <c r="F16" s="105"/>
      <c r="G16" s="105"/>
      <c r="H16" s="105"/>
      <c r="J16" s="105"/>
      <c r="K16" s="105"/>
      <c r="L16" s="105"/>
      <c r="N16" s="105"/>
      <c r="O16" s="105"/>
      <c r="P16" s="105"/>
    </row>
    <row r="17" spans="2:16" ht="15" customHeight="1" x14ac:dyDescent="0.25">
      <c r="B17" s="105"/>
      <c r="C17" s="105"/>
      <c r="D17" s="105"/>
      <c r="F17" s="105"/>
      <c r="G17" s="105"/>
      <c r="H17" s="105"/>
      <c r="J17" s="105"/>
      <c r="K17" s="105"/>
      <c r="L17" s="105"/>
      <c r="N17" s="105"/>
      <c r="O17" s="105"/>
      <c r="P17" s="105"/>
    </row>
    <row r="18" spans="2:16" ht="15" customHeight="1" x14ac:dyDescent="0.25">
      <c r="F18" s="105"/>
      <c r="G18" s="105"/>
      <c r="H18" s="105"/>
    </row>
    <row r="19" spans="2:16" ht="15" customHeight="1" x14ac:dyDescent="0.35">
      <c r="F19" s="6"/>
      <c r="G19" s="6"/>
      <c r="H19" s="6"/>
    </row>
    <row r="20" spans="2:16" ht="15" customHeight="1" x14ac:dyDescent="0.25">
      <c r="B20" s="105" t="s">
        <v>502</v>
      </c>
      <c r="C20" s="105"/>
      <c r="D20" s="105"/>
      <c r="F20" s="105" t="s">
        <v>503</v>
      </c>
      <c r="G20" s="105"/>
      <c r="H20" s="105"/>
      <c r="J20" s="105" t="s">
        <v>504</v>
      </c>
      <c r="K20" s="105"/>
      <c r="L20" s="105"/>
      <c r="N20" s="105" t="s">
        <v>505</v>
      </c>
      <c r="O20" s="105"/>
      <c r="P20" s="105"/>
    </row>
    <row r="21" spans="2:16" ht="15" customHeight="1" x14ac:dyDescent="0.25">
      <c r="B21" s="105"/>
      <c r="C21" s="105"/>
      <c r="D21" s="105"/>
      <c r="F21" s="105"/>
      <c r="G21" s="105"/>
      <c r="H21" s="105"/>
      <c r="J21" s="105"/>
      <c r="K21" s="105"/>
      <c r="L21" s="105"/>
      <c r="N21" s="105"/>
      <c r="O21" s="105"/>
      <c r="P21" s="105"/>
    </row>
    <row r="22" spans="2:16" ht="15" customHeight="1" x14ac:dyDescent="0.25">
      <c r="B22" s="105"/>
      <c r="C22" s="105"/>
      <c r="D22" s="105"/>
      <c r="F22" s="105"/>
      <c r="G22" s="105"/>
      <c r="H22" s="105"/>
      <c r="J22" s="105"/>
      <c r="K22" s="105"/>
      <c r="L22" s="105"/>
      <c r="N22" s="105"/>
      <c r="O22" s="105"/>
      <c r="P22" s="105"/>
    </row>
    <row r="23" spans="2:16" ht="15" customHeight="1" x14ac:dyDescent="0.25">
      <c r="B23" s="105"/>
      <c r="C23" s="105"/>
      <c r="D23" s="105"/>
      <c r="F23" s="105"/>
      <c r="G23" s="105"/>
      <c r="H23" s="105"/>
      <c r="J23" s="105"/>
      <c r="K23" s="105"/>
      <c r="L23" s="105"/>
      <c r="N23" s="105"/>
      <c r="O23" s="105"/>
      <c r="P23" s="105"/>
    </row>
    <row r="24" spans="2:16" ht="15" customHeight="1" x14ac:dyDescent="0.25">
      <c r="B24" s="105"/>
      <c r="C24" s="105"/>
      <c r="D24" s="105"/>
      <c r="F24" s="105"/>
      <c r="G24" s="105"/>
      <c r="H24" s="105"/>
      <c r="J24" s="105"/>
      <c r="K24" s="105"/>
      <c r="L24" s="105"/>
      <c r="N24" s="105"/>
      <c r="O24" s="105"/>
      <c r="P24" s="105"/>
    </row>
    <row r="25" spans="2:16" ht="15" customHeight="1" x14ac:dyDescent="0.25">
      <c r="B25" s="105"/>
      <c r="C25" s="105"/>
      <c r="D25" s="105"/>
      <c r="F25" s="105"/>
      <c r="G25" s="105"/>
      <c r="H25" s="105"/>
      <c r="J25" s="105"/>
      <c r="K25" s="105"/>
      <c r="L25" s="105"/>
      <c r="N25" s="105"/>
      <c r="O25" s="105"/>
      <c r="P25" s="105"/>
    </row>
    <row r="26" spans="2:16" ht="15" customHeight="1" x14ac:dyDescent="0.25">
      <c r="B26" s="105"/>
      <c r="C26" s="105"/>
      <c r="D26" s="105"/>
      <c r="F26" s="105"/>
      <c r="G26" s="105"/>
      <c r="H26" s="105"/>
      <c r="J26" s="105"/>
      <c r="K26" s="105"/>
      <c r="L26" s="105"/>
      <c r="N26" s="105"/>
      <c r="O26" s="105"/>
      <c r="P26" s="105"/>
    </row>
    <row r="27" spans="2:16" ht="15" customHeight="1" x14ac:dyDescent="0.25">
      <c r="J27" s="105"/>
      <c r="K27" s="105"/>
      <c r="L27" s="105"/>
      <c r="N27" s="105"/>
      <c r="O27" s="105"/>
      <c r="P27" s="105"/>
    </row>
    <row r="28" spans="2:16" x14ac:dyDescent="0.25">
      <c r="J28" s="105"/>
      <c r="K28" s="105"/>
      <c r="L28" s="105"/>
      <c r="N28" s="105"/>
      <c r="O28" s="105"/>
      <c r="P28" s="105"/>
    </row>
  </sheetData>
  <mergeCells count="13">
    <mergeCell ref="R2:T8"/>
    <mergeCell ref="B11:D17"/>
    <mergeCell ref="F11:H18"/>
    <mergeCell ref="J11:L17"/>
    <mergeCell ref="N11:P17"/>
    <mergeCell ref="B20:D26"/>
    <mergeCell ref="F20:H26"/>
    <mergeCell ref="J20:L28"/>
    <mergeCell ref="N20:P28"/>
    <mergeCell ref="B2:D8"/>
    <mergeCell ref="F2:H8"/>
    <mergeCell ref="J2:L8"/>
    <mergeCell ref="N2:P8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="90" zoomScaleNormal="90" workbookViewId="0">
      <selection activeCell="H10" sqref="H10"/>
    </sheetView>
  </sheetViews>
  <sheetFormatPr defaultRowHeight="15" x14ac:dyDescent="0.25"/>
  <cols>
    <col min="1" max="1" width="13.28515625" customWidth="1"/>
    <col min="2" max="2" width="36.5703125" customWidth="1"/>
    <col min="4" max="4" width="31.28515625" customWidth="1"/>
  </cols>
  <sheetData>
    <row r="1" spans="1:10" x14ac:dyDescent="0.25">
      <c r="A1" s="2"/>
      <c r="B1" s="106" t="s">
        <v>497</v>
      </c>
      <c r="C1" s="106"/>
      <c r="D1" s="106"/>
      <c r="E1" s="106"/>
      <c r="F1" s="106"/>
    </row>
    <row r="2" spans="1:10" ht="45" x14ac:dyDescent="0.25">
      <c r="A2" s="2"/>
      <c r="B2" s="13" t="s">
        <v>507</v>
      </c>
      <c r="C2" s="2" t="s">
        <v>508</v>
      </c>
      <c r="D2" s="2"/>
      <c r="E2" s="2"/>
      <c r="F2" s="2"/>
      <c r="H2" s="2"/>
      <c r="I2" s="2"/>
      <c r="J2" s="2"/>
    </row>
    <row r="3" spans="1:10" ht="45" x14ac:dyDescent="0.25">
      <c r="A3" s="7" t="s">
        <v>636</v>
      </c>
      <c r="B3" s="13" t="s">
        <v>637</v>
      </c>
      <c r="C3" s="2" t="s">
        <v>638</v>
      </c>
      <c r="D3" s="2"/>
      <c r="E3" s="2"/>
      <c r="F3" s="2"/>
      <c r="H3" s="107"/>
      <c r="I3" s="108"/>
      <c r="J3" s="109"/>
    </row>
    <row r="4" spans="1:10" x14ac:dyDescent="0.25">
      <c r="A4" s="7" t="s">
        <v>517</v>
      </c>
      <c r="B4" s="2" t="s">
        <v>496</v>
      </c>
      <c r="C4" s="2" t="s">
        <v>509</v>
      </c>
      <c r="D4" s="2"/>
      <c r="E4" s="2"/>
      <c r="F4" s="2"/>
    </row>
    <row r="5" spans="1:10" x14ac:dyDescent="0.25">
      <c r="A5" s="2"/>
      <c r="B5" s="2" t="s">
        <v>510</v>
      </c>
      <c r="C5" s="2" t="s">
        <v>514</v>
      </c>
      <c r="D5" s="2"/>
      <c r="E5" s="2"/>
      <c r="F5" s="2"/>
    </row>
    <row r="6" spans="1:10" x14ac:dyDescent="0.25">
      <c r="A6" s="2"/>
      <c r="B6" s="2" t="s">
        <v>512</v>
      </c>
      <c r="C6" s="2" t="s">
        <v>513</v>
      </c>
      <c r="D6" s="2"/>
      <c r="E6" s="2"/>
      <c r="F6" s="2"/>
    </row>
    <row r="7" spans="1:10" x14ac:dyDescent="0.25">
      <c r="A7" s="2"/>
      <c r="B7" s="2" t="s">
        <v>515</v>
      </c>
      <c r="C7" s="2" t="s">
        <v>516</v>
      </c>
      <c r="D7" s="2"/>
      <c r="E7" s="2"/>
      <c r="F7" s="2"/>
    </row>
    <row r="8" spans="1:10" x14ac:dyDescent="0.25">
      <c r="A8" s="2"/>
      <c r="B8" s="2"/>
      <c r="C8" s="2"/>
      <c r="D8" s="2"/>
      <c r="E8" s="2"/>
      <c r="F8" s="2"/>
      <c r="I8" s="12"/>
    </row>
    <row r="9" spans="1:10" x14ac:dyDescent="0.25">
      <c r="A9" s="7" t="s">
        <v>530</v>
      </c>
      <c r="B9" s="2" t="s">
        <v>495</v>
      </c>
      <c r="C9" s="2" t="s">
        <v>518</v>
      </c>
      <c r="D9" s="2" t="s">
        <v>520</v>
      </c>
      <c r="E9" s="2"/>
      <c r="F9" s="2"/>
      <c r="I9" s="12"/>
    </row>
    <row r="10" spans="1:10" x14ac:dyDescent="0.25">
      <c r="A10" s="2"/>
      <c r="B10" s="2" t="s">
        <v>510</v>
      </c>
      <c r="C10" s="2" t="s">
        <v>519</v>
      </c>
      <c r="D10" s="2" t="s">
        <v>522</v>
      </c>
      <c r="E10" s="2"/>
      <c r="F10" s="2"/>
      <c r="I10" s="12"/>
    </row>
    <row r="11" spans="1:10" x14ac:dyDescent="0.25">
      <c r="A11" s="2"/>
      <c r="B11" s="2"/>
      <c r="C11" s="2" t="s">
        <v>521</v>
      </c>
      <c r="D11" s="2" t="s">
        <v>523</v>
      </c>
      <c r="E11" s="2"/>
      <c r="F11" s="2"/>
    </row>
    <row r="12" spans="1:10" x14ac:dyDescent="0.25">
      <c r="A12" s="2"/>
      <c r="B12" s="2" t="s">
        <v>524</v>
      </c>
      <c r="C12" s="2" t="s">
        <v>513</v>
      </c>
      <c r="D12" s="2" t="s">
        <v>525</v>
      </c>
      <c r="E12" s="2"/>
      <c r="F12" s="2"/>
    </row>
    <row r="13" spans="1:10" x14ac:dyDescent="0.25">
      <c r="A13" s="2"/>
      <c r="B13" s="2"/>
      <c r="C13" s="2"/>
      <c r="D13" s="2" t="s">
        <v>526</v>
      </c>
      <c r="E13" s="2"/>
      <c r="F13" s="2"/>
    </row>
    <row r="14" spans="1:10" x14ac:dyDescent="0.25">
      <c r="A14" s="2"/>
      <c r="B14" s="2"/>
      <c r="C14" s="2"/>
      <c r="D14" s="2" t="s">
        <v>527</v>
      </c>
      <c r="E14" s="2"/>
      <c r="F14" s="2"/>
    </row>
    <row r="15" spans="1:10" x14ac:dyDescent="0.25">
      <c r="A15" s="2"/>
      <c r="B15" s="2" t="s">
        <v>532</v>
      </c>
      <c r="C15" s="2" t="s">
        <v>511</v>
      </c>
      <c r="D15" s="2" t="s">
        <v>531</v>
      </c>
      <c r="E15" s="2"/>
      <c r="F15" s="2"/>
    </row>
    <row r="16" spans="1:10" x14ac:dyDescent="0.25">
      <c r="A16" s="2"/>
      <c r="B16" s="2"/>
      <c r="C16" s="2"/>
      <c r="D16" s="2" t="s">
        <v>528</v>
      </c>
      <c r="E16" s="2"/>
      <c r="F16" s="2"/>
    </row>
    <row r="17" spans="1:6" x14ac:dyDescent="0.25">
      <c r="A17" s="2"/>
      <c r="B17" s="2"/>
      <c r="C17" s="2"/>
      <c r="D17" s="2" t="s">
        <v>529</v>
      </c>
      <c r="E17" s="2"/>
      <c r="F17" s="2"/>
    </row>
    <row r="18" spans="1:6" x14ac:dyDescent="0.25">
      <c r="A18" s="8"/>
      <c r="B18" s="8" t="s">
        <v>639</v>
      </c>
      <c r="C18" s="8"/>
      <c r="D18" s="8"/>
      <c r="E18" s="2"/>
      <c r="F18" s="2"/>
    </row>
    <row r="19" spans="1:6" x14ac:dyDescent="0.25">
      <c r="A19" s="14" t="s">
        <v>642</v>
      </c>
      <c r="B19" s="8" t="s">
        <v>524</v>
      </c>
      <c r="C19" s="8"/>
      <c r="D19" s="8" t="s">
        <v>640</v>
      </c>
      <c r="E19" s="2"/>
      <c r="F19" s="2"/>
    </row>
    <row r="20" spans="1:6" x14ac:dyDescent="0.25">
      <c r="A20" s="8" t="s">
        <v>643</v>
      </c>
      <c r="B20" s="8" t="s">
        <v>647</v>
      </c>
      <c r="C20" s="8"/>
      <c r="D20" s="8" t="s">
        <v>641</v>
      </c>
      <c r="E20" s="2"/>
      <c r="F20" s="2"/>
    </row>
    <row r="21" spans="1:6" x14ac:dyDescent="0.25">
      <c r="A21" s="8"/>
      <c r="B21" s="8"/>
      <c r="C21" s="8"/>
      <c r="D21" s="8"/>
      <c r="E21" s="2"/>
      <c r="F21" s="2"/>
    </row>
    <row r="22" spans="1:6" x14ac:dyDescent="0.25">
      <c r="A22" s="14" t="s">
        <v>642</v>
      </c>
      <c r="B22" s="8" t="s">
        <v>645</v>
      </c>
      <c r="C22" s="8"/>
      <c r="D22" s="8" t="s">
        <v>644</v>
      </c>
      <c r="E22" s="2"/>
      <c r="F22" s="2"/>
    </row>
    <row r="23" spans="1:6" x14ac:dyDescent="0.25">
      <c r="A23" s="8" t="s">
        <v>643</v>
      </c>
      <c r="B23" s="8" t="s">
        <v>648</v>
      </c>
      <c r="C23" s="8"/>
      <c r="D23" s="8" t="s">
        <v>646</v>
      </c>
      <c r="E23" s="2"/>
      <c r="F23" s="2"/>
    </row>
    <row r="24" spans="1:6" x14ac:dyDescent="0.25">
      <c r="A24" s="14"/>
      <c r="B24" s="8"/>
      <c r="C24" s="8"/>
      <c r="D24" s="8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mergeCells count="2">
    <mergeCell ref="B1:F1"/>
    <mergeCell ref="H3:J3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activeCell="A50" sqref="A50"/>
    </sheetView>
  </sheetViews>
  <sheetFormatPr defaultRowHeight="15" x14ac:dyDescent="0.25"/>
  <cols>
    <col min="1" max="1" width="5.140625" customWidth="1"/>
    <col min="2" max="2" width="26.7109375" customWidth="1"/>
    <col min="3" max="3" width="18.42578125" customWidth="1"/>
    <col min="4" max="4" width="31.42578125" customWidth="1"/>
    <col min="5" max="5" width="35.42578125" customWidth="1"/>
    <col min="6" max="7" width="9.28515625" customWidth="1"/>
    <col min="8" max="8" width="10" customWidth="1"/>
    <col min="9" max="10" width="9.28515625" customWidth="1"/>
    <col min="11" max="11" width="10.28515625" customWidth="1"/>
    <col min="12" max="13" width="9.28515625" customWidth="1"/>
    <col min="14" max="14" width="11.5703125" customWidth="1"/>
    <col min="24" max="24" width="10.7109375" customWidth="1"/>
    <col min="25" max="25" width="16" customWidth="1"/>
  </cols>
  <sheetData>
    <row r="1" spans="1:25" x14ac:dyDescent="0.25">
      <c r="A1" s="112" t="s">
        <v>539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x14ac:dyDescent="0.25">
      <c r="A2" s="110" t="s">
        <v>0</v>
      </c>
      <c r="B2" s="110" t="s">
        <v>545</v>
      </c>
      <c r="C2" s="110" t="s">
        <v>546</v>
      </c>
      <c r="D2" s="110" t="s">
        <v>543</v>
      </c>
      <c r="E2" s="110" t="s">
        <v>544</v>
      </c>
      <c r="F2" s="113">
        <v>43191</v>
      </c>
      <c r="G2" s="113"/>
      <c r="H2" s="113"/>
      <c r="I2" s="113">
        <v>43221</v>
      </c>
      <c r="J2" s="113"/>
      <c r="K2" s="113"/>
      <c r="L2" s="113">
        <v>43252</v>
      </c>
      <c r="M2" s="113"/>
      <c r="N2" s="114"/>
      <c r="O2" s="115">
        <v>43282</v>
      </c>
      <c r="P2" s="116"/>
      <c r="Q2" s="117"/>
      <c r="R2" s="115">
        <v>43313</v>
      </c>
      <c r="S2" s="116"/>
      <c r="T2" s="117"/>
      <c r="U2" s="115">
        <v>43344</v>
      </c>
      <c r="V2" s="116"/>
      <c r="W2" s="117"/>
      <c r="X2" s="118" t="s">
        <v>678</v>
      </c>
      <c r="Y2" s="119"/>
    </row>
    <row r="3" spans="1:25" x14ac:dyDescent="0.25">
      <c r="A3" s="111"/>
      <c r="B3" s="111"/>
      <c r="C3" s="111"/>
      <c r="D3" s="111"/>
      <c r="E3" s="111"/>
      <c r="F3" s="16" t="s">
        <v>540</v>
      </c>
      <c r="G3" s="16" t="s">
        <v>541</v>
      </c>
      <c r="H3" s="16" t="s">
        <v>542</v>
      </c>
      <c r="I3" s="16" t="s">
        <v>540</v>
      </c>
      <c r="J3" s="16" t="s">
        <v>541</v>
      </c>
      <c r="K3" s="16" t="s">
        <v>542</v>
      </c>
      <c r="L3" s="16" t="s">
        <v>540</v>
      </c>
      <c r="M3" s="16" t="s">
        <v>541</v>
      </c>
      <c r="N3" s="16" t="s">
        <v>542</v>
      </c>
      <c r="O3" s="16" t="s">
        <v>540</v>
      </c>
      <c r="P3" s="16" t="s">
        <v>541</v>
      </c>
      <c r="Q3" s="16" t="s">
        <v>542</v>
      </c>
      <c r="R3" s="16" t="s">
        <v>540</v>
      </c>
      <c r="S3" s="16" t="s">
        <v>541</v>
      </c>
      <c r="T3" s="16" t="s">
        <v>542</v>
      </c>
      <c r="U3" s="16" t="s">
        <v>540</v>
      </c>
      <c r="V3" s="16" t="s">
        <v>541</v>
      </c>
      <c r="W3" s="16" t="s">
        <v>542</v>
      </c>
      <c r="X3" s="17" t="s">
        <v>603</v>
      </c>
      <c r="Y3" s="17" t="s">
        <v>24</v>
      </c>
    </row>
    <row r="4" spans="1:25" x14ac:dyDescent="0.25">
      <c r="A4" s="18">
        <v>1</v>
      </c>
      <c r="B4" s="22" t="s">
        <v>30</v>
      </c>
      <c r="C4" s="22"/>
      <c r="D4" s="22" t="s">
        <v>549</v>
      </c>
      <c r="E4" s="22" t="s">
        <v>547</v>
      </c>
      <c r="F4" s="84">
        <v>0</v>
      </c>
      <c r="G4" s="84">
        <f>IF(F4&lt;=0,0,IF(F4&lt;=14.99,20,IF(F4&lt;29.99,30,IF(F4&lt;49.99,40,IF(F4&lt;74.99,60,IF(F4&lt;99.99,70,IF(F4&gt;100,80,0)))))))</f>
        <v>0</v>
      </c>
      <c r="H4" s="84">
        <f>F4*G4</f>
        <v>0</v>
      </c>
      <c r="I4" s="84">
        <v>33</v>
      </c>
      <c r="J4" s="84">
        <f>IF(I4&lt;=0,0,IF(I4&lt;=14.99,20,IF(I4&lt;29.99,30,IF(I4&lt;49.99,40,IF(I4&lt;74.99,60,IF(I4&lt;99.99,70,IF(I4&gt;100,80,0)))))))</f>
        <v>40</v>
      </c>
      <c r="K4" s="84">
        <f>I4*J4</f>
        <v>1320</v>
      </c>
      <c r="L4" s="84">
        <v>27</v>
      </c>
      <c r="M4" s="84">
        <f>IF(L4&lt;=0,0,IF(L4&lt;=14.99,20,IF(L4&lt;29.99,30,IF(L4&lt;49.99,40,IF(L4&lt;74.99,60,IF(L4&lt;99.99,70,IF(L4&gt;100,80,0)))))))</f>
        <v>30</v>
      </c>
      <c r="N4" s="84">
        <f>L4*M4</f>
        <v>810</v>
      </c>
      <c r="O4" s="84">
        <v>48</v>
      </c>
      <c r="P4" s="84">
        <f>IF(O4&lt;=0,0,IF(O4&lt;=14.99,20,IF(O4&lt;29.99,30,IF(O4&lt;49.99,40,IF(O4&lt;74.99,60,IF(O4&lt;99.99,70,IF(O4&gt;100,80,0)))))))</f>
        <v>40</v>
      </c>
      <c r="Q4" s="84">
        <f>O4*P4</f>
        <v>1920</v>
      </c>
      <c r="R4" s="84">
        <v>18</v>
      </c>
      <c r="S4" s="84">
        <f>IF(R4&lt;=0,0,IF(R4&lt;=14.99,20,IF(R4&lt;29.99,30,IF(R4&lt;49.99,40,IF(R4&lt;74.99,60,IF(R4&lt;99.99,70,IF(R4&gt;100,80,0)))))))</f>
        <v>30</v>
      </c>
      <c r="T4" s="84">
        <f>R4*S4</f>
        <v>540</v>
      </c>
      <c r="U4" s="84">
        <v>20</v>
      </c>
      <c r="V4" s="84">
        <f>IF(U4&lt;=0,0,IF(U4&lt;=14.99,20,IF(U4&lt;29.99,30,IF(U4&lt;49.99,40,IF(U4&lt;74.99,60,IF(U4&lt;99.99,70,IF(U4&gt;100,80,0)))))))</f>
        <v>30</v>
      </c>
      <c r="W4" s="84">
        <f>U4*V4</f>
        <v>600</v>
      </c>
      <c r="X4" s="85">
        <f>+F4+I4+L4+O4+R4+U4</f>
        <v>146</v>
      </c>
      <c r="Y4" s="20">
        <f>+H4+K4+N4+Q4+T4+W4</f>
        <v>5190</v>
      </c>
    </row>
    <row r="5" spans="1:25" x14ac:dyDescent="0.25">
      <c r="A5" s="18">
        <v>2</v>
      </c>
      <c r="B5" s="22" t="s">
        <v>30</v>
      </c>
      <c r="C5" s="22">
        <v>1110006464</v>
      </c>
      <c r="D5" s="22" t="s">
        <v>548</v>
      </c>
      <c r="E5" s="22" t="s">
        <v>569</v>
      </c>
      <c r="F5" s="84">
        <v>30</v>
      </c>
      <c r="G5" s="84">
        <f t="shared" ref="G5:G33" si="0">IF(F5&lt;=0,0,IF(F5&lt;=14.99,20,IF(F5&lt;29.99,30,IF(F5&lt;49.99,40,IF(F5&lt;74.99,60,IF(F5&lt;99.99,70,IF(F5&gt;100,80,0)))))))</f>
        <v>40</v>
      </c>
      <c r="H5" s="84">
        <f t="shared" ref="H5:H33" si="1">F5*G5</f>
        <v>1200</v>
      </c>
      <c r="I5" s="84">
        <v>30</v>
      </c>
      <c r="J5" s="84">
        <f t="shared" ref="J5:J33" si="2">IF(I5&lt;=0,0,IF(I5&lt;=14.99,20,IF(I5&lt;29.99,30,IF(I5&lt;49.99,40,IF(I5&lt;74.99,60,IF(I5&lt;99.99,70,IF(I5&gt;100,80,0)))))))</f>
        <v>40</v>
      </c>
      <c r="K5" s="84">
        <f t="shared" ref="K5:K33" si="3">I5*J5</f>
        <v>1200</v>
      </c>
      <c r="L5" s="84">
        <v>63</v>
      </c>
      <c r="M5" s="84">
        <f t="shared" ref="M5:M33" si="4">IF(L5&lt;=0,0,IF(L5&lt;=14.99,20,IF(L5&lt;29.99,30,IF(L5&lt;49.99,40,IF(L5&lt;74.99,60,IF(L5&lt;99.99,70,IF(L5&gt;100,80,0)))))))</f>
        <v>60</v>
      </c>
      <c r="N5" s="84">
        <f t="shared" ref="N5:N33" si="5">L5*M5</f>
        <v>3780</v>
      </c>
      <c r="O5" s="84">
        <v>28.5</v>
      </c>
      <c r="P5" s="84">
        <f t="shared" ref="P5:P37" si="6">IF(O5&lt;=0,0,IF(O5&lt;=14.99,20,IF(O5&lt;29.99,30,IF(O5&lt;49.99,40,IF(O5&lt;74.99,60,IF(O5&lt;99.99,70,IF(O5&gt;100,80,0)))))))</f>
        <v>30</v>
      </c>
      <c r="Q5" s="84">
        <f t="shared" ref="Q5:Q37" si="7">O5*P5</f>
        <v>855</v>
      </c>
      <c r="R5" s="84">
        <v>19</v>
      </c>
      <c r="S5" s="84">
        <f t="shared" ref="S5:S37" si="8">IF(R5&lt;=0,0,IF(R5&lt;=14.99,20,IF(R5&lt;29.99,30,IF(R5&lt;49.99,40,IF(R5&lt;74.99,60,IF(R5&lt;99.99,70,IF(R5&gt;100,80,0)))))))</f>
        <v>30</v>
      </c>
      <c r="T5" s="84">
        <f t="shared" ref="T5:T37" si="9">R5*S5</f>
        <v>570</v>
      </c>
      <c r="U5" s="84">
        <v>0</v>
      </c>
      <c r="V5" s="84">
        <f t="shared" ref="V5:V42" si="10">IF(U5&lt;=0,0,IF(U5&lt;=14.99,20,IF(U5&lt;29.99,30,IF(U5&lt;49.99,40,IF(U5&lt;74.99,60,IF(U5&lt;99.99,70,IF(U5&gt;100,80,0)))))))</f>
        <v>0</v>
      </c>
      <c r="W5" s="84">
        <f t="shared" ref="W5:W42" si="11">U5*V5</f>
        <v>0</v>
      </c>
      <c r="X5" s="85">
        <f t="shared" ref="X5:X42" si="12">+F5+I5+L5+O5+R5+U5</f>
        <v>170.5</v>
      </c>
      <c r="Y5" s="20">
        <f t="shared" ref="Y5:Y42" si="13">+H5+K5+N5+Q5+T5+W5</f>
        <v>7605</v>
      </c>
    </row>
    <row r="6" spans="1:25" x14ac:dyDescent="0.25">
      <c r="A6" s="18">
        <v>3</v>
      </c>
      <c r="B6" s="22" t="s">
        <v>30</v>
      </c>
      <c r="C6" s="22"/>
      <c r="D6" s="22" t="s">
        <v>605</v>
      </c>
      <c r="E6" s="22" t="s">
        <v>550</v>
      </c>
      <c r="F6" s="84">
        <v>0</v>
      </c>
      <c r="G6" s="84">
        <f t="shared" si="0"/>
        <v>0</v>
      </c>
      <c r="H6" s="84">
        <f t="shared" si="1"/>
        <v>0</v>
      </c>
      <c r="I6" s="84">
        <v>35</v>
      </c>
      <c r="J6" s="84">
        <f t="shared" si="2"/>
        <v>40</v>
      </c>
      <c r="K6" s="84">
        <f t="shared" si="3"/>
        <v>1400</v>
      </c>
      <c r="L6" s="84">
        <v>0</v>
      </c>
      <c r="M6" s="84">
        <f t="shared" si="4"/>
        <v>0</v>
      </c>
      <c r="N6" s="84">
        <f t="shared" si="5"/>
        <v>0</v>
      </c>
      <c r="O6" s="84"/>
      <c r="P6" s="84">
        <f t="shared" si="6"/>
        <v>0</v>
      </c>
      <c r="Q6" s="84">
        <f t="shared" si="7"/>
        <v>0</v>
      </c>
      <c r="R6" s="84"/>
      <c r="S6" s="84">
        <f t="shared" si="8"/>
        <v>0</v>
      </c>
      <c r="T6" s="84">
        <f t="shared" si="9"/>
        <v>0</v>
      </c>
      <c r="U6" s="84">
        <v>0</v>
      </c>
      <c r="V6" s="84">
        <f t="shared" si="10"/>
        <v>0</v>
      </c>
      <c r="W6" s="84">
        <f t="shared" si="11"/>
        <v>0</v>
      </c>
      <c r="X6" s="85">
        <f t="shared" si="12"/>
        <v>35</v>
      </c>
      <c r="Y6" s="20">
        <f t="shared" si="13"/>
        <v>1400</v>
      </c>
    </row>
    <row r="7" spans="1:25" x14ac:dyDescent="0.25">
      <c r="A7" s="18">
        <v>4</v>
      </c>
      <c r="B7" s="22" t="s">
        <v>30</v>
      </c>
      <c r="C7" s="22"/>
      <c r="D7" s="22" t="s">
        <v>551</v>
      </c>
      <c r="E7" s="22" t="s">
        <v>568</v>
      </c>
      <c r="F7" s="84">
        <v>5</v>
      </c>
      <c r="G7" s="84">
        <f t="shared" si="0"/>
        <v>20</v>
      </c>
      <c r="H7" s="84">
        <f t="shared" si="1"/>
        <v>100</v>
      </c>
      <c r="I7" s="84">
        <v>104</v>
      </c>
      <c r="J7" s="84">
        <f t="shared" si="2"/>
        <v>80</v>
      </c>
      <c r="K7" s="84">
        <f t="shared" si="3"/>
        <v>8320</v>
      </c>
      <c r="L7" s="84">
        <v>33</v>
      </c>
      <c r="M7" s="84">
        <f t="shared" si="4"/>
        <v>40</v>
      </c>
      <c r="N7" s="84">
        <f t="shared" si="5"/>
        <v>1320</v>
      </c>
      <c r="O7" s="84">
        <v>8</v>
      </c>
      <c r="P7" s="84">
        <f t="shared" si="6"/>
        <v>20</v>
      </c>
      <c r="Q7" s="84">
        <f t="shared" si="7"/>
        <v>160</v>
      </c>
      <c r="R7" s="84">
        <v>11</v>
      </c>
      <c r="S7" s="84">
        <f t="shared" si="8"/>
        <v>20</v>
      </c>
      <c r="T7" s="84">
        <f t="shared" si="9"/>
        <v>220</v>
      </c>
      <c r="U7" s="84">
        <v>11</v>
      </c>
      <c r="V7" s="84">
        <f t="shared" si="10"/>
        <v>20</v>
      </c>
      <c r="W7" s="84">
        <f t="shared" si="11"/>
        <v>220</v>
      </c>
      <c r="X7" s="85">
        <f>+F7+I7+L7+O7+R7+U7</f>
        <v>172</v>
      </c>
      <c r="Y7" s="20">
        <f t="shared" si="13"/>
        <v>10340</v>
      </c>
    </row>
    <row r="8" spans="1:25" x14ac:dyDescent="0.25">
      <c r="A8" s="21">
        <v>5</v>
      </c>
      <c r="B8" s="22" t="s">
        <v>30</v>
      </c>
      <c r="C8" s="22"/>
      <c r="D8" s="22" t="s">
        <v>552</v>
      </c>
      <c r="E8" s="22" t="s">
        <v>567</v>
      </c>
      <c r="F8" s="84">
        <v>0</v>
      </c>
      <c r="G8" s="84">
        <f t="shared" si="0"/>
        <v>0</v>
      </c>
      <c r="H8" s="84">
        <f t="shared" si="1"/>
        <v>0</v>
      </c>
      <c r="I8" s="84">
        <v>10</v>
      </c>
      <c r="J8" s="84">
        <f t="shared" si="2"/>
        <v>20</v>
      </c>
      <c r="K8" s="84">
        <f t="shared" si="3"/>
        <v>200</v>
      </c>
      <c r="L8" s="84">
        <v>5</v>
      </c>
      <c r="M8" s="84">
        <f t="shared" si="4"/>
        <v>20</v>
      </c>
      <c r="N8" s="84">
        <f t="shared" si="5"/>
        <v>100</v>
      </c>
      <c r="O8" s="84">
        <v>8.25</v>
      </c>
      <c r="P8" s="84">
        <f t="shared" si="6"/>
        <v>20</v>
      </c>
      <c r="Q8" s="84">
        <f t="shared" si="7"/>
        <v>165</v>
      </c>
      <c r="R8" s="84">
        <v>15</v>
      </c>
      <c r="S8" s="84">
        <f t="shared" si="8"/>
        <v>30</v>
      </c>
      <c r="T8" s="84">
        <f t="shared" si="9"/>
        <v>450</v>
      </c>
      <c r="U8" s="84">
        <v>5</v>
      </c>
      <c r="V8" s="84">
        <f t="shared" si="10"/>
        <v>20</v>
      </c>
      <c r="W8" s="84">
        <f t="shared" si="11"/>
        <v>100</v>
      </c>
      <c r="X8" s="85">
        <f t="shared" si="12"/>
        <v>43.25</v>
      </c>
      <c r="Y8" s="20">
        <f t="shared" si="13"/>
        <v>1015</v>
      </c>
    </row>
    <row r="9" spans="1:25" x14ac:dyDescent="0.25">
      <c r="A9" s="18">
        <v>6</v>
      </c>
      <c r="B9" s="22" t="s">
        <v>30</v>
      </c>
      <c r="C9" s="22">
        <v>1110012200</v>
      </c>
      <c r="D9" s="22" t="s">
        <v>553</v>
      </c>
      <c r="E9" s="22" t="s">
        <v>566</v>
      </c>
      <c r="F9" s="84">
        <v>30</v>
      </c>
      <c r="G9" s="84">
        <f t="shared" si="0"/>
        <v>40</v>
      </c>
      <c r="H9" s="84">
        <f t="shared" si="1"/>
        <v>1200</v>
      </c>
      <c r="I9" s="84">
        <v>26</v>
      </c>
      <c r="J9" s="84">
        <f t="shared" si="2"/>
        <v>30</v>
      </c>
      <c r="K9" s="84">
        <f t="shared" si="3"/>
        <v>780</v>
      </c>
      <c r="L9" s="84">
        <v>29</v>
      </c>
      <c r="M9" s="84">
        <f t="shared" si="4"/>
        <v>30</v>
      </c>
      <c r="N9" s="84">
        <f t="shared" si="5"/>
        <v>870</v>
      </c>
      <c r="O9" s="84">
        <v>15</v>
      </c>
      <c r="P9" s="84">
        <f t="shared" si="6"/>
        <v>30</v>
      </c>
      <c r="Q9" s="84">
        <f t="shared" si="7"/>
        <v>450</v>
      </c>
      <c r="R9" s="84">
        <v>32</v>
      </c>
      <c r="S9" s="84">
        <f t="shared" si="8"/>
        <v>40</v>
      </c>
      <c r="T9" s="84">
        <f t="shared" si="9"/>
        <v>1280</v>
      </c>
      <c r="U9" s="84">
        <v>66</v>
      </c>
      <c r="V9" s="84">
        <f t="shared" si="10"/>
        <v>60</v>
      </c>
      <c r="W9" s="84">
        <f t="shared" si="11"/>
        <v>3960</v>
      </c>
      <c r="X9" s="85">
        <f t="shared" si="12"/>
        <v>198</v>
      </c>
      <c r="Y9" s="20">
        <f t="shared" si="13"/>
        <v>8540</v>
      </c>
    </row>
    <row r="10" spans="1:25" x14ac:dyDescent="0.25">
      <c r="A10" s="18">
        <v>7</v>
      </c>
      <c r="B10" s="22" t="s">
        <v>30</v>
      </c>
      <c r="C10" s="22">
        <v>1110013859</v>
      </c>
      <c r="D10" s="22" t="s">
        <v>554</v>
      </c>
      <c r="E10" s="22" t="s">
        <v>565</v>
      </c>
      <c r="F10" s="84">
        <v>35</v>
      </c>
      <c r="G10" s="84">
        <f t="shared" si="0"/>
        <v>40</v>
      </c>
      <c r="H10" s="84">
        <f t="shared" si="1"/>
        <v>1400</v>
      </c>
      <c r="I10" s="84">
        <v>80</v>
      </c>
      <c r="J10" s="84">
        <f t="shared" si="2"/>
        <v>70</v>
      </c>
      <c r="K10" s="84">
        <f t="shared" si="3"/>
        <v>5600</v>
      </c>
      <c r="L10" s="84">
        <v>69</v>
      </c>
      <c r="M10" s="84">
        <f t="shared" si="4"/>
        <v>60</v>
      </c>
      <c r="N10" s="84">
        <f t="shared" si="5"/>
        <v>4140</v>
      </c>
      <c r="O10" s="84">
        <v>55</v>
      </c>
      <c r="P10" s="84">
        <f t="shared" si="6"/>
        <v>60</v>
      </c>
      <c r="Q10" s="84">
        <f t="shared" si="7"/>
        <v>3300</v>
      </c>
      <c r="R10" s="84">
        <v>38</v>
      </c>
      <c r="S10" s="84">
        <f t="shared" si="8"/>
        <v>40</v>
      </c>
      <c r="T10" s="84">
        <f t="shared" si="9"/>
        <v>1520</v>
      </c>
      <c r="U10" s="84">
        <v>25</v>
      </c>
      <c r="V10" s="84">
        <f t="shared" si="10"/>
        <v>30</v>
      </c>
      <c r="W10" s="84">
        <f t="shared" si="11"/>
        <v>750</v>
      </c>
      <c r="X10" s="85">
        <f t="shared" si="12"/>
        <v>302</v>
      </c>
      <c r="Y10" s="20">
        <f t="shared" si="13"/>
        <v>16710</v>
      </c>
    </row>
    <row r="11" spans="1:25" x14ac:dyDescent="0.25">
      <c r="A11" s="18">
        <v>8</v>
      </c>
      <c r="B11" s="22" t="s">
        <v>30</v>
      </c>
      <c r="C11" s="22">
        <v>1110013201</v>
      </c>
      <c r="D11" s="22" t="s">
        <v>555</v>
      </c>
      <c r="E11" s="22" t="s">
        <v>564</v>
      </c>
      <c r="F11" s="84">
        <v>158</v>
      </c>
      <c r="G11" s="84">
        <f t="shared" si="0"/>
        <v>80</v>
      </c>
      <c r="H11" s="84">
        <f t="shared" si="1"/>
        <v>12640</v>
      </c>
      <c r="I11" s="84">
        <v>206</v>
      </c>
      <c r="J11" s="84">
        <f t="shared" si="2"/>
        <v>80</v>
      </c>
      <c r="K11" s="84">
        <f t="shared" si="3"/>
        <v>16480</v>
      </c>
      <c r="L11" s="84">
        <v>179</v>
      </c>
      <c r="M11" s="84">
        <f t="shared" si="4"/>
        <v>80</v>
      </c>
      <c r="N11" s="84">
        <f t="shared" si="5"/>
        <v>14320</v>
      </c>
      <c r="O11" s="84">
        <v>104.5</v>
      </c>
      <c r="P11" s="84">
        <f t="shared" si="6"/>
        <v>80</v>
      </c>
      <c r="Q11" s="84">
        <f t="shared" si="7"/>
        <v>8360</v>
      </c>
      <c r="R11" s="84">
        <v>55</v>
      </c>
      <c r="S11" s="84">
        <f t="shared" si="8"/>
        <v>60</v>
      </c>
      <c r="T11" s="84">
        <f t="shared" si="9"/>
        <v>3300</v>
      </c>
      <c r="U11" s="84">
        <v>50</v>
      </c>
      <c r="V11" s="84">
        <f t="shared" si="10"/>
        <v>60</v>
      </c>
      <c r="W11" s="84">
        <f t="shared" si="11"/>
        <v>3000</v>
      </c>
      <c r="X11" s="85">
        <f t="shared" si="12"/>
        <v>752.5</v>
      </c>
      <c r="Y11" s="20">
        <f t="shared" si="13"/>
        <v>58100</v>
      </c>
    </row>
    <row r="12" spans="1:25" x14ac:dyDescent="0.25">
      <c r="A12" s="18">
        <v>9</v>
      </c>
      <c r="B12" s="22" t="s">
        <v>30</v>
      </c>
      <c r="C12" s="22">
        <v>1110012202</v>
      </c>
      <c r="D12" s="22" t="s">
        <v>556</v>
      </c>
      <c r="E12" s="22" t="s">
        <v>563</v>
      </c>
      <c r="F12" s="84">
        <v>52.25</v>
      </c>
      <c r="G12" s="84">
        <f t="shared" si="0"/>
        <v>60</v>
      </c>
      <c r="H12" s="84">
        <f t="shared" si="1"/>
        <v>3135</v>
      </c>
      <c r="I12" s="84">
        <v>81.45</v>
      </c>
      <c r="J12" s="84">
        <f t="shared" si="2"/>
        <v>70</v>
      </c>
      <c r="K12" s="84">
        <f t="shared" si="3"/>
        <v>5701.5</v>
      </c>
      <c r="L12" s="84">
        <v>115.5</v>
      </c>
      <c r="M12" s="84">
        <f t="shared" si="4"/>
        <v>80</v>
      </c>
      <c r="N12" s="84">
        <f t="shared" si="5"/>
        <v>9240</v>
      </c>
      <c r="O12" s="84">
        <v>13</v>
      </c>
      <c r="P12" s="84">
        <f t="shared" si="6"/>
        <v>20</v>
      </c>
      <c r="Q12" s="84">
        <f t="shared" si="7"/>
        <v>260</v>
      </c>
      <c r="R12" s="84">
        <v>48</v>
      </c>
      <c r="S12" s="84">
        <f t="shared" si="8"/>
        <v>40</v>
      </c>
      <c r="T12" s="84">
        <f t="shared" si="9"/>
        <v>1920</v>
      </c>
      <c r="U12" s="84">
        <v>27</v>
      </c>
      <c r="V12" s="84">
        <f t="shared" si="10"/>
        <v>30</v>
      </c>
      <c r="W12" s="84">
        <f t="shared" si="11"/>
        <v>810</v>
      </c>
      <c r="X12" s="85">
        <f t="shared" si="12"/>
        <v>337.2</v>
      </c>
      <c r="Y12" s="20">
        <f t="shared" si="13"/>
        <v>21066.5</v>
      </c>
    </row>
    <row r="13" spans="1:25" x14ac:dyDescent="0.25">
      <c r="A13" s="21">
        <v>10</v>
      </c>
      <c r="B13" s="22" t="s">
        <v>30</v>
      </c>
      <c r="C13" s="22">
        <v>1110013641</v>
      </c>
      <c r="D13" s="22" t="s">
        <v>552</v>
      </c>
      <c r="E13" s="22" t="s">
        <v>557</v>
      </c>
      <c r="F13" s="84">
        <v>0</v>
      </c>
      <c r="G13" s="84">
        <f t="shared" si="0"/>
        <v>0</v>
      </c>
      <c r="H13" s="84">
        <f t="shared" si="1"/>
        <v>0</v>
      </c>
      <c r="I13" s="84">
        <v>20</v>
      </c>
      <c r="J13" s="84">
        <f t="shared" si="2"/>
        <v>30</v>
      </c>
      <c r="K13" s="84">
        <f t="shared" si="3"/>
        <v>600</v>
      </c>
      <c r="L13" s="84">
        <v>30</v>
      </c>
      <c r="M13" s="84">
        <f t="shared" si="4"/>
        <v>40</v>
      </c>
      <c r="N13" s="84">
        <f t="shared" si="5"/>
        <v>1200</v>
      </c>
      <c r="O13" s="84">
        <v>10</v>
      </c>
      <c r="P13" s="84">
        <f t="shared" si="6"/>
        <v>20</v>
      </c>
      <c r="Q13" s="84">
        <f t="shared" si="7"/>
        <v>200</v>
      </c>
      <c r="R13" s="84">
        <v>15</v>
      </c>
      <c r="S13" s="84">
        <f t="shared" si="8"/>
        <v>30</v>
      </c>
      <c r="T13" s="84">
        <f t="shared" si="9"/>
        <v>450</v>
      </c>
      <c r="U13" s="84">
        <v>35</v>
      </c>
      <c r="V13" s="84">
        <f t="shared" si="10"/>
        <v>40</v>
      </c>
      <c r="W13" s="84">
        <f t="shared" si="11"/>
        <v>1400</v>
      </c>
      <c r="X13" s="85">
        <f t="shared" si="12"/>
        <v>110</v>
      </c>
      <c r="Y13" s="20">
        <f t="shared" si="13"/>
        <v>3850</v>
      </c>
    </row>
    <row r="14" spans="1:25" x14ac:dyDescent="0.25">
      <c r="A14" s="18">
        <v>11</v>
      </c>
      <c r="B14" s="22" t="s">
        <v>30</v>
      </c>
      <c r="C14" s="22">
        <v>1110010292</v>
      </c>
      <c r="D14" s="22" t="s">
        <v>558</v>
      </c>
      <c r="E14" s="22" t="s">
        <v>559</v>
      </c>
      <c r="F14" s="84">
        <v>39</v>
      </c>
      <c r="G14" s="84">
        <f t="shared" si="0"/>
        <v>40</v>
      </c>
      <c r="H14" s="84">
        <f t="shared" si="1"/>
        <v>1560</v>
      </c>
      <c r="I14" s="84">
        <v>65</v>
      </c>
      <c r="J14" s="84">
        <f t="shared" si="2"/>
        <v>60</v>
      </c>
      <c r="K14" s="84">
        <f t="shared" si="3"/>
        <v>3900</v>
      </c>
      <c r="L14" s="84">
        <v>30</v>
      </c>
      <c r="M14" s="84">
        <f t="shared" si="4"/>
        <v>40</v>
      </c>
      <c r="N14" s="84">
        <f t="shared" si="5"/>
        <v>1200</v>
      </c>
      <c r="O14" s="84">
        <v>23</v>
      </c>
      <c r="P14" s="84">
        <f t="shared" si="6"/>
        <v>30</v>
      </c>
      <c r="Q14" s="84">
        <f t="shared" si="7"/>
        <v>690</v>
      </c>
      <c r="R14" s="84">
        <v>55</v>
      </c>
      <c r="S14" s="84">
        <f t="shared" si="8"/>
        <v>60</v>
      </c>
      <c r="T14" s="84">
        <f t="shared" si="9"/>
        <v>3300</v>
      </c>
      <c r="U14" s="84">
        <v>34</v>
      </c>
      <c r="V14" s="84">
        <f t="shared" si="10"/>
        <v>40</v>
      </c>
      <c r="W14" s="84">
        <f t="shared" si="11"/>
        <v>1360</v>
      </c>
      <c r="X14" s="85">
        <f t="shared" si="12"/>
        <v>246</v>
      </c>
      <c r="Y14" s="20">
        <f t="shared" si="13"/>
        <v>12010</v>
      </c>
    </row>
    <row r="15" spans="1:25" x14ac:dyDescent="0.25">
      <c r="A15" s="18">
        <v>12</v>
      </c>
      <c r="B15" s="22" t="s">
        <v>30</v>
      </c>
      <c r="C15" s="22">
        <v>1110007369</v>
      </c>
      <c r="D15" s="22" t="s">
        <v>560</v>
      </c>
      <c r="E15" s="22" t="s">
        <v>559</v>
      </c>
      <c r="F15" s="84">
        <v>52.5</v>
      </c>
      <c r="G15" s="84">
        <f t="shared" si="0"/>
        <v>60</v>
      </c>
      <c r="H15" s="84">
        <f t="shared" si="1"/>
        <v>3150</v>
      </c>
      <c r="I15" s="84">
        <v>87.5</v>
      </c>
      <c r="J15" s="84">
        <f t="shared" si="2"/>
        <v>70</v>
      </c>
      <c r="K15" s="84">
        <f t="shared" si="3"/>
        <v>6125</v>
      </c>
      <c r="L15" s="84">
        <v>116.3</v>
      </c>
      <c r="M15" s="84">
        <f t="shared" si="4"/>
        <v>80</v>
      </c>
      <c r="N15" s="84">
        <f t="shared" si="5"/>
        <v>9304</v>
      </c>
      <c r="O15" s="84">
        <v>41.4</v>
      </c>
      <c r="P15" s="84">
        <f t="shared" si="6"/>
        <v>40</v>
      </c>
      <c r="Q15" s="84">
        <f t="shared" si="7"/>
        <v>1656</v>
      </c>
      <c r="R15" s="84">
        <v>15</v>
      </c>
      <c r="S15" s="84">
        <f t="shared" si="8"/>
        <v>30</v>
      </c>
      <c r="T15" s="84">
        <f t="shared" si="9"/>
        <v>450</v>
      </c>
      <c r="U15" s="84">
        <v>27.5</v>
      </c>
      <c r="V15" s="84">
        <f t="shared" si="10"/>
        <v>30</v>
      </c>
      <c r="W15" s="84">
        <f t="shared" si="11"/>
        <v>825</v>
      </c>
      <c r="X15" s="85">
        <f t="shared" si="12"/>
        <v>340.2</v>
      </c>
      <c r="Y15" s="20">
        <f t="shared" si="13"/>
        <v>21510</v>
      </c>
    </row>
    <row r="16" spans="1:25" x14ac:dyDescent="0.25">
      <c r="A16" s="18">
        <v>13</v>
      </c>
      <c r="B16" s="22" t="s">
        <v>30</v>
      </c>
      <c r="C16" s="22">
        <v>1110013639</v>
      </c>
      <c r="D16" s="22" t="s">
        <v>561</v>
      </c>
      <c r="E16" s="22" t="s">
        <v>562</v>
      </c>
      <c r="F16" s="84">
        <v>43</v>
      </c>
      <c r="G16" s="84">
        <f t="shared" si="0"/>
        <v>40</v>
      </c>
      <c r="H16" s="84">
        <f t="shared" si="1"/>
        <v>1720</v>
      </c>
      <c r="I16" s="84">
        <v>24.4</v>
      </c>
      <c r="J16" s="84">
        <f t="shared" si="2"/>
        <v>30</v>
      </c>
      <c r="K16" s="84">
        <f t="shared" si="3"/>
        <v>732</v>
      </c>
      <c r="L16" s="84">
        <v>38.5</v>
      </c>
      <c r="M16" s="84">
        <f t="shared" si="4"/>
        <v>40</v>
      </c>
      <c r="N16" s="84">
        <f t="shared" si="5"/>
        <v>1540</v>
      </c>
      <c r="O16" s="84">
        <v>29.5</v>
      </c>
      <c r="P16" s="84">
        <f t="shared" si="6"/>
        <v>30</v>
      </c>
      <c r="Q16" s="84">
        <f t="shared" si="7"/>
        <v>885</v>
      </c>
      <c r="R16" s="84">
        <v>54</v>
      </c>
      <c r="S16" s="84">
        <f t="shared" si="8"/>
        <v>60</v>
      </c>
      <c r="T16" s="84">
        <f t="shared" si="9"/>
        <v>3240</v>
      </c>
      <c r="U16" s="84">
        <v>5</v>
      </c>
      <c r="V16" s="84">
        <f t="shared" si="10"/>
        <v>20</v>
      </c>
      <c r="W16" s="84">
        <f t="shared" si="11"/>
        <v>100</v>
      </c>
      <c r="X16" s="85">
        <f t="shared" si="12"/>
        <v>194.4</v>
      </c>
      <c r="Y16" s="20">
        <f t="shared" si="13"/>
        <v>8217</v>
      </c>
    </row>
    <row r="17" spans="1:25" x14ac:dyDescent="0.25">
      <c r="A17" s="18">
        <v>14</v>
      </c>
      <c r="B17" s="22" t="s">
        <v>30</v>
      </c>
      <c r="C17" s="22">
        <v>1110012653</v>
      </c>
      <c r="D17" s="22" t="s">
        <v>570</v>
      </c>
      <c r="E17" s="22" t="s">
        <v>571</v>
      </c>
      <c r="F17" s="84">
        <v>25</v>
      </c>
      <c r="G17" s="84">
        <f t="shared" si="0"/>
        <v>30</v>
      </c>
      <c r="H17" s="84">
        <f t="shared" si="1"/>
        <v>750</v>
      </c>
      <c r="I17" s="84">
        <v>0</v>
      </c>
      <c r="J17" s="84">
        <f t="shared" si="2"/>
        <v>0</v>
      </c>
      <c r="K17" s="84">
        <f t="shared" si="3"/>
        <v>0</v>
      </c>
      <c r="L17" s="84">
        <v>15</v>
      </c>
      <c r="M17" s="84">
        <f t="shared" si="4"/>
        <v>30</v>
      </c>
      <c r="N17" s="84">
        <f t="shared" si="5"/>
        <v>450</v>
      </c>
      <c r="O17" s="84">
        <v>25</v>
      </c>
      <c r="P17" s="84">
        <f t="shared" si="6"/>
        <v>30</v>
      </c>
      <c r="Q17" s="84">
        <f t="shared" si="7"/>
        <v>750</v>
      </c>
      <c r="R17" s="84">
        <v>25</v>
      </c>
      <c r="S17" s="84">
        <f t="shared" si="8"/>
        <v>30</v>
      </c>
      <c r="T17" s="84">
        <f t="shared" si="9"/>
        <v>750</v>
      </c>
      <c r="U17" s="84">
        <v>0</v>
      </c>
      <c r="V17" s="84">
        <f t="shared" si="10"/>
        <v>0</v>
      </c>
      <c r="W17" s="84">
        <f t="shared" si="11"/>
        <v>0</v>
      </c>
      <c r="X17" s="85">
        <f t="shared" si="12"/>
        <v>90</v>
      </c>
      <c r="Y17" s="20">
        <f t="shared" si="13"/>
        <v>2700</v>
      </c>
    </row>
    <row r="18" spans="1:25" x14ac:dyDescent="0.25">
      <c r="A18" s="18">
        <v>15</v>
      </c>
      <c r="B18" s="22" t="s">
        <v>30</v>
      </c>
      <c r="C18" s="22">
        <v>1110012691</v>
      </c>
      <c r="D18" s="22" t="s">
        <v>572</v>
      </c>
      <c r="E18" s="22" t="s">
        <v>573</v>
      </c>
      <c r="F18" s="84">
        <v>27</v>
      </c>
      <c r="G18" s="84">
        <f t="shared" si="0"/>
        <v>30</v>
      </c>
      <c r="H18" s="84">
        <f t="shared" si="1"/>
        <v>810</v>
      </c>
      <c r="I18" s="84">
        <v>23.5</v>
      </c>
      <c r="J18" s="84">
        <f t="shared" si="2"/>
        <v>30</v>
      </c>
      <c r="K18" s="84">
        <f t="shared" si="3"/>
        <v>705</v>
      </c>
      <c r="L18" s="84">
        <v>17</v>
      </c>
      <c r="M18" s="84">
        <f t="shared" si="4"/>
        <v>30</v>
      </c>
      <c r="N18" s="84">
        <f t="shared" si="5"/>
        <v>510</v>
      </c>
      <c r="O18" s="84">
        <v>6.5</v>
      </c>
      <c r="P18" s="84">
        <f t="shared" si="6"/>
        <v>20</v>
      </c>
      <c r="Q18" s="84">
        <f t="shared" si="7"/>
        <v>130</v>
      </c>
      <c r="R18" s="84">
        <v>13.5</v>
      </c>
      <c r="S18" s="84">
        <f t="shared" si="8"/>
        <v>20</v>
      </c>
      <c r="T18" s="84">
        <f t="shared" si="9"/>
        <v>270</v>
      </c>
      <c r="U18" s="84">
        <v>13</v>
      </c>
      <c r="V18" s="84">
        <f t="shared" si="10"/>
        <v>20</v>
      </c>
      <c r="W18" s="84">
        <f t="shared" si="11"/>
        <v>260</v>
      </c>
      <c r="X18" s="85">
        <f t="shared" si="12"/>
        <v>100.5</v>
      </c>
      <c r="Y18" s="20">
        <f t="shared" si="13"/>
        <v>2685</v>
      </c>
    </row>
    <row r="19" spans="1:25" x14ac:dyDescent="0.25">
      <c r="A19" s="18">
        <v>16</v>
      </c>
      <c r="B19" s="22" t="s">
        <v>30</v>
      </c>
      <c r="C19" s="22">
        <v>1110013857</v>
      </c>
      <c r="D19" s="22" t="s">
        <v>574</v>
      </c>
      <c r="E19" s="22" t="s">
        <v>575</v>
      </c>
      <c r="F19" s="84">
        <v>63</v>
      </c>
      <c r="G19" s="84">
        <f t="shared" si="0"/>
        <v>60</v>
      </c>
      <c r="H19" s="84">
        <f t="shared" si="1"/>
        <v>3780</v>
      </c>
      <c r="I19" s="84">
        <v>70</v>
      </c>
      <c r="J19" s="84">
        <f t="shared" si="2"/>
        <v>60</v>
      </c>
      <c r="K19" s="84">
        <f t="shared" si="3"/>
        <v>4200</v>
      </c>
      <c r="L19" s="84">
        <v>105</v>
      </c>
      <c r="M19" s="84">
        <f t="shared" si="4"/>
        <v>80</v>
      </c>
      <c r="N19" s="84">
        <f t="shared" si="5"/>
        <v>8400</v>
      </c>
      <c r="O19" s="84">
        <v>75</v>
      </c>
      <c r="P19" s="84">
        <f t="shared" si="6"/>
        <v>70</v>
      </c>
      <c r="Q19" s="84">
        <f t="shared" si="7"/>
        <v>5250</v>
      </c>
      <c r="R19" s="84">
        <v>60</v>
      </c>
      <c r="S19" s="84">
        <f t="shared" si="8"/>
        <v>60</v>
      </c>
      <c r="T19" s="84">
        <f t="shared" si="9"/>
        <v>3600</v>
      </c>
      <c r="U19" s="84">
        <v>60</v>
      </c>
      <c r="V19" s="84">
        <f t="shared" si="10"/>
        <v>60</v>
      </c>
      <c r="W19" s="84">
        <f t="shared" si="11"/>
        <v>3600</v>
      </c>
      <c r="X19" s="85">
        <f t="shared" si="12"/>
        <v>433</v>
      </c>
      <c r="Y19" s="20">
        <f t="shared" si="13"/>
        <v>28830</v>
      </c>
    </row>
    <row r="20" spans="1:25" x14ac:dyDescent="0.25">
      <c r="A20" s="18">
        <v>17</v>
      </c>
      <c r="B20" s="22" t="s">
        <v>30</v>
      </c>
      <c r="C20" s="22">
        <v>1110014721</v>
      </c>
      <c r="D20" s="22" t="s">
        <v>576</v>
      </c>
      <c r="E20" s="22" t="s">
        <v>577</v>
      </c>
      <c r="F20" s="84">
        <v>30</v>
      </c>
      <c r="G20" s="84">
        <f t="shared" si="0"/>
        <v>40</v>
      </c>
      <c r="H20" s="84">
        <f t="shared" si="1"/>
        <v>1200</v>
      </c>
      <c r="I20" s="84">
        <v>85</v>
      </c>
      <c r="J20" s="84">
        <f t="shared" si="2"/>
        <v>70</v>
      </c>
      <c r="K20" s="84">
        <f t="shared" si="3"/>
        <v>5950</v>
      </c>
      <c r="L20" s="84">
        <v>101</v>
      </c>
      <c r="M20" s="84">
        <f t="shared" si="4"/>
        <v>80</v>
      </c>
      <c r="N20" s="84">
        <f t="shared" si="5"/>
        <v>8080</v>
      </c>
      <c r="O20" s="84">
        <v>30</v>
      </c>
      <c r="P20" s="84">
        <f t="shared" si="6"/>
        <v>40</v>
      </c>
      <c r="Q20" s="84">
        <f t="shared" si="7"/>
        <v>1200</v>
      </c>
      <c r="R20" s="84">
        <v>40</v>
      </c>
      <c r="S20" s="84">
        <f t="shared" si="8"/>
        <v>40</v>
      </c>
      <c r="T20" s="84">
        <f t="shared" si="9"/>
        <v>1600</v>
      </c>
      <c r="U20" s="84">
        <v>20</v>
      </c>
      <c r="V20" s="84">
        <f t="shared" si="10"/>
        <v>30</v>
      </c>
      <c r="W20" s="84">
        <f t="shared" si="11"/>
        <v>600</v>
      </c>
      <c r="X20" s="85">
        <f t="shared" si="12"/>
        <v>306</v>
      </c>
      <c r="Y20" s="20">
        <f t="shared" si="13"/>
        <v>18630</v>
      </c>
    </row>
    <row r="21" spans="1:25" x14ac:dyDescent="0.25">
      <c r="A21" s="18">
        <v>18</v>
      </c>
      <c r="B21" s="22" t="s">
        <v>30</v>
      </c>
      <c r="C21" s="22">
        <v>1110014317</v>
      </c>
      <c r="D21" s="22" t="s">
        <v>578</v>
      </c>
      <c r="E21" s="22" t="s">
        <v>579</v>
      </c>
      <c r="F21" s="84">
        <v>89</v>
      </c>
      <c r="G21" s="84">
        <f t="shared" si="0"/>
        <v>70</v>
      </c>
      <c r="H21" s="84">
        <f t="shared" si="1"/>
        <v>6230</v>
      </c>
      <c r="I21" s="84">
        <v>80</v>
      </c>
      <c r="J21" s="84">
        <f t="shared" si="2"/>
        <v>70</v>
      </c>
      <c r="K21" s="84">
        <f t="shared" si="3"/>
        <v>5600</v>
      </c>
      <c r="L21" s="84">
        <v>147</v>
      </c>
      <c r="M21" s="84">
        <f t="shared" si="4"/>
        <v>80</v>
      </c>
      <c r="N21" s="84">
        <f t="shared" si="5"/>
        <v>11760</v>
      </c>
      <c r="O21" s="84">
        <v>94.95</v>
      </c>
      <c r="P21" s="84">
        <f t="shared" si="6"/>
        <v>70</v>
      </c>
      <c r="Q21" s="84">
        <f t="shared" si="7"/>
        <v>6646.5</v>
      </c>
      <c r="R21" s="84">
        <v>35</v>
      </c>
      <c r="S21" s="84">
        <f t="shared" si="8"/>
        <v>40</v>
      </c>
      <c r="T21" s="84">
        <f t="shared" si="9"/>
        <v>1400</v>
      </c>
      <c r="U21" s="84">
        <v>45</v>
      </c>
      <c r="V21" s="84">
        <f t="shared" si="10"/>
        <v>40</v>
      </c>
      <c r="W21" s="84">
        <f t="shared" si="11"/>
        <v>1800</v>
      </c>
      <c r="X21" s="85">
        <f t="shared" si="12"/>
        <v>490.95</v>
      </c>
      <c r="Y21" s="20">
        <f t="shared" si="13"/>
        <v>33436.5</v>
      </c>
    </row>
    <row r="22" spans="1:25" x14ac:dyDescent="0.25">
      <c r="A22" s="18">
        <v>19</v>
      </c>
      <c r="B22" s="22" t="s">
        <v>30</v>
      </c>
      <c r="C22" s="22">
        <v>1110012214</v>
      </c>
      <c r="D22" s="22" t="s">
        <v>580</v>
      </c>
      <c r="E22" s="22" t="s">
        <v>581</v>
      </c>
      <c r="F22" s="84">
        <v>6.5</v>
      </c>
      <c r="G22" s="84">
        <f t="shared" si="0"/>
        <v>20</v>
      </c>
      <c r="H22" s="84">
        <f t="shared" si="1"/>
        <v>130</v>
      </c>
      <c r="I22" s="84">
        <v>45</v>
      </c>
      <c r="J22" s="84">
        <f t="shared" si="2"/>
        <v>40</v>
      </c>
      <c r="K22" s="84">
        <f t="shared" si="3"/>
        <v>1800</v>
      </c>
      <c r="L22" s="84">
        <v>45</v>
      </c>
      <c r="M22" s="84">
        <f t="shared" si="4"/>
        <v>40</v>
      </c>
      <c r="N22" s="84">
        <f t="shared" si="5"/>
        <v>1800</v>
      </c>
      <c r="O22" s="84">
        <v>45</v>
      </c>
      <c r="P22" s="84">
        <f t="shared" si="6"/>
        <v>40</v>
      </c>
      <c r="Q22" s="84">
        <f t="shared" si="7"/>
        <v>1800</v>
      </c>
      <c r="R22" s="84">
        <v>45</v>
      </c>
      <c r="S22" s="84">
        <f t="shared" si="8"/>
        <v>40</v>
      </c>
      <c r="T22" s="84">
        <f t="shared" si="9"/>
        <v>1800</v>
      </c>
      <c r="U22" s="84">
        <v>16.5</v>
      </c>
      <c r="V22" s="84">
        <f t="shared" si="10"/>
        <v>30</v>
      </c>
      <c r="W22" s="84">
        <f t="shared" si="11"/>
        <v>495</v>
      </c>
      <c r="X22" s="85">
        <f t="shared" si="12"/>
        <v>203</v>
      </c>
      <c r="Y22" s="20">
        <f t="shared" si="13"/>
        <v>7825</v>
      </c>
    </row>
    <row r="23" spans="1:25" x14ac:dyDescent="0.25">
      <c r="A23" s="18">
        <v>20</v>
      </c>
      <c r="B23" s="22" t="s">
        <v>30</v>
      </c>
      <c r="C23" s="22">
        <v>1110011428</v>
      </c>
      <c r="D23" s="22" t="s">
        <v>582</v>
      </c>
      <c r="E23" s="22" t="s">
        <v>583</v>
      </c>
      <c r="F23" s="84">
        <v>65</v>
      </c>
      <c r="G23" s="84">
        <f t="shared" si="0"/>
        <v>60</v>
      </c>
      <c r="H23" s="84">
        <f t="shared" si="1"/>
        <v>3900</v>
      </c>
      <c r="I23" s="84">
        <v>188</v>
      </c>
      <c r="J23" s="84">
        <f t="shared" si="2"/>
        <v>80</v>
      </c>
      <c r="K23" s="84">
        <f t="shared" si="3"/>
        <v>15040</v>
      </c>
      <c r="L23" s="84">
        <v>74.5</v>
      </c>
      <c r="M23" s="84">
        <f t="shared" si="4"/>
        <v>60</v>
      </c>
      <c r="N23" s="84">
        <f t="shared" si="5"/>
        <v>4470</v>
      </c>
      <c r="O23" s="84">
        <v>85</v>
      </c>
      <c r="P23" s="84">
        <f t="shared" si="6"/>
        <v>70</v>
      </c>
      <c r="Q23" s="84">
        <f t="shared" si="7"/>
        <v>5950</v>
      </c>
      <c r="R23" s="84">
        <v>64.5</v>
      </c>
      <c r="S23" s="84">
        <f t="shared" si="8"/>
        <v>60</v>
      </c>
      <c r="T23" s="84">
        <f t="shared" si="9"/>
        <v>3870</v>
      </c>
      <c r="U23" s="84">
        <v>30</v>
      </c>
      <c r="V23" s="84">
        <f t="shared" si="10"/>
        <v>40</v>
      </c>
      <c r="W23" s="84">
        <f t="shared" si="11"/>
        <v>1200</v>
      </c>
      <c r="X23" s="85">
        <f t="shared" si="12"/>
        <v>507</v>
      </c>
      <c r="Y23" s="20">
        <f t="shared" si="13"/>
        <v>34430</v>
      </c>
    </row>
    <row r="24" spans="1:25" x14ac:dyDescent="0.25">
      <c r="A24" s="18">
        <v>21</v>
      </c>
      <c r="B24" s="22" t="s">
        <v>30</v>
      </c>
      <c r="C24" s="22">
        <v>1110011233</v>
      </c>
      <c r="D24" s="22" t="s">
        <v>604</v>
      </c>
      <c r="E24" s="22" t="s">
        <v>585</v>
      </c>
      <c r="F24" s="84">
        <v>66.5</v>
      </c>
      <c r="G24" s="84">
        <f t="shared" si="0"/>
        <v>60</v>
      </c>
      <c r="H24" s="84">
        <f t="shared" si="1"/>
        <v>3990</v>
      </c>
      <c r="I24" s="84">
        <v>154.5</v>
      </c>
      <c r="J24" s="84">
        <f t="shared" si="2"/>
        <v>80</v>
      </c>
      <c r="K24" s="84">
        <f t="shared" si="3"/>
        <v>12360</v>
      </c>
      <c r="L24" s="84">
        <v>243.75</v>
      </c>
      <c r="M24" s="84">
        <f t="shared" si="4"/>
        <v>80</v>
      </c>
      <c r="N24" s="84">
        <f t="shared" si="5"/>
        <v>19500</v>
      </c>
      <c r="O24" s="84">
        <v>216.1</v>
      </c>
      <c r="P24" s="84">
        <f t="shared" si="6"/>
        <v>80</v>
      </c>
      <c r="Q24" s="84">
        <f t="shared" si="7"/>
        <v>17288</v>
      </c>
      <c r="R24" s="84">
        <v>261.35000000000002</v>
      </c>
      <c r="S24" s="84">
        <f t="shared" si="8"/>
        <v>80</v>
      </c>
      <c r="T24" s="84">
        <f t="shared" si="9"/>
        <v>20908</v>
      </c>
      <c r="U24" s="84">
        <v>221.5</v>
      </c>
      <c r="V24" s="84">
        <f t="shared" si="10"/>
        <v>80</v>
      </c>
      <c r="W24" s="84">
        <f t="shared" si="11"/>
        <v>17720</v>
      </c>
      <c r="X24" s="85">
        <f t="shared" si="12"/>
        <v>1163.7</v>
      </c>
      <c r="Y24" s="20">
        <f t="shared" si="13"/>
        <v>91766</v>
      </c>
    </row>
    <row r="25" spans="1:25" x14ac:dyDescent="0.25">
      <c r="A25" s="18">
        <v>22</v>
      </c>
      <c r="B25" s="22" t="s">
        <v>30</v>
      </c>
      <c r="C25" s="22">
        <v>1110011829</v>
      </c>
      <c r="D25" s="22" t="s">
        <v>584</v>
      </c>
      <c r="E25" s="22" t="s">
        <v>587</v>
      </c>
      <c r="F25" s="84">
        <v>31.5</v>
      </c>
      <c r="G25" s="84">
        <f t="shared" si="0"/>
        <v>40</v>
      </c>
      <c r="H25" s="84">
        <f t="shared" si="1"/>
        <v>1260</v>
      </c>
      <c r="I25" s="84">
        <v>40</v>
      </c>
      <c r="J25" s="84">
        <f t="shared" si="2"/>
        <v>40</v>
      </c>
      <c r="K25" s="84">
        <f t="shared" si="3"/>
        <v>1600</v>
      </c>
      <c r="L25" s="84">
        <v>53</v>
      </c>
      <c r="M25" s="84">
        <f t="shared" si="4"/>
        <v>60</v>
      </c>
      <c r="N25" s="84">
        <f t="shared" si="5"/>
        <v>3180</v>
      </c>
      <c r="O25" s="84">
        <v>69.900000000000006</v>
      </c>
      <c r="P25" s="84">
        <f t="shared" si="6"/>
        <v>60</v>
      </c>
      <c r="Q25" s="84">
        <f t="shared" si="7"/>
        <v>4194</v>
      </c>
      <c r="R25" s="84">
        <v>23</v>
      </c>
      <c r="S25" s="84">
        <f t="shared" si="8"/>
        <v>30</v>
      </c>
      <c r="T25" s="84">
        <f t="shared" si="9"/>
        <v>690</v>
      </c>
      <c r="U25" s="84">
        <v>94</v>
      </c>
      <c r="V25" s="84">
        <f t="shared" si="10"/>
        <v>70</v>
      </c>
      <c r="W25" s="84">
        <f t="shared" si="11"/>
        <v>6580</v>
      </c>
      <c r="X25" s="85">
        <f t="shared" si="12"/>
        <v>311.39999999999998</v>
      </c>
      <c r="Y25" s="20">
        <f t="shared" si="13"/>
        <v>17504</v>
      </c>
    </row>
    <row r="26" spans="1:25" x14ac:dyDescent="0.25">
      <c r="A26" s="18">
        <v>23</v>
      </c>
      <c r="B26" s="22" t="s">
        <v>30</v>
      </c>
      <c r="C26" s="22">
        <v>1110013858</v>
      </c>
      <c r="D26" s="22" t="s">
        <v>601</v>
      </c>
      <c r="E26" s="22" t="s">
        <v>602</v>
      </c>
      <c r="F26" s="84">
        <v>24</v>
      </c>
      <c r="G26" s="84">
        <f t="shared" si="0"/>
        <v>30</v>
      </c>
      <c r="H26" s="84">
        <f t="shared" si="1"/>
        <v>720</v>
      </c>
      <c r="I26" s="84">
        <v>30</v>
      </c>
      <c r="J26" s="84">
        <f t="shared" si="2"/>
        <v>40</v>
      </c>
      <c r="K26" s="84">
        <f t="shared" si="3"/>
        <v>1200</v>
      </c>
      <c r="L26" s="84">
        <v>100.85</v>
      </c>
      <c r="M26" s="84">
        <f t="shared" si="4"/>
        <v>80</v>
      </c>
      <c r="N26" s="84">
        <f t="shared" si="5"/>
        <v>8068</v>
      </c>
      <c r="O26" s="84">
        <v>15</v>
      </c>
      <c r="P26" s="84">
        <f t="shared" si="6"/>
        <v>30</v>
      </c>
      <c r="Q26" s="84">
        <f t="shared" si="7"/>
        <v>450</v>
      </c>
      <c r="R26" s="84">
        <v>45</v>
      </c>
      <c r="S26" s="84">
        <f t="shared" si="8"/>
        <v>40</v>
      </c>
      <c r="T26" s="84">
        <f t="shared" si="9"/>
        <v>1800</v>
      </c>
      <c r="U26" s="84">
        <v>0</v>
      </c>
      <c r="V26" s="84">
        <f t="shared" si="10"/>
        <v>0</v>
      </c>
      <c r="W26" s="84">
        <f t="shared" si="11"/>
        <v>0</v>
      </c>
      <c r="X26" s="85">
        <f t="shared" si="12"/>
        <v>214.85</v>
      </c>
      <c r="Y26" s="20">
        <f t="shared" si="13"/>
        <v>12238</v>
      </c>
    </row>
    <row r="27" spans="1:25" x14ac:dyDescent="0.25">
      <c r="A27" s="18">
        <v>24</v>
      </c>
      <c r="B27" s="22" t="s">
        <v>30</v>
      </c>
      <c r="C27" s="22">
        <v>1110010853</v>
      </c>
      <c r="D27" s="22" t="s">
        <v>586</v>
      </c>
      <c r="E27" s="22" t="s">
        <v>588</v>
      </c>
      <c r="F27" s="84">
        <v>75</v>
      </c>
      <c r="G27" s="84">
        <f t="shared" si="0"/>
        <v>70</v>
      </c>
      <c r="H27" s="84">
        <f t="shared" si="1"/>
        <v>5250</v>
      </c>
      <c r="I27" s="84">
        <v>160.5</v>
      </c>
      <c r="J27" s="84">
        <f t="shared" si="2"/>
        <v>80</v>
      </c>
      <c r="K27" s="84">
        <f t="shared" si="3"/>
        <v>12840</v>
      </c>
      <c r="L27" s="84">
        <v>165</v>
      </c>
      <c r="M27" s="84">
        <f t="shared" si="4"/>
        <v>80</v>
      </c>
      <c r="N27" s="84">
        <f t="shared" si="5"/>
        <v>13200</v>
      </c>
      <c r="O27" s="84">
        <v>99.95</v>
      </c>
      <c r="P27" s="84">
        <f t="shared" si="6"/>
        <v>70</v>
      </c>
      <c r="Q27" s="84">
        <f t="shared" si="7"/>
        <v>6996.5</v>
      </c>
      <c r="R27" s="84">
        <v>140</v>
      </c>
      <c r="S27" s="84">
        <f t="shared" si="8"/>
        <v>80</v>
      </c>
      <c r="T27" s="84">
        <f t="shared" si="9"/>
        <v>11200</v>
      </c>
      <c r="U27" s="84">
        <v>112.5</v>
      </c>
      <c r="V27" s="84">
        <f t="shared" si="10"/>
        <v>80</v>
      </c>
      <c r="W27" s="84">
        <f t="shared" si="11"/>
        <v>9000</v>
      </c>
      <c r="X27" s="85">
        <f t="shared" si="12"/>
        <v>752.95</v>
      </c>
      <c r="Y27" s="20">
        <f t="shared" si="13"/>
        <v>58486.5</v>
      </c>
    </row>
    <row r="28" spans="1:25" x14ac:dyDescent="0.25">
      <c r="A28" s="18">
        <v>25</v>
      </c>
      <c r="B28" s="22" t="s">
        <v>30</v>
      </c>
      <c r="C28" s="22">
        <v>1110014318</v>
      </c>
      <c r="D28" s="22" t="s">
        <v>589</v>
      </c>
      <c r="E28" s="22" t="s">
        <v>590</v>
      </c>
      <c r="F28" s="84">
        <v>31</v>
      </c>
      <c r="G28" s="84">
        <f t="shared" si="0"/>
        <v>40</v>
      </c>
      <c r="H28" s="84">
        <f t="shared" si="1"/>
        <v>1240</v>
      </c>
      <c r="I28" s="84">
        <v>113</v>
      </c>
      <c r="J28" s="84">
        <f t="shared" si="2"/>
        <v>80</v>
      </c>
      <c r="K28" s="84">
        <f t="shared" si="3"/>
        <v>9040</v>
      </c>
      <c r="L28" s="84">
        <v>86</v>
      </c>
      <c r="M28" s="84">
        <f t="shared" si="4"/>
        <v>70</v>
      </c>
      <c r="N28" s="84">
        <f t="shared" si="5"/>
        <v>6020</v>
      </c>
      <c r="O28" s="84">
        <v>89</v>
      </c>
      <c r="P28" s="84">
        <f t="shared" si="6"/>
        <v>70</v>
      </c>
      <c r="Q28" s="84">
        <f t="shared" si="7"/>
        <v>6230</v>
      </c>
      <c r="R28" s="84">
        <v>51</v>
      </c>
      <c r="S28" s="84">
        <f t="shared" si="8"/>
        <v>60</v>
      </c>
      <c r="T28" s="84">
        <f t="shared" si="9"/>
        <v>3060</v>
      </c>
      <c r="U28" s="84">
        <v>35</v>
      </c>
      <c r="V28" s="84">
        <f t="shared" si="10"/>
        <v>40</v>
      </c>
      <c r="W28" s="84">
        <f t="shared" si="11"/>
        <v>1400</v>
      </c>
      <c r="X28" s="85">
        <f t="shared" si="12"/>
        <v>405</v>
      </c>
      <c r="Y28" s="20">
        <f t="shared" si="13"/>
        <v>26990</v>
      </c>
    </row>
    <row r="29" spans="1:25" x14ac:dyDescent="0.25">
      <c r="A29" s="18">
        <v>26</v>
      </c>
      <c r="B29" s="22" t="s">
        <v>30</v>
      </c>
      <c r="C29" s="22">
        <v>1110013205</v>
      </c>
      <c r="D29" s="22" t="s">
        <v>591</v>
      </c>
      <c r="E29" s="22" t="s">
        <v>592</v>
      </c>
      <c r="F29" s="84">
        <v>46</v>
      </c>
      <c r="G29" s="84">
        <f t="shared" si="0"/>
        <v>40</v>
      </c>
      <c r="H29" s="84">
        <f t="shared" si="1"/>
        <v>1840</v>
      </c>
      <c r="I29" s="84">
        <v>15</v>
      </c>
      <c r="J29" s="84">
        <f t="shared" si="2"/>
        <v>30</v>
      </c>
      <c r="K29" s="84">
        <f t="shared" si="3"/>
        <v>450</v>
      </c>
      <c r="L29" s="84">
        <v>83</v>
      </c>
      <c r="M29" s="84">
        <f t="shared" si="4"/>
        <v>70</v>
      </c>
      <c r="N29" s="84">
        <f t="shared" si="5"/>
        <v>5810</v>
      </c>
      <c r="O29" s="84">
        <v>55</v>
      </c>
      <c r="P29" s="84">
        <f t="shared" si="6"/>
        <v>60</v>
      </c>
      <c r="Q29" s="84">
        <f t="shared" si="7"/>
        <v>3300</v>
      </c>
      <c r="R29" s="84">
        <v>71</v>
      </c>
      <c r="S29" s="84">
        <f t="shared" si="8"/>
        <v>60</v>
      </c>
      <c r="T29" s="84">
        <f t="shared" si="9"/>
        <v>4260</v>
      </c>
      <c r="U29" s="84">
        <v>79</v>
      </c>
      <c r="V29" s="84">
        <f t="shared" si="10"/>
        <v>70</v>
      </c>
      <c r="W29" s="84">
        <f t="shared" si="11"/>
        <v>5530</v>
      </c>
      <c r="X29" s="85">
        <f t="shared" si="12"/>
        <v>349</v>
      </c>
      <c r="Y29" s="20">
        <f t="shared" si="13"/>
        <v>21190</v>
      </c>
    </row>
    <row r="30" spans="1:25" x14ac:dyDescent="0.25">
      <c r="A30" s="18">
        <v>27</v>
      </c>
      <c r="B30" s="22" t="s">
        <v>30</v>
      </c>
      <c r="C30" s="22">
        <v>1110013202</v>
      </c>
      <c r="D30" s="22" t="s">
        <v>593</v>
      </c>
      <c r="E30" s="22" t="s">
        <v>594</v>
      </c>
      <c r="F30" s="84">
        <v>0</v>
      </c>
      <c r="G30" s="84">
        <f t="shared" si="0"/>
        <v>0</v>
      </c>
      <c r="H30" s="84">
        <f t="shared" si="1"/>
        <v>0</v>
      </c>
      <c r="I30" s="84">
        <v>84</v>
      </c>
      <c r="J30" s="84">
        <f t="shared" si="2"/>
        <v>70</v>
      </c>
      <c r="K30" s="84">
        <f t="shared" si="3"/>
        <v>5880</v>
      </c>
      <c r="L30" s="84">
        <v>49</v>
      </c>
      <c r="M30" s="84">
        <f t="shared" si="4"/>
        <v>40</v>
      </c>
      <c r="N30" s="84">
        <f t="shared" si="5"/>
        <v>1960</v>
      </c>
      <c r="O30" s="84">
        <v>47</v>
      </c>
      <c r="P30" s="84">
        <f t="shared" si="6"/>
        <v>40</v>
      </c>
      <c r="Q30" s="84">
        <f t="shared" si="7"/>
        <v>1880</v>
      </c>
      <c r="R30" s="84">
        <v>30</v>
      </c>
      <c r="S30" s="84">
        <f t="shared" si="8"/>
        <v>40</v>
      </c>
      <c r="T30" s="84">
        <f t="shared" si="9"/>
        <v>1200</v>
      </c>
      <c r="U30" s="84">
        <v>47</v>
      </c>
      <c r="V30" s="84">
        <f t="shared" si="10"/>
        <v>40</v>
      </c>
      <c r="W30" s="84">
        <f t="shared" si="11"/>
        <v>1880</v>
      </c>
      <c r="X30" s="85">
        <f t="shared" si="12"/>
        <v>257</v>
      </c>
      <c r="Y30" s="20">
        <f t="shared" si="13"/>
        <v>12800</v>
      </c>
    </row>
    <row r="31" spans="1:25" x14ac:dyDescent="0.25">
      <c r="A31" s="18">
        <v>28</v>
      </c>
      <c r="B31" s="22" t="s">
        <v>30</v>
      </c>
      <c r="C31" s="22">
        <v>1110011961</v>
      </c>
      <c r="D31" s="22" t="s">
        <v>596</v>
      </c>
      <c r="E31" s="22" t="s">
        <v>595</v>
      </c>
      <c r="F31" s="84">
        <v>209</v>
      </c>
      <c r="G31" s="84">
        <f t="shared" si="0"/>
        <v>80</v>
      </c>
      <c r="H31" s="84">
        <f t="shared" si="1"/>
        <v>16720</v>
      </c>
      <c r="I31" s="84">
        <v>200</v>
      </c>
      <c r="J31" s="84">
        <f t="shared" si="2"/>
        <v>80</v>
      </c>
      <c r="K31" s="84">
        <f t="shared" si="3"/>
        <v>16000</v>
      </c>
      <c r="L31" s="84">
        <v>207</v>
      </c>
      <c r="M31" s="84">
        <f t="shared" si="4"/>
        <v>80</v>
      </c>
      <c r="N31" s="84">
        <f t="shared" si="5"/>
        <v>16560</v>
      </c>
      <c r="O31" s="84">
        <v>194</v>
      </c>
      <c r="P31" s="84">
        <f t="shared" si="6"/>
        <v>80</v>
      </c>
      <c r="Q31" s="84">
        <f t="shared" si="7"/>
        <v>15520</v>
      </c>
      <c r="R31" s="84">
        <v>185</v>
      </c>
      <c r="S31" s="84">
        <f t="shared" si="8"/>
        <v>80</v>
      </c>
      <c r="T31" s="84">
        <f t="shared" si="9"/>
        <v>14800</v>
      </c>
      <c r="U31" s="84">
        <v>210</v>
      </c>
      <c r="V31" s="84">
        <f t="shared" si="10"/>
        <v>80</v>
      </c>
      <c r="W31" s="84">
        <f t="shared" si="11"/>
        <v>16800</v>
      </c>
      <c r="X31" s="85">
        <f t="shared" si="12"/>
        <v>1205</v>
      </c>
      <c r="Y31" s="20">
        <f t="shared" si="13"/>
        <v>96400</v>
      </c>
    </row>
    <row r="32" spans="1:25" x14ac:dyDescent="0.25">
      <c r="A32" s="18">
        <v>29</v>
      </c>
      <c r="B32" s="22" t="s">
        <v>30</v>
      </c>
      <c r="C32" s="22">
        <v>1110011162</v>
      </c>
      <c r="D32" s="22" t="s">
        <v>597</v>
      </c>
      <c r="E32" s="22" t="s">
        <v>598</v>
      </c>
      <c r="F32" s="84">
        <v>38</v>
      </c>
      <c r="G32" s="84">
        <f t="shared" si="0"/>
        <v>40</v>
      </c>
      <c r="H32" s="84">
        <f t="shared" si="1"/>
        <v>1520</v>
      </c>
      <c r="I32" s="84">
        <v>55</v>
      </c>
      <c r="J32" s="84">
        <f t="shared" si="2"/>
        <v>60</v>
      </c>
      <c r="K32" s="84">
        <f t="shared" si="3"/>
        <v>3300</v>
      </c>
      <c r="L32" s="84">
        <v>70</v>
      </c>
      <c r="M32" s="84">
        <f t="shared" si="4"/>
        <v>60</v>
      </c>
      <c r="N32" s="84">
        <f t="shared" si="5"/>
        <v>4200</v>
      </c>
      <c r="O32" s="84"/>
      <c r="P32" s="84">
        <f t="shared" si="6"/>
        <v>0</v>
      </c>
      <c r="Q32" s="84">
        <f t="shared" si="7"/>
        <v>0</v>
      </c>
      <c r="R32" s="84">
        <v>29</v>
      </c>
      <c r="S32" s="84">
        <f t="shared" si="8"/>
        <v>30</v>
      </c>
      <c r="T32" s="84">
        <f t="shared" si="9"/>
        <v>870</v>
      </c>
      <c r="U32" s="84">
        <v>53</v>
      </c>
      <c r="V32" s="84">
        <f t="shared" si="10"/>
        <v>60</v>
      </c>
      <c r="W32" s="84">
        <f t="shared" si="11"/>
        <v>3180</v>
      </c>
      <c r="X32" s="85">
        <f t="shared" si="12"/>
        <v>245</v>
      </c>
      <c r="Y32" s="20">
        <f t="shared" si="13"/>
        <v>13070</v>
      </c>
    </row>
    <row r="33" spans="1:25" x14ac:dyDescent="0.25">
      <c r="A33" s="18">
        <v>30</v>
      </c>
      <c r="B33" s="22" t="s">
        <v>30</v>
      </c>
      <c r="C33" s="22">
        <v>1110007482</v>
      </c>
      <c r="D33" s="22" t="s">
        <v>599</v>
      </c>
      <c r="E33" s="22" t="s">
        <v>600</v>
      </c>
      <c r="F33" s="84">
        <v>50</v>
      </c>
      <c r="G33" s="84">
        <f t="shared" si="0"/>
        <v>60</v>
      </c>
      <c r="H33" s="84">
        <f t="shared" si="1"/>
        <v>3000</v>
      </c>
      <c r="I33" s="84">
        <v>95</v>
      </c>
      <c r="J33" s="84">
        <f t="shared" si="2"/>
        <v>70</v>
      </c>
      <c r="K33" s="84">
        <f t="shared" si="3"/>
        <v>6650</v>
      </c>
      <c r="L33" s="84">
        <v>106</v>
      </c>
      <c r="M33" s="84">
        <f t="shared" si="4"/>
        <v>80</v>
      </c>
      <c r="N33" s="84">
        <f t="shared" si="5"/>
        <v>8480</v>
      </c>
      <c r="O33" s="84">
        <v>17</v>
      </c>
      <c r="P33" s="84">
        <f t="shared" si="6"/>
        <v>30</v>
      </c>
      <c r="Q33" s="84">
        <f t="shared" si="7"/>
        <v>510</v>
      </c>
      <c r="R33" s="84">
        <v>39</v>
      </c>
      <c r="S33" s="84">
        <f t="shared" si="8"/>
        <v>40</v>
      </c>
      <c r="T33" s="84">
        <f t="shared" si="9"/>
        <v>1560</v>
      </c>
      <c r="U33" s="84">
        <v>58</v>
      </c>
      <c r="V33" s="84">
        <f t="shared" si="10"/>
        <v>60</v>
      </c>
      <c r="W33" s="84">
        <f t="shared" si="11"/>
        <v>3480</v>
      </c>
      <c r="X33" s="85">
        <f t="shared" si="12"/>
        <v>365</v>
      </c>
      <c r="Y33" s="20">
        <f t="shared" si="13"/>
        <v>23680</v>
      </c>
    </row>
    <row r="34" spans="1:25" x14ac:dyDescent="0.25">
      <c r="A34" s="18">
        <v>31</v>
      </c>
      <c r="B34" s="22" t="s">
        <v>606</v>
      </c>
      <c r="C34" s="22"/>
      <c r="D34" s="22" t="s">
        <v>610</v>
      </c>
      <c r="E34" s="22" t="s">
        <v>684</v>
      </c>
      <c r="F34" s="84">
        <v>40</v>
      </c>
      <c r="G34" s="84">
        <f t="shared" ref="G34:G36" si="14">IF(F34&lt;=0,0,IF(F34&lt;=14.99,20,IF(F34&lt;29.99,30,IF(F34&lt;49.99,40,IF(F34&lt;74.99,60,IF(F34&lt;99.99,70,IF(F34&gt;100,80,0)))))))</f>
        <v>40</v>
      </c>
      <c r="H34" s="84">
        <f t="shared" ref="H34:H36" si="15">F34*G34</f>
        <v>1600</v>
      </c>
      <c r="I34" s="84">
        <v>100</v>
      </c>
      <c r="J34" s="84">
        <f>IF(I34&lt;=0,0,IF(I34&lt;=14.99,20,IF(I34&lt;29.99,30,IF(I34&lt;49.99,40,IF(I34&lt;74.99,60,IF(I34&lt;99.99,70,IF(I34&gt;=100,80,0)))))))</f>
        <v>80</v>
      </c>
      <c r="K34" s="84">
        <f t="shared" ref="K34:K36" si="16">I34*J34</f>
        <v>8000</v>
      </c>
      <c r="L34" s="84">
        <v>210</v>
      </c>
      <c r="M34" s="84">
        <f t="shared" ref="M34:M36" si="17">IF(L34&lt;=0,0,IF(L34&lt;=14.99,20,IF(L34&lt;29.99,30,IF(L34&lt;49.99,40,IF(L34&lt;74.99,60,IF(L34&lt;99.99,70,IF(L34&gt;100,80,0)))))))</f>
        <v>80</v>
      </c>
      <c r="N34" s="84">
        <f t="shared" ref="N34:N36" si="18">L34*M34</f>
        <v>16800</v>
      </c>
      <c r="O34" s="84">
        <v>170</v>
      </c>
      <c r="P34" s="84">
        <f t="shared" si="6"/>
        <v>80</v>
      </c>
      <c r="Q34" s="84">
        <f t="shared" si="7"/>
        <v>13600</v>
      </c>
      <c r="R34" s="84">
        <v>156.5</v>
      </c>
      <c r="S34" s="84">
        <f t="shared" si="8"/>
        <v>80</v>
      </c>
      <c r="T34" s="84">
        <f t="shared" si="9"/>
        <v>12520</v>
      </c>
      <c r="U34" s="84">
        <v>0</v>
      </c>
      <c r="V34" s="84">
        <f t="shared" si="10"/>
        <v>0</v>
      </c>
      <c r="W34" s="84">
        <f t="shared" si="11"/>
        <v>0</v>
      </c>
      <c r="X34" s="85">
        <f t="shared" si="12"/>
        <v>676.5</v>
      </c>
      <c r="Y34" s="20">
        <f t="shared" si="13"/>
        <v>52520</v>
      </c>
    </row>
    <row r="35" spans="1:25" x14ac:dyDescent="0.25">
      <c r="A35" s="18">
        <v>32</v>
      </c>
      <c r="B35" s="22" t="s">
        <v>607</v>
      </c>
      <c r="C35" s="22"/>
      <c r="D35" s="22" t="s">
        <v>608</v>
      </c>
      <c r="E35" s="22" t="s">
        <v>609</v>
      </c>
      <c r="F35" s="84">
        <v>93.5</v>
      </c>
      <c r="G35" s="84">
        <f t="shared" si="14"/>
        <v>70</v>
      </c>
      <c r="H35" s="84">
        <f t="shared" si="15"/>
        <v>6545</v>
      </c>
      <c r="I35" s="84">
        <v>1315</v>
      </c>
      <c r="J35" s="84">
        <v>65.75</v>
      </c>
      <c r="K35" s="84">
        <f t="shared" si="16"/>
        <v>86461.25</v>
      </c>
      <c r="L35" s="84">
        <v>1395</v>
      </c>
      <c r="M35" s="84">
        <v>69.75</v>
      </c>
      <c r="N35" s="84">
        <f t="shared" si="18"/>
        <v>97301.25</v>
      </c>
      <c r="O35" s="84"/>
      <c r="P35" s="84">
        <f t="shared" si="6"/>
        <v>0</v>
      </c>
      <c r="Q35" s="84">
        <f t="shared" si="7"/>
        <v>0</v>
      </c>
      <c r="R35" s="84"/>
      <c r="S35" s="84">
        <f t="shared" si="8"/>
        <v>0</v>
      </c>
      <c r="T35" s="84">
        <f t="shared" si="9"/>
        <v>0</v>
      </c>
      <c r="U35" s="84">
        <v>0</v>
      </c>
      <c r="V35" s="84">
        <f t="shared" si="10"/>
        <v>0</v>
      </c>
      <c r="W35" s="84">
        <f t="shared" si="11"/>
        <v>0</v>
      </c>
      <c r="X35" s="85">
        <f t="shared" si="12"/>
        <v>2803.5</v>
      </c>
      <c r="Y35" s="20">
        <f t="shared" si="13"/>
        <v>190307.5</v>
      </c>
    </row>
    <row r="36" spans="1:25" x14ac:dyDescent="0.25">
      <c r="A36" s="18">
        <v>33</v>
      </c>
      <c r="B36" s="22" t="s">
        <v>607</v>
      </c>
      <c r="C36" s="22"/>
      <c r="D36" s="22" t="s">
        <v>611</v>
      </c>
      <c r="E36" s="22" t="s">
        <v>609</v>
      </c>
      <c r="F36" s="84">
        <v>67</v>
      </c>
      <c r="G36" s="84">
        <f t="shared" si="14"/>
        <v>60</v>
      </c>
      <c r="H36" s="84">
        <f t="shared" si="15"/>
        <v>4020</v>
      </c>
      <c r="I36" s="84">
        <v>97</v>
      </c>
      <c r="J36" s="84">
        <f t="shared" ref="J36" si="19">IF(I36&lt;=0,0,IF(I36&lt;=14.99,20,IF(I36&lt;29.99,30,IF(I36&lt;49.99,40,IF(I36&lt;74.99,60,IF(I36&lt;99.99,70,IF(I36&gt;100,80,0)))))))</f>
        <v>70</v>
      </c>
      <c r="K36" s="84">
        <f t="shared" si="16"/>
        <v>6790</v>
      </c>
      <c r="L36" s="84">
        <v>53.75</v>
      </c>
      <c r="M36" s="84">
        <f t="shared" si="17"/>
        <v>60</v>
      </c>
      <c r="N36" s="84">
        <f t="shared" si="18"/>
        <v>3225</v>
      </c>
      <c r="O36" s="84"/>
      <c r="P36" s="84">
        <f t="shared" si="6"/>
        <v>0</v>
      </c>
      <c r="Q36" s="84">
        <f t="shared" si="7"/>
        <v>0</v>
      </c>
      <c r="R36" s="84"/>
      <c r="S36" s="84">
        <f t="shared" si="8"/>
        <v>0</v>
      </c>
      <c r="T36" s="84">
        <f t="shared" si="9"/>
        <v>0</v>
      </c>
      <c r="U36" s="84">
        <v>0</v>
      </c>
      <c r="V36" s="84">
        <f t="shared" si="10"/>
        <v>0</v>
      </c>
      <c r="W36" s="84">
        <f t="shared" si="11"/>
        <v>0</v>
      </c>
      <c r="X36" s="85">
        <f t="shared" si="12"/>
        <v>217.75</v>
      </c>
      <c r="Y36" s="20">
        <f t="shared" si="13"/>
        <v>14035</v>
      </c>
    </row>
    <row r="37" spans="1:25" x14ac:dyDescent="0.25">
      <c r="A37" s="67">
        <v>34</v>
      </c>
      <c r="B37" s="23" t="s">
        <v>675</v>
      </c>
      <c r="C37" s="86"/>
      <c r="D37" s="23" t="s">
        <v>676</v>
      </c>
      <c r="E37" s="23" t="s">
        <v>677</v>
      </c>
      <c r="F37" s="87">
        <v>55</v>
      </c>
      <c r="G37" s="87">
        <f t="shared" ref="G37" si="20">IF(F37&lt;=0,0,IF(F37&lt;=14.99,20,IF(F37&lt;29.99,30,IF(F37&lt;49.99,40,IF(F37&lt;74.99,60,IF(F37&lt;99.99,70,IF(F37&gt;100,80,0)))))))</f>
        <v>60</v>
      </c>
      <c r="H37" s="87">
        <f t="shared" ref="H37" si="21">F37*G37</f>
        <v>3300</v>
      </c>
      <c r="I37" s="87">
        <v>80</v>
      </c>
      <c r="J37" s="87">
        <f t="shared" ref="J37" si="22">IF(I37&lt;=0,0,IF(I37&lt;=14.99,20,IF(I37&lt;29.99,30,IF(I37&lt;49.99,40,IF(I37&lt;74.99,60,IF(I37&lt;99.99,70,IF(I37&gt;100,80,0)))))))</f>
        <v>70</v>
      </c>
      <c r="K37" s="87">
        <f t="shared" ref="K37" si="23">I37*J37</f>
        <v>5600</v>
      </c>
      <c r="L37" s="87">
        <v>82</v>
      </c>
      <c r="M37" s="87">
        <f t="shared" ref="M37" si="24">IF(L37&lt;=0,0,IF(L37&lt;=14.99,20,IF(L37&lt;29.99,30,IF(L37&lt;49.99,40,IF(L37&lt;74.99,60,IF(L37&lt;99.99,70,IF(L37&gt;100,80,0)))))))</f>
        <v>70</v>
      </c>
      <c r="N37" s="87">
        <f t="shared" ref="N37" si="25">L37*M37</f>
        <v>5740</v>
      </c>
      <c r="O37" s="87">
        <v>52.5</v>
      </c>
      <c r="P37" s="87">
        <f t="shared" si="6"/>
        <v>60</v>
      </c>
      <c r="Q37" s="87">
        <f t="shared" si="7"/>
        <v>3150</v>
      </c>
      <c r="R37" s="87"/>
      <c r="S37" s="84">
        <f t="shared" si="8"/>
        <v>0</v>
      </c>
      <c r="T37" s="84">
        <f t="shared" si="9"/>
        <v>0</v>
      </c>
      <c r="U37" s="84">
        <v>0</v>
      </c>
      <c r="V37" s="84">
        <f t="shared" si="10"/>
        <v>0</v>
      </c>
      <c r="W37" s="84">
        <f t="shared" si="11"/>
        <v>0</v>
      </c>
      <c r="X37" s="85">
        <f t="shared" si="12"/>
        <v>269.5</v>
      </c>
      <c r="Y37" s="20">
        <f t="shared" si="13"/>
        <v>17790</v>
      </c>
    </row>
    <row r="38" spans="1:25" x14ac:dyDescent="0.25">
      <c r="A38" s="68">
        <v>35</v>
      </c>
      <c r="B38" s="66" t="s">
        <v>768</v>
      </c>
      <c r="C38" s="88"/>
      <c r="D38" s="66" t="s">
        <v>769</v>
      </c>
      <c r="E38" s="66" t="s">
        <v>770</v>
      </c>
      <c r="F38" s="87">
        <v>31.4</v>
      </c>
      <c r="G38" s="87">
        <f t="shared" ref="G38" si="26">IF(F38&lt;=0,0,IF(F38&lt;=14.99,20,IF(F38&lt;29.99,30,IF(F38&lt;49.99,40,IF(F38&lt;74.99,60,IF(F38&lt;99.99,70,IF(F38&gt;100,80,0)))))))</f>
        <v>40</v>
      </c>
      <c r="H38" s="87">
        <f t="shared" ref="H38" si="27">F38*G38</f>
        <v>1256</v>
      </c>
      <c r="I38" s="87">
        <v>36.6</v>
      </c>
      <c r="J38" s="87">
        <f t="shared" ref="J38" si="28">IF(I38&lt;=0,0,IF(I38&lt;=14.99,20,IF(I38&lt;29.99,30,IF(I38&lt;49.99,40,IF(I38&lt;74.99,60,IF(I38&lt;99.99,70,IF(I38&gt;100,80,0)))))))</f>
        <v>40</v>
      </c>
      <c r="K38" s="87">
        <f t="shared" ref="K38" si="29">I38*J38</f>
        <v>1464</v>
      </c>
      <c r="L38" s="87">
        <v>41.1</v>
      </c>
      <c r="M38" s="87">
        <f t="shared" ref="M38" si="30">IF(L38&lt;=0,0,IF(L38&lt;=14.99,20,IF(L38&lt;29.99,30,IF(L38&lt;49.99,40,IF(L38&lt;74.99,60,IF(L38&lt;99.99,70,IF(L38&gt;100,80,0)))))))</f>
        <v>40</v>
      </c>
      <c r="N38" s="87">
        <f t="shared" ref="N38" si="31">L38*M38</f>
        <v>1644</v>
      </c>
      <c r="O38" s="84"/>
      <c r="P38" s="84">
        <f t="shared" ref="P38:P41" si="32">IF(O38&lt;=0,0,IF(O38&lt;=14.99,20,IF(O38&lt;29.99,30,IF(O38&lt;49.99,40,IF(O38&lt;74.99,60,IF(O38&lt;99.99,70,IF(O38&gt;100,80,0)))))))</f>
        <v>0</v>
      </c>
      <c r="Q38" s="84">
        <f t="shared" ref="Q38:Q41" si="33">O38*P38</f>
        <v>0</v>
      </c>
      <c r="R38" s="84"/>
      <c r="S38" s="84">
        <f t="shared" ref="S38:S41" si="34">IF(R38&lt;=0,0,IF(R38&lt;=14.99,20,IF(R38&lt;29.99,30,IF(R38&lt;49.99,40,IF(R38&lt;74.99,60,IF(R38&lt;99.99,70,IF(R38&gt;100,80,0)))))))</f>
        <v>0</v>
      </c>
      <c r="T38" s="84">
        <f t="shared" ref="T38:T41" si="35">R38*S38</f>
        <v>0</v>
      </c>
      <c r="U38" s="84">
        <v>0</v>
      </c>
      <c r="V38" s="84">
        <f t="shared" si="10"/>
        <v>0</v>
      </c>
      <c r="W38" s="84">
        <f t="shared" si="11"/>
        <v>0</v>
      </c>
      <c r="X38" s="85">
        <f t="shared" si="12"/>
        <v>109.1</v>
      </c>
      <c r="Y38" s="20">
        <f t="shared" si="13"/>
        <v>4364</v>
      </c>
    </row>
    <row r="39" spans="1:25" x14ac:dyDescent="0.25">
      <c r="A39" s="68">
        <v>36</v>
      </c>
      <c r="B39" s="66" t="s">
        <v>771</v>
      </c>
      <c r="C39" s="88"/>
      <c r="D39" s="66" t="s">
        <v>772</v>
      </c>
      <c r="E39" s="66" t="s">
        <v>773</v>
      </c>
      <c r="F39" s="87">
        <v>5</v>
      </c>
      <c r="G39" s="87">
        <f t="shared" ref="G39" si="36">IF(F39&lt;=0,0,IF(F39&lt;=14.99,20,IF(F39&lt;29.99,30,IF(F39&lt;49.99,40,IF(F39&lt;74.99,60,IF(F39&lt;99.99,70,IF(F39&gt;100,80,0)))))))</f>
        <v>20</v>
      </c>
      <c r="H39" s="87">
        <f t="shared" ref="H39" si="37">F39*G39</f>
        <v>100</v>
      </c>
      <c r="I39" s="87">
        <v>35</v>
      </c>
      <c r="J39" s="87">
        <f t="shared" ref="J39:J40" si="38">IF(I39&lt;=0,0,IF(I39&lt;=14.99,20,IF(I39&lt;29.99,30,IF(I39&lt;49.99,40,IF(I39&lt;74.99,60,IF(I39&lt;99.99,70,IF(I39&gt;100,80,0)))))))</f>
        <v>40</v>
      </c>
      <c r="K39" s="87">
        <f t="shared" ref="K39:K40" si="39">I39*J39</f>
        <v>1400</v>
      </c>
      <c r="L39" s="87">
        <v>60</v>
      </c>
      <c r="M39" s="87">
        <f t="shared" ref="M39:M41" si="40">IF(L39&lt;=0,0,IF(L39&lt;=14.99,20,IF(L39&lt;29.99,30,IF(L39&lt;49.99,40,IF(L39&lt;74.99,60,IF(L39&lt;99.99,70,IF(L39&gt;100,80,0)))))))</f>
        <v>60</v>
      </c>
      <c r="N39" s="87">
        <f t="shared" ref="N39:N41" si="41">L39*M39</f>
        <v>3600</v>
      </c>
      <c r="O39" s="84"/>
      <c r="P39" s="84">
        <f t="shared" si="32"/>
        <v>0</v>
      </c>
      <c r="Q39" s="84">
        <f t="shared" si="33"/>
        <v>0</v>
      </c>
      <c r="R39" s="84"/>
      <c r="S39" s="84">
        <f t="shared" si="34"/>
        <v>0</v>
      </c>
      <c r="T39" s="84">
        <f t="shared" si="35"/>
        <v>0</v>
      </c>
      <c r="U39" s="84">
        <v>0</v>
      </c>
      <c r="V39" s="84">
        <f t="shared" si="10"/>
        <v>0</v>
      </c>
      <c r="W39" s="84">
        <f t="shared" si="11"/>
        <v>0</v>
      </c>
      <c r="X39" s="85">
        <f t="shared" si="12"/>
        <v>100</v>
      </c>
      <c r="Y39" s="20">
        <f t="shared" si="13"/>
        <v>5100</v>
      </c>
    </row>
    <row r="40" spans="1:25" x14ac:dyDescent="0.25">
      <c r="A40" s="68">
        <v>37</v>
      </c>
      <c r="B40" s="66" t="s">
        <v>774</v>
      </c>
      <c r="C40" s="88"/>
      <c r="D40" s="66" t="s">
        <v>775</v>
      </c>
      <c r="E40" s="66" t="s">
        <v>622</v>
      </c>
      <c r="F40" s="87">
        <v>25</v>
      </c>
      <c r="G40" s="87">
        <f t="shared" ref="G40:G42" si="42">IF(F40&lt;=0,0,IF(F40&lt;=14.99,20,IF(F40&lt;29.99,30,IF(F40&lt;49.99,40,IF(F40&lt;74.99,60,IF(F40&lt;99.99,70,IF(F40&gt;100,80,0)))))))</f>
        <v>30</v>
      </c>
      <c r="H40" s="87">
        <f t="shared" ref="H40:H42" si="43">F40*G40</f>
        <v>750</v>
      </c>
      <c r="I40" s="84"/>
      <c r="J40" s="84">
        <f t="shared" si="38"/>
        <v>0</v>
      </c>
      <c r="K40" s="84">
        <f t="shared" si="39"/>
        <v>0</v>
      </c>
      <c r="L40" s="84"/>
      <c r="M40" s="84">
        <f t="shared" si="40"/>
        <v>0</v>
      </c>
      <c r="N40" s="84">
        <f t="shared" si="41"/>
        <v>0</v>
      </c>
      <c r="O40" s="84"/>
      <c r="P40" s="84">
        <f t="shared" si="32"/>
        <v>0</v>
      </c>
      <c r="Q40" s="84">
        <f t="shared" si="33"/>
        <v>0</v>
      </c>
      <c r="R40" s="84"/>
      <c r="S40" s="84">
        <f t="shared" si="34"/>
        <v>0</v>
      </c>
      <c r="T40" s="84">
        <f t="shared" si="35"/>
        <v>0</v>
      </c>
      <c r="U40" s="84">
        <v>0</v>
      </c>
      <c r="V40" s="84">
        <f t="shared" si="10"/>
        <v>0</v>
      </c>
      <c r="W40" s="84">
        <f t="shared" si="11"/>
        <v>0</v>
      </c>
      <c r="X40" s="85">
        <f t="shared" si="12"/>
        <v>25</v>
      </c>
      <c r="Y40" s="20">
        <f t="shared" si="13"/>
        <v>750</v>
      </c>
    </row>
    <row r="41" spans="1:25" x14ac:dyDescent="0.25">
      <c r="A41" s="68">
        <v>38</v>
      </c>
      <c r="B41" s="66" t="s">
        <v>774</v>
      </c>
      <c r="C41" s="88">
        <v>1110007956</v>
      </c>
      <c r="D41" s="66" t="s">
        <v>776</v>
      </c>
      <c r="E41" s="66" t="s">
        <v>622</v>
      </c>
      <c r="F41" s="87">
        <v>25</v>
      </c>
      <c r="G41" s="87">
        <f t="shared" si="42"/>
        <v>30</v>
      </c>
      <c r="H41" s="87">
        <f t="shared" si="43"/>
        <v>750</v>
      </c>
      <c r="I41" s="87">
        <v>35</v>
      </c>
      <c r="J41" s="87">
        <f t="shared" ref="J41" si="44">IF(I41&lt;=0,0,IF(I41&lt;=14.99,20,IF(I41&lt;29.99,30,IF(I41&lt;49.99,40,IF(I41&lt;74.99,60,IF(I41&lt;99.99,70,IF(I41&gt;100,80,0)))))))</f>
        <v>40</v>
      </c>
      <c r="K41" s="87">
        <f t="shared" ref="K41:K42" si="45">I41*J41</f>
        <v>1400</v>
      </c>
      <c r="L41" s="84"/>
      <c r="M41" s="84">
        <f t="shared" si="40"/>
        <v>0</v>
      </c>
      <c r="N41" s="84">
        <f t="shared" si="41"/>
        <v>0</v>
      </c>
      <c r="O41" s="84"/>
      <c r="P41" s="84">
        <f t="shared" si="32"/>
        <v>0</v>
      </c>
      <c r="Q41" s="84">
        <f t="shared" si="33"/>
        <v>0</v>
      </c>
      <c r="R41" s="84"/>
      <c r="S41" s="84">
        <f t="shared" si="34"/>
        <v>0</v>
      </c>
      <c r="T41" s="84">
        <f t="shared" si="35"/>
        <v>0</v>
      </c>
      <c r="U41" s="84">
        <v>0</v>
      </c>
      <c r="V41" s="84">
        <f t="shared" si="10"/>
        <v>0</v>
      </c>
      <c r="W41" s="84">
        <f t="shared" si="11"/>
        <v>0</v>
      </c>
      <c r="X41" s="85">
        <f t="shared" si="12"/>
        <v>60</v>
      </c>
      <c r="Y41" s="20">
        <f t="shared" si="13"/>
        <v>2150</v>
      </c>
    </row>
    <row r="42" spans="1:25" x14ac:dyDescent="0.25">
      <c r="A42" s="68">
        <v>39</v>
      </c>
      <c r="B42" s="66" t="s">
        <v>774</v>
      </c>
      <c r="C42" s="88"/>
      <c r="D42" s="66" t="s">
        <v>777</v>
      </c>
      <c r="E42" s="66" t="s">
        <v>622</v>
      </c>
      <c r="F42" s="84">
        <v>180</v>
      </c>
      <c r="G42" s="84">
        <f t="shared" si="42"/>
        <v>80</v>
      </c>
      <c r="H42" s="84">
        <f t="shared" si="43"/>
        <v>14400</v>
      </c>
      <c r="I42" s="84">
        <v>210</v>
      </c>
      <c r="J42" s="84">
        <f>IF(I42&lt;=0,0,IF(I42&lt;=14.99,20,IF(I42&lt;29.99,30,IF(I42&lt;49.99,40,IF(I42&lt;74.99,60,IF(I42&lt;99.99,70,IF(I42&gt;=100,80,0)))))))</f>
        <v>80</v>
      </c>
      <c r="K42" s="84">
        <f t="shared" si="45"/>
        <v>16800</v>
      </c>
      <c r="L42" s="84">
        <v>180</v>
      </c>
      <c r="M42" s="84">
        <f t="shared" ref="M42" si="46">IF(L42&lt;=0,0,IF(L42&lt;=14.99,20,IF(L42&lt;29.99,30,IF(L42&lt;49.99,40,IF(L42&lt;74.99,60,IF(L42&lt;99.99,70,IF(L42&gt;100,80,0)))))))</f>
        <v>80</v>
      </c>
      <c r="N42" s="84">
        <f t="shared" ref="N42" si="47">L42*M42</f>
        <v>14400</v>
      </c>
      <c r="O42" s="84">
        <v>125</v>
      </c>
      <c r="P42" s="84">
        <f t="shared" ref="P42" si="48">IF(O42&lt;=0,0,IF(O42&lt;=14.99,20,IF(O42&lt;29.99,30,IF(O42&lt;49.99,40,IF(O42&lt;74.99,60,IF(O42&lt;99.99,70,IF(O42&gt;100,80,0)))))))</f>
        <v>80</v>
      </c>
      <c r="Q42" s="84">
        <f t="shared" ref="Q42" si="49">O42*P42</f>
        <v>10000</v>
      </c>
      <c r="R42" s="84">
        <v>125</v>
      </c>
      <c r="S42" s="84">
        <f t="shared" ref="S42" si="50">IF(R42&lt;=0,0,IF(R42&lt;=14.99,20,IF(R42&lt;29.99,30,IF(R42&lt;49.99,40,IF(R42&lt;74.99,60,IF(R42&lt;99.99,70,IF(R42&gt;100,80,0)))))))</f>
        <v>80</v>
      </c>
      <c r="T42" s="84">
        <f t="shared" ref="T42" si="51">R42*S42</f>
        <v>10000</v>
      </c>
      <c r="U42" s="84">
        <v>0</v>
      </c>
      <c r="V42" s="84">
        <f t="shared" si="10"/>
        <v>0</v>
      </c>
      <c r="W42" s="84">
        <f t="shared" si="11"/>
        <v>0</v>
      </c>
      <c r="X42" s="85">
        <f t="shared" si="12"/>
        <v>820</v>
      </c>
      <c r="Y42" s="20">
        <f t="shared" si="13"/>
        <v>65600</v>
      </c>
    </row>
    <row r="43" spans="1:25" x14ac:dyDescent="0.25">
      <c r="A43" s="68"/>
      <c r="B43" s="66"/>
      <c r="C43" s="61"/>
      <c r="D43" s="66"/>
      <c r="E43" s="6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20"/>
      <c r="Y43" s="20"/>
    </row>
    <row r="44" spans="1:25" x14ac:dyDescent="0.25">
      <c r="A44" s="61"/>
      <c r="B44" s="61"/>
      <c r="C44" s="61"/>
      <c r="D44" s="61"/>
      <c r="E44" s="69" t="s">
        <v>678</v>
      </c>
      <c r="F44" s="70">
        <f>SUM(F4:F43)</f>
        <v>1843.15</v>
      </c>
      <c r="G44" s="69"/>
      <c r="H44" s="71">
        <f>SUBTOTAL(9,H4:H43)</f>
        <v>111166</v>
      </c>
      <c r="I44" s="70">
        <f>SUM(I4:I43)</f>
        <v>4149.45</v>
      </c>
      <c r="J44" s="69"/>
      <c r="K44" s="71">
        <f>SUBTOTAL(9,K4:K43)</f>
        <v>282888.75</v>
      </c>
      <c r="L44" s="70">
        <f>SUM(L4:L43)</f>
        <v>4425.25</v>
      </c>
      <c r="M44" s="69"/>
      <c r="N44" s="71">
        <f>SUBTOTAL(9,N4:N43)</f>
        <v>312982.25</v>
      </c>
      <c r="O44" s="70">
        <f>SUM(O4:O43)</f>
        <v>1896.0500000000002</v>
      </c>
      <c r="P44" s="69"/>
      <c r="Q44" s="71">
        <f>SUBTOTAL(9,Q4:Q43)</f>
        <v>123746</v>
      </c>
      <c r="R44" s="70">
        <f>SUM(R4:R43)</f>
        <v>1813.85</v>
      </c>
      <c r="S44" s="69"/>
      <c r="T44" s="71">
        <f>SUBTOTAL(9,T4:T43)</f>
        <v>113398</v>
      </c>
      <c r="U44" s="70">
        <f>SUM(U4:U43)</f>
        <v>1400</v>
      </c>
      <c r="V44" s="71"/>
      <c r="W44" s="71">
        <f>SUBTOTAL(9,W4:W43)</f>
        <v>86650</v>
      </c>
      <c r="X44" s="70">
        <f>SUM(X4:X43)</f>
        <v>15527.75</v>
      </c>
      <c r="Y44" s="71">
        <f>SUBTOTAL(9,Y4:Y43)</f>
        <v>1030831</v>
      </c>
    </row>
  </sheetData>
  <mergeCells count="13">
    <mergeCell ref="C2:C3"/>
    <mergeCell ref="B2:B3"/>
    <mergeCell ref="A2:A3"/>
    <mergeCell ref="A1:Y1"/>
    <mergeCell ref="F2:H2"/>
    <mergeCell ref="I2:K2"/>
    <mergeCell ref="L2:N2"/>
    <mergeCell ref="E2:E3"/>
    <mergeCell ref="D2:D3"/>
    <mergeCell ref="O2:Q2"/>
    <mergeCell ref="X2:Y2"/>
    <mergeCell ref="R2:T2"/>
    <mergeCell ref="U2:W2"/>
  </mergeCells>
  <pageMargins left="0.7" right="0.7" top="0.75" bottom="0.75" header="0.3" footer="0.3"/>
  <pageSetup paperSize="9" orientation="portrait" verticalDpi="0" r:id="rId1"/>
  <ignoredErrors>
    <ignoredError sqref="J3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abSelected="1" workbookViewId="0">
      <pane ySplit="6" topLeftCell="A22" activePane="bottomLeft" state="frozen"/>
      <selection pane="bottomLeft" activeCell="I28" sqref="I28"/>
    </sheetView>
  </sheetViews>
  <sheetFormatPr defaultRowHeight="15" x14ac:dyDescent="0.25"/>
  <cols>
    <col min="1" max="1" width="8.140625" customWidth="1"/>
    <col min="2" max="2" width="12.42578125" customWidth="1"/>
    <col min="3" max="3" width="16.5703125" customWidth="1"/>
    <col min="4" max="4" width="7.42578125" customWidth="1"/>
    <col min="5" max="5" width="8.5703125" customWidth="1"/>
    <col min="6" max="6" width="9.140625" customWidth="1"/>
    <col min="7" max="8" width="8.7109375" customWidth="1"/>
    <col min="9" max="9" width="7.5703125" customWidth="1"/>
    <col min="10" max="10" width="7.7109375" customWidth="1"/>
    <col min="11" max="11" width="6.7109375" customWidth="1"/>
    <col min="12" max="15" width="8.140625" customWidth="1"/>
    <col min="16" max="16" width="6.28515625" bestFit="1" customWidth="1"/>
    <col min="17" max="18" width="7.5703125" customWidth="1"/>
    <col min="21" max="21" width="9.42578125" customWidth="1"/>
    <col min="22" max="23" width="8.5703125" customWidth="1"/>
    <col min="24" max="24" width="8.140625" customWidth="1"/>
    <col min="25" max="25" width="7.42578125" customWidth="1"/>
    <col min="26" max="26" width="7.28515625" customWidth="1"/>
    <col min="27" max="27" width="6.42578125" customWidth="1"/>
    <col min="30" max="31" width="10" customWidth="1"/>
    <col min="32" max="32" width="11.140625" customWidth="1"/>
    <col min="33" max="33" width="21.42578125" customWidth="1"/>
  </cols>
  <sheetData>
    <row r="1" spans="1:37" ht="15" customHeight="1" x14ac:dyDescent="0.25">
      <c r="C1" s="123"/>
      <c r="D1" s="124"/>
      <c r="E1" s="124"/>
      <c r="F1" s="125"/>
    </row>
    <row r="2" spans="1:37" ht="15.75" customHeight="1" x14ac:dyDescent="0.25">
      <c r="A2" s="10"/>
      <c r="B2" s="10"/>
      <c r="C2" s="126"/>
      <c r="D2" s="127"/>
      <c r="E2" s="127"/>
      <c r="F2" s="128"/>
      <c r="G2" s="10"/>
      <c r="H2" s="10"/>
    </row>
    <row r="3" spans="1:37" ht="15.75" customHeight="1" x14ac:dyDescent="0.25">
      <c r="A3" s="9"/>
      <c r="C3" s="129" t="s">
        <v>612</v>
      </c>
      <c r="D3" s="130"/>
      <c r="E3" s="130"/>
      <c r="F3" s="131"/>
    </row>
    <row r="4" spans="1:37" ht="15.75" customHeight="1" x14ac:dyDescent="0.25">
      <c r="A4" s="11"/>
      <c r="C4" s="129" t="s">
        <v>618</v>
      </c>
      <c r="D4" s="130"/>
      <c r="E4" s="130"/>
      <c r="F4" s="131"/>
    </row>
    <row r="5" spans="1:37" x14ac:dyDescent="0.25">
      <c r="A5" s="122" t="s">
        <v>613</v>
      </c>
      <c r="B5" s="122" t="s">
        <v>642</v>
      </c>
      <c r="C5" s="122" t="s">
        <v>614</v>
      </c>
      <c r="D5" s="121" t="s">
        <v>619</v>
      </c>
      <c r="E5" s="121"/>
      <c r="F5" s="121"/>
      <c r="G5" s="121" t="s">
        <v>620</v>
      </c>
      <c r="H5" s="121"/>
      <c r="I5" s="121"/>
      <c r="J5" s="121"/>
      <c r="K5" s="100"/>
      <c r="L5" s="121" t="s">
        <v>625</v>
      </c>
      <c r="M5" s="121"/>
      <c r="N5" s="121"/>
      <c r="O5" s="121"/>
      <c r="P5" s="121"/>
      <c r="Q5" s="121" t="s">
        <v>623</v>
      </c>
      <c r="R5" s="121"/>
      <c r="S5" s="121"/>
      <c r="T5" s="121"/>
      <c r="U5" s="121"/>
      <c r="V5" s="121" t="s">
        <v>621</v>
      </c>
      <c r="W5" s="121"/>
      <c r="X5" s="121"/>
      <c r="Y5" s="121"/>
      <c r="Z5" s="120" t="s">
        <v>626</v>
      </c>
      <c r="AA5" s="120"/>
      <c r="AB5" s="121" t="s">
        <v>627</v>
      </c>
      <c r="AC5" s="121"/>
      <c r="AD5" s="121"/>
      <c r="AE5" s="121"/>
      <c r="AF5" s="121"/>
      <c r="AG5" s="100" t="s">
        <v>11</v>
      </c>
      <c r="AH5" s="62"/>
      <c r="AI5" s="62"/>
      <c r="AJ5" s="62"/>
      <c r="AK5" s="62"/>
    </row>
    <row r="6" spans="1:37" x14ac:dyDescent="0.25">
      <c r="A6" s="122"/>
      <c r="B6" s="122"/>
      <c r="C6" s="122"/>
      <c r="D6" s="64" t="s">
        <v>615</v>
      </c>
      <c r="E6" s="64" t="s">
        <v>616</v>
      </c>
      <c r="F6" s="64" t="s">
        <v>617</v>
      </c>
      <c r="G6" s="64" t="s">
        <v>615</v>
      </c>
      <c r="H6" s="64" t="s">
        <v>981</v>
      </c>
      <c r="I6" s="64" t="s">
        <v>616</v>
      </c>
      <c r="J6" s="64" t="s">
        <v>977</v>
      </c>
      <c r="K6" s="64" t="s">
        <v>978</v>
      </c>
      <c r="L6" s="64" t="s">
        <v>615</v>
      </c>
      <c r="M6" s="64" t="s">
        <v>981</v>
      </c>
      <c r="N6" s="64" t="s">
        <v>616</v>
      </c>
      <c r="O6" s="64" t="s">
        <v>979</v>
      </c>
      <c r="P6" s="64" t="s">
        <v>980</v>
      </c>
      <c r="Q6" s="64" t="s">
        <v>615</v>
      </c>
      <c r="R6" s="64" t="s">
        <v>981</v>
      </c>
      <c r="S6" s="64" t="s">
        <v>616</v>
      </c>
      <c r="T6" s="64" t="s">
        <v>977</v>
      </c>
      <c r="U6" s="64" t="s">
        <v>980</v>
      </c>
      <c r="V6" s="64" t="s">
        <v>615</v>
      </c>
      <c r="W6" s="64" t="s">
        <v>981</v>
      </c>
      <c r="X6" s="64" t="s">
        <v>616</v>
      </c>
      <c r="Y6" s="64" t="s">
        <v>617</v>
      </c>
      <c r="Z6" s="63" t="s">
        <v>615</v>
      </c>
      <c r="AA6" s="63" t="s">
        <v>616</v>
      </c>
      <c r="AB6" s="63" t="s">
        <v>628</v>
      </c>
      <c r="AC6" s="64" t="s">
        <v>981</v>
      </c>
      <c r="AD6" s="63" t="s">
        <v>616</v>
      </c>
      <c r="AE6" s="63" t="s">
        <v>977</v>
      </c>
      <c r="AF6" s="63" t="s">
        <v>978</v>
      </c>
      <c r="AG6" s="61"/>
      <c r="AH6" s="62"/>
      <c r="AI6" s="62"/>
      <c r="AJ6" s="62"/>
      <c r="AK6" s="62"/>
    </row>
    <row r="7" spans="1:37" x14ac:dyDescent="0.25">
      <c r="A7" s="133">
        <v>45017</v>
      </c>
      <c r="B7" s="132">
        <v>45017</v>
      </c>
      <c r="C7" s="98" t="s">
        <v>624</v>
      </c>
      <c r="D7" s="64">
        <v>148.5</v>
      </c>
      <c r="E7" s="64">
        <v>72.3</v>
      </c>
      <c r="F7" s="64"/>
      <c r="G7" s="64">
        <v>836</v>
      </c>
      <c r="H7" s="64"/>
      <c r="I7" s="64">
        <v>265</v>
      </c>
      <c r="J7" s="64"/>
      <c r="K7" s="64"/>
      <c r="L7" s="64">
        <v>855.95</v>
      </c>
      <c r="M7" s="64"/>
      <c r="N7" s="64">
        <v>204</v>
      </c>
      <c r="O7" s="64"/>
      <c r="P7" s="64"/>
      <c r="Q7" s="64">
        <v>836</v>
      </c>
      <c r="R7" s="64"/>
      <c r="S7" s="64">
        <v>265</v>
      </c>
      <c r="T7" s="64"/>
      <c r="U7" s="64"/>
      <c r="V7" s="98">
        <v>128.55000000000001</v>
      </c>
      <c r="W7" s="98"/>
      <c r="X7" s="98">
        <v>133.30000000000001</v>
      </c>
      <c r="Y7" s="64"/>
      <c r="Z7" s="64"/>
      <c r="AA7" s="64"/>
      <c r="AB7" s="61"/>
      <c r="AC7" s="61"/>
      <c r="AD7" s="61"/>
      <c r="AE7" s="61"/>
      <c r="AF7" s="61"/>
      <c r="AG7" s="61"/>
      <c r="AH7" s="62"/>
      <c r="AI7" s="62"/>
      <c r="AJ7" s="62"/>
      <c r="AK7" s="62"/>
    </row>
    <row r="8" spans="1:37" x14ac:dyDescent="0.25">
      <c r="A8" s="134"/>
      <c r="B8" s="132">
        <v>45018</v>
      </c>
      <c r="C8" s="98" t="s">
        <v>624</v>
      </c>
      <c r="D8" s="64">
        <v>128.55000000000001</v>
      </c>
      <c r="E8" s="64">
        <v>133.30000000000001</v>
      </c>
      <c r="F8" s="64"/>
      <c r="G8" s="64">
        <v>1125</v>
      </c>
      <c r="H8" s="64"/>
      <c r="I8" s="64">
        <v>209</v>
      </c>
      <c r="J8" s="64"/>
      <c r="K8" s="64"/>
      <c r="L8" s="64">
        <v>1253.1500000000001</v>
      </c>
      <c r="M8" s="64"/>
      <c r="N8" s="64">
        <v>275.8</v>
      </c>
      <c r="O8" s="64"/>
      <c r="P8" s="64"/>
      <c r="Q8" s="64">
        <v>1125</v>
      </c>
      <c r="R8" s="64"/>
      <c r="S8" s="64">
        <v>209</v>
      </c>
      <c r="T8" s="64"/>
      <c r="U8" s="64"/>
      <c r="V8" s="98">
        <v>0.4</v>
      </c>
      <c r="W8" s="98"/>
      <c r="X8" s="98">
        <v>66.5</v>
      </c>
      <c r="Y8" s="64"/>
      <c r="Z8" s="64"/>
      <c r="AA8" s="64"/>
      <c r="AB8" s="61"/>
      <c r="AC8" s="61"/>
      <c r="AD8" s="61"/>
      <c r="AE8" s="61"/>
      <c r="AF8" s="61"/>
      <c r="AG8" s="61"/>
      <c r="AH8" s="62"/>
      <c r="AI8" s="62"/>
      <c r="AJ8" s="62"/>
      <c r="AK8" s="62"/>
    </row>
    <row r="9" spans="1:37" x14ac:dyDescent="0.25">
      <c r="A9" s="134"/>
      <c r="B9" s="132">
        <v>45019</v>
      </c>
      <c r="C9" s="98" t="s">
        <v>624</v>
      </c>
      <c r="D9" s="64">
        <v>0.4</v>
      </c>
      <c r="E9" s="64">
        <v>66.5</v>
      </c>
      <c r="F9" s="64"/>
      <c r="G9" s="64">
        <v>1701</v>
      </c>
      <c r="H9" s="64"/>
      <c r="I9" s="64">
        <v>298</v>
      </c>
      <c r="J9" s="64"/>
      <c r="K9" s="64"/>
      <c r="L9" s="64">
        <v>1663.9</v>
      </c>
      <c r="M9" s="64"/>
      <c r="N9" s="64">
        <v>226</v>
      </c>
      <c r="O9" s="64"/>
      <c r="P9" s="64"/>
      <c r="Q9" s="64">
        <v>1701</v>
      </c>
      <c r="R9" s="64"/>
      <c r="S9" s="64">
        <v>298</v>
      </c>
      <c r="T9" s="64"/>
      <c r="U9" s="64"/>
      <c r="V9" s="98">
        <v>37.5</v>
      </c>
      <c r="W9" s="98"/>
      <c r="X9" s="98">
        <v>138.5</v>
      </c>
      <c r="Y9" s="64"/>
      <c r="Z9" s="64"/>
      <c r="AA9" s="64"/>
      <c r="AB9" s="61"/>
      <c r="AC9" s="61"/>
      <c r="AD9" s="61"/>
      <c r="AE9" s="61"/>
      <c r="AF9" s="61"/>
      <c r="AG9" s="61"/>
      <c r="AH9" s="62"/>
      <c r="AI9" s="62"/>
      <c r="AJ9" s="62"/>
      <c r="AK9" s="62"/>
    </row>
    <row r="10" spans="1:37" x14ac:dyDescent="0.25">
      <c r="A10" s="134"/>
      <c r="B10" s="132">
        <v>45020</v>
      </c>
      <c r="C10" s="98" t="s">
        <v>624</v>
      </c>
      <c r="D10" s="64">
        <v>37.5</v>
      </c>
      <c r="E10" s="64">
        <v>138.5</v>
      </c>
      <c r="F10" s="64"/>
      <c r="G10" s="64">
        <v>961.5</v>
      </c>
      <c r="H10" s="64"/>
      <c r="I10" s="64">
        <v>221.5</v>
      </c>
      <c r="J10" s="64"/>
      <c r="K10" s="64"/>
      <c r="L10" s="64">
        <v>975.1</v>
      </c>
      <c r="M10" s="64"/>
      <c r="N10" s="64">
        <v>287.05</v>
      </c>
      <c r="O10" s="64"/>
      <c r="P10" s="64"/>
      <c r="Q10" s="64">
        <v>1034.5</v>
      </c>
      <c r="R10" s="64"/>
      <c r="S10" s="64">
        <v>234.5</v>
      </c>
      <c r="T10" s="64"/>
      <c r="U10" s="64"/>
      <c r="V10" s="98">
        <v>23.9</v>
      </c>
      <c r="W10" s="98"/>
      <c r="X10" s="98">
        <v>72.95</v>
      </c>
      <c r="Y10" s="64"/>
      <c r="Z10" s="64">
        <v>73</v>
      </c>
      <c r="AA10" s="64"/>
      <c r="AB10" s="61"/>
      <c r="AC10" s="61"/>
      <c r="AD10" s="61"/>
      <c r="AE10" s="61"/>
      <c r="AF10" s="61"/>
      <c r="AG10" s="61"/>
      <c r="AH10" s="62"/>
      <c r="AI10" s="62"/>
      <c r="AJ10" s="62"/>
      <c r="AK10" s="62"/>
    </row>
    <row r="11" spans="1:37" x14ac:dyDescent="0.25">
      <c r="A11" s="134"/>
      <c r="B11" s="132">
        <v>45021</v>
      </c>
      <c r="C11" s="98" t="s">
        <v>624</v>
      </c>
      <c r="D11" s="64">
        <v>23.9</v>
      </c>
      <c r="E11" s="64">
        <v>72.95</v>
      </c>
      <c r="F11" s="64"/>
      <c r="G11" s="64">
        <v>1324.5</v>
      </c>
      <c r="H11" s="64"/>
      <c r="I11" s="64">
        <v>371.5</v>
      </c>
      <c r="J11" s="64"/>
      <c r="K11" s="64"/>
      <c r="L11" s="64">
        <v>1092.75</v>
      </c>
      <c r="M11" s="64"/>
      <c r="N11" s="64">
        <v>330.5</v>
      </c>
      <c r="O11" s="64"/>
      <c r="P11" s="64"/>
      <c r="Q11" s="64">
        <v>1251.5</v>
      </c>
      <c r="R11" s="64"/>
      <c r="S11" s="64">
        <v>358.5</v>
      </c>
      <c r="T11" s="64"/>
      <c r="U11" s="64"/>
      <c r="V11" s="98">
        <v>255.65</v>
      </c>
      <c r="W11" s="98"/>
      <c r="X11" s="98">
        <v>113.95</v>
      </c>
      <c r="Y11" s="64"/>
      <c r="Z11" s="64"/>
      <c r="AA11" s="64"/>
      <c r="AB11" s="61"/>
      <c r="AC11" s="61"/>
      <c r="AD11" s="61"/>
      <c r="AE11" s="61"/>
      <c r="AF11" s="61"/>
      <c r="AG11" s="61"/>
      <c r="AH11" s="62"/>
      <c r="AI11" s="62"/>
      <c r="AJ11" s="62"/>
      <c r="AK11" s="62"/>
    </row>
    <row r="12" spans="1:37" x14ac:dyDescent="0.25">
      <c r="A12" s="134"/>
      <c r="B12" s="132">
        <v>45022</v>
      </c>
      <c r="C12" s="98" t="s">
        <v>624</v>
      </c>
      <c r="D12" s="64">
        <v>255.65</v>
      </c>
      <c r="E12" s="64">
        <v>113.95</v>
      </c>
      <c r="F12" s="64"/>
      <c r="G12" s="64">
        <v>435</v>
      </c>
      <c r="H12" s="64"/>
      <c r="I12" s="64">
        <v>169</v>
      </c>
      <c r="J12" s="64"/>
      <c r="K12" s="64"/>
      <c r="L12" s="64">
        <v>686.55</v>
      </c>
      <c r="M12" s="64"/>
      <c r="N12" s="64">
        <v>280.45</v>
      </c>
      <c r="O12" s="64"/>
      <c r="P12" s="64"/>
      <c r="Q12" s="64">
        <v>435</v>
      </c>
      <c r="R12" s="64"/>
      <c r="S12" s="64">
        <v>169</v>
      </c>
      <c r="T12" s="64"/>
      <c r="U12" s="64"/>
      <c r="V12" s="98">
        <v>4.0999999999999996</v>
      </c>
      <c r="W12" s="98"/>
      <c r="X12" s="98">
        <v>2.5</v>
      </c>
      <c r="Y12" s="64"/>
      <c r="Z12" s="64"/>
      <c r="AA12" s="64"/>
      <c r="AB12" s="61"/>
      <c r="AC12" s="61"/>
      <c r="AD12" s="61"/>
      <c r="AE12" s="61"/>
      <c r="AF12" s="61"/>
      <c r="AG12" s="61"/>
      <c r="AH12" s="62"/>
      <c r="AI12" s="62"/>
      <c r="AJ12" s="62"/>
      <c r="AK12" s="62"/>
    </row>
    <row r="13" spans="1:37" x14ac:dyDescent="0.25">
      <c r="A13" s="134"/>
      <c r="B13" s="132">
        <v>45023</v>
      </c>
      <c r="C13" s="98" t="s">
        <v>624</v>
      </c>
      <c r="D13" s="64">
        <v>4.0999999999999996</v>
      </c>
      <c r="E13" s="64">
        <v>2.5</v>
      </c>
      <c r="F13" s="64"/>
      <c r="G13" s="64">
        <v>1152</v>
      </c>
      <c r="H13" s="64"/>
      <c r="I13" s="64">
        <v>192</v>
      </c>
      <c r="J13" s="64"/>
      <c r="K13" s="64"/>
      <c r="L13" s="64">
        <v>805.9</v>
      </c>
      <c r="M13" s="64"/>
      <c r="N13" s="64">
        <v>164.55</v>
      </c>
      <c r="O13" s="64"/>
      <c r="P13" s="64"/>
      <c r="Q13" s="64">
        <v>1152</v>
      </c>
      <c r="R13" s="64"/>
      <c r="S13" s="64">
        <v>192</v>
      </c>
      <c r="T13" s="64"/>
      <c r="U13" s="64"/>
      <c r="V13" s="98">
        <v>350.2</v>
      </c>
      <c r="W13" s="98"/>
      <c r="X13" s="98">
        <v>29.95</v>
      </c>
      <c r="Y13" s="64"/>
      <c r="Z13" s="64"/>
      <c r="AA13" s="64"/>
      <c r="AB13" s="61"/>
      <c r="AC13" s="61"/>
      <c r="AD13" s="61"/>
      <c r="AE13" s="61"/>
      <c r="AF13" s="61"/>
      <c r="AG13" s="61"/>
      <c r="AH13" s="62"/>
      <c r="AI13" s="62"/>
      <c r="AJ13" s="62"/>
      <c r="AK13" s="62"/>
    </row>
    <row r="14" spans="1:37" x14ac:dyDescent="0.25">
      <c r="A14" s="134"/>
      <c r="B14" s="132">
        <v>45024</v>
      </c>
      <c r="C14" s="98" t="s">
        <v>624</v>
      </c>
      <c r="D14" s="64">
        <v>350.2</v>
      </c>
      <c r="E14" s="64">
        <v>29.95</v>
      </c>
      <c r="F14" s="64"/>
      <c r="G14" s="64">
        <v>1250</v>
      </c>
      <c r="H14" s="64"/>
      <c r="I14" s="64">
        <v>229</v>
      </c>
      <c r="J14" s="64"/>
      <c r="K14" s="64"/>
      <c r="L14" s="64">
        <v>1279.45</v>
      </c>
      <c r="M14" s="64"/>
      <c r="N14" s="64">
        <v>186.75</v>
      </c>
      <c r="O14" s="64"/>
      <c r="P14" s="64"/>
      <c r="Q14" s="64">
        <v>1250</v>
      </c>
      <c r="R14" s="64"/>
      <c r="S14" s="64">
        <v>229</v>
      </c>
      <c r="T14" s="64"/>
      <c r="U14" s="95" t="s">
        <v>906</v>
      </c>
      <c r="V14" s="98">
        <v>320.75</v>
      </c>
      <c r="W14" s="98"/>
      <c r="X14" s="98">
        <v>72.2</v>
      </c>
      <c r="Y14" s="64"/>
      <c r="Z14" s="64"/>
      <c r="AA14" s="64"/>
      <c r="AB14" s="61"/>
      <c r="AC14" s="61"/>
      <c r="AD14" s="61"/>
      <c r="AE14" s="61"/>
      <c r="AF14" s="61"/>
      <c r="AG14" s="61"/>
      <c r="AH14" s="62"/>
      <c r="AI14" s="62"/>
      <c r="AJ14" s="62"/>
      <c r="AK14" s="62"/>
    </row>
    <row r="15" spans="1:37" x14ac:dyDescent="0.25">
      <c r="A15" s="134"/>
      <c r="B15" s="132">
        <v>45025</v>
      </c>
      <c r="C15" s="98" t="s">
        <v>624</v>
      </c>
      <c r="D15" s="64">
        <v>320.75</v>
      </c>
      <c r="E15" s="64">
        <v>72.2</v>
      </c>
      <c r="F15" s="64"/>
      <c r="G15" s="64">
        <v>742</v>
      </c>
      <c r="H15" s="64"/>
      <c r="I15" s="64">
        <v>165</v>
      </c>
      <c r="J15" s="64"/>
      <c r="K15" s="64"/>
      <c r="L15" s="64">
        <v>963.7</v>
      </c>
      <c r="M15" s="64"/>
      <c r="N15" s="64">
        <v>103.1</v>
      </c>
      <c r="O15" s="64"/>
      <c r="P15" s="64"/>
      <c r="Q15" s="64">
        <v>742</v>
      </c>
      <c r="R15" s="64"/>
      <c r="S15" s="64">
        <v>165</v>
      </c>
      <c r="T15" s="64"/>
      <c r="U15" s="95"/>
      <c r="V15" s="98">
        <v>99.05</v>
      </c>
      <c r="W15" s="98"/>
      <c r="X15" s="98">
        <v>134.1</v>
      </c>
      <c r="Y15" s="64"/>
      <c r="Z15" s="64"/>
      <c r="AA15" s="64"/>
      <c r="AB15" s="61"/>
      <c r="AC15" s="61"/>
      <c r="AD15" s="61"/>
      <c r="AE15" s="61"/>
      <c r="AF15" s="61"/>
      <c r="AG15" s="61"/>
      <c r="AH15" s="62"/>
      <c r="AI15" s="62"/>
      <c r="AJ15" s="62"/>
      <c r="AK15" s="62"/>
    </row>
    <row r="16" spans="1:37" x14ac:dyDescent="0.25">
      <c r="A16" s="134"/>
      <c r="B16" s="132">
        <v>45026</v>
      </c>
      <c r="C16" s="98" t="s">
        <v>624</v>
      </c>
      <c r="D16" s="64">
        <v>99.05</v>
      </c>
      <c r="E16" s="64">
        <v>134.1</v>
      </c>
      <c r="F16" s="64"/>
      <c r="G16" s="64">
        <v>709</v>
      </c>
      <c r="H16" s="64"/>
      <c r="I16" s="64">
        <v>105</v>
      </c>
      <c r="J16" s="64"/>
      <c r="K16" s="64"/>
      <c r="L16" s="64">
        <v>569.9</v>
      </c>
      <c r="M16" s="64"/>
      <c r="N16" s="64">
        <v>203.15</v>
      </c>
      <c r="O16" s="64"/>
      <c r="P16" s="64"/>
      <c r="Q16" s="64">
        <v>709</v>
      </c>
      <c r="R16" s="64"/>
      <c r="S16" s="64">
        <v>105</v>
      </c>
      <c r="T16" s="64"/>
      <c r="U16" s="95"/>
      <c r="V16" s="98">
        <v>238.15</v>
      </c>
      <c r="W16" s="98"/>
      <c r="X16" s="98">
        <v>35.950000000000003</v>
      </c>
      <c r="Y16" s="64"/>
      <c r="Z16" s="64"/>
      <c r="AA16" s="64"/>
      <c r="AB16" s="61"/>
      <c r="AC16" s="61"/>
      <c r="AD16" s="61"/>
      <c r="AE16" s="61"/>
      <c r="AF16" s="61"/>
      <c r="AG16" s="61"/>
      <c r="AH16" s="62"/>
      <c r="AI16" s="62"/>
      <c r="AJ16" s="62"/>
      <c r="AK16" s="62"/>
    </row>
    <row r="17" spans="1:37" x14ac:dyDescent="0.25">
      <c r="A17" s="134"/>
      <c r="B17" s="132">
        <v>45027</v>
      </c>
      <c r="C17" s="98" t="s">
        <v>624</v>
      </c>
      <c r="D17" s="64">
        <v>238.15</v>
      </c>
      <c r="E17" s="64">
        <v>35.950000000000003</v>
      </c>
      <c r="F17" s="64"/>
      <c r="G17" s="64">
        <v>460</v>
      </c>
      <c r="H17" s="64"/>
      <c r="I17" s="64">
        <v>242</v>
      </c>
      <c r="J17" s="64"/>
      <c r="K17" s="64"/>
      <c r="L17" s="64">
        <v>689.45</v>
      </c>
      <c r="M17" s="64"/>
      <c r="N17" s="64">
        <v>223</v>
      </c>
      <c r="O17" s="64"/>
      <c r="P17" s="64"/>
      <c r="Q17" s="64">
        <v>460</v>
      </c>
      <c r="R17" s="64"/>
      <c r="S17" s="64">
        <v>242</v>
      </c>
      <c r="T17" s="64"/>
      <c r="U17" s="95"/>
      <c r="V17" s="98">
        <v>8.6999999999999993</v>
      </c>
      <c r="W17" s="98"/>
      <c r="X17" s="98">
        <v>54.95</v>
      </c>
      <c r="Y17" s="64"/>
      <c r="Z17" s="64"/>
      <c r="AA17" s="64"/>
      <c r="AB17" s="61"/>
      <c r="AC17" s="61"/>
      <c r="AD17" s="61"/>
      <c r="AE17" s="61"/>
      <c r="AF17" s="61"/>
      <c r="AG17" s="61"/>
      <c r="AH17" s="62"/>
      <c r="AI17" s="62"/>
      <c r="AJ17" s="62"/>
      <c r="AK17" s="62"/>
    </row>
    <row r="18" spans="1:37" x14ac:dyDescent="0.25">
      <c r="A18" s="134"/>
      <c r="B18" s="132">
        <v>45028</v>
      </c>
      <c r="C18" s="98" t="s">
        <v>624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95"/>
      <c r="V18" s="96"/>
      <c r="W18" s="96"/>
      <c r="X18" s="96"/>
      <c r="Y18" s="64"/>
      <c r="Z18" s="64"/>
      <c r="AA18" s="64"/>
      <c r="AB18" s="61"/>
      <c r="AC18" s="61"/>
      <c r="AD18" s="61"/>
      <c r="AE18" s="61"/>
      <c r="AF18" s="61"/>
      <c r="AG18" s="61"/>
      <c r="AH18" s="62"/>
      <c r="AI18" s="62"/>
      <c r="AJ18" s="62"/>
      <c r="AK18" s="62"/>
    </row>
    <row r="19" spans="1:37" x14ac:dyDescent="0.25">
      <c r="A19" s="134"/>
      <c r="B19" s="132">
        <v>45029</v>
      </c>
      <c r="C19" s="98" t="s">
        <v>624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7" x14ac:dyDescent="0.25">
      <c r="A20" s="134"/>
      <c r="B20" s="132">
        <v>45030</v>
      </c>
      <c r="C20" s="98" t="s">
        <v>624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7" x14ac:dyDescent="0.25">
      <c r="A21" s="134"/>
      <c r="B21" s="132">
        <v>45031</v>
      </c>
      <c r="C21" s="98" t="s">
        <v>624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7" x14ac:dyDescent="0.25">
      <c r="A22" s="134"/>
      <c r="B22" s="132">
        <v>45032</v>
      </c>
      <c r="C22" s="98" t="s">
        <v>624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7" x14ac:dyDescent="0.25">
      <c r="A23" s="134"/>
      <c r="B23" s="132">
        <v>45033</v>
      </c>
      <c r="C23" s="98" t="s">
        <v>624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7" x14ac:dyDescent="0.25">
      <c r="A24" s="134"/>
      <c r="B24" s="132">
        <v>45034</v>
      </c>
      <c r="C24" s="98" t="s">
        <v>624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7" x14ac:dyDescent="0.25">
      <c r="A25" s="134"/>
      <c r="B25" s="132">
        <v>45035</v>
      </c>
      <c r="C25" s="98" t="s">
        <v>624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7" x14ac:dyDescent="0.25">
      <c r="A26" s="134"/>
      <c r="B26" s="132">
        <v>45036</v>
      </c>
      <c r="C26" s="98" t="s">
        <v>624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7" x14ac:dyDescent="0.25">
      <c r="A27" s="134"/>
      <c r="B27" s="132">
        <v>45037</v>
      </c>
      <c r="C27" s="98" t="s">
        <v>624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7" x14ac:dyDescent="0.25">
      <c r="A28" s="134"/>
      <c r="B28" s="132">
        <v>45038</v>
      </c>
      <c r="C28" s="98" t="s">
        <v>624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7" x14ac:dyDescent="0.25">
      <c r="A29" s="134"/>
      <c r="B29" s="132">
        <v>45039</v>
      </c>
      <c r="C29" s="98" t="s">
        <v>624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7" x14ac:dyDescent="0.25">
      <c r="A30" s="134"/>
      <c r="B30" s="132">
        <v>45040</v>
      </c>
      <c r="C30" s="98" t="s">
        <v>624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7" x14ac:dyDescent="0.25">
      <c r="A31" s="134"/>
      <c r="B31" s="132">
        <v>45041</v>
      </c>
      <c r="C31" s="98" t="s">
        <v>624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7" x14ac:dyDescent="0.25">
      <c r="A32" s="134"/>
      <c r="B32" s="132">
        <v>45042</v>
      </c>
      <c r="C32" s="98" t="s">
        <v>624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x14ac:dyDescent="0.25">
      <c r="A33" s="134"/>
      <c r="B33" s="132">
        <v>45043</v>
      </c>
      <c r="C33" s="98" t="s">
        <v>624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x14ac:dyDescent="0.25">
      <c r="A34" s="134"/>
      <c r="B34" s="132">
        <v>45044</v>
      </c>
      <c r="C34" s="98" t="s">
        <v>624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x14ac:dyDescent="0.25">
      <c r="A35" s="134"/>
      <c r="B35" s="132">
        <v>45045</v>
      </c>
      <c r="C35" s="98" t="s">
        <v>624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x14ac:dyDescent="0.25">
      <c r="A36" s="134"/>
      <c r="B36" s="132">
        <v>45046</v>
      </c>
      <c r="C36" s="98" t="s">
        <v>624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</sheetData>
  <dataConsolidate/>
  <mergeCells count="14">
    <mergeCell ref="A7:A36"/>
    <mergeCell ref="A5:A6"/>
    <mergeCell ref="B5:B6"/>
    <mergeCell ref="C1:F2"/>
    <mergeCell ref="C3:F3"/>
    <mergeCell ref="D5:F5"/>
    <mergeCell ref="Z5:AA5"/>
    <mergeCell ref="AB5:AF5"/>
    <mergeCell ref="C4:F4"/>
    <mergeCell ref="G5:J5"/>
    <mergeCell ref="V5:Y5"/>
    <mergeCell ref="Q5:U5"/>
    <mergeCell ref="C5:C6"/>
    <mergeCell ref="L5:P5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"/>
  <sheetViews>
    <sheetView workbookViewId="0">
      <selection activeCell="F2" sqref="F2"/>
    </sheetView>
  </sheetViews>
  <sheetFormatPr defaultRowHeight="15" x14ac:dyDescent="0.25"/>
  <cols>
    <col min="1" max="1" width="27.85546875" customWidth="1"/>
    <col min="2" max="2" width="27.28515625" customWidth="1"/>
    <col min="3" max="3" width="22.5703125" customWidth="1"/>
    <col min="4" max="11" width="9.140625" customWidth="1"/>
    <col min="12" max="12" width="4.85546875" customWidth="1"/>
    <col min="13" max="13" width="26" customWidth="1"/>
    <col min="14" max="14" width="27.42578125" customWidth="1"/>
    <col min="15" max="15" width="26.7109375" customWidth="1"/>
  </cols>
  <sheetData>
    <row r="2" spans="1:15" ht="110.25" x14ac:dyDescent="0.25">
      <c r="A2" s="15" t="s">
        <v>649</v>
      </c>
      <c r="B2" s="15" t="s">
        <v>649</v>
      </c>
      <c r="C2" s="72" t="s">
        <v>649</v>
      </c>
      <c r="M2" s="15" t="s">
        <v>649</v>
      </c>
      <c r="N2" s="15" t="s">
        <v>649</v>
      </c>
      <c r="O2" s="15" t="s">
        <v>649</v>
      </c>
    </row>
    <row r="3" spans="1:15" ht="110.25" x14ac:dyDescent="0.25">
      <c r="A3" s="15" t="s">
        <v>649</v>
      </c>
      <c r="B3" s="15" t="s">
        <v>649</v>
      </c>
      <c r="C3" s="15" t="s">
        <v>649</v>
      </c>
      <c r="M3" s="15" t="s">
        <v>649</v>
      </c>
      <c r="N3" s="15" t="s">
        <v>649</v>
      </c>
      <c r="O3" s="15" t="s">
        <v>649</v>
      </c>
    </row>
    <row r="4" spans="1:15" ht="110.25" x14ac:dyDescent="0.25">
      <c r="A4" s="15" t="s">
        <v>649</v>
      </c>
      <c r="B4" s="15" t="s">
        <v>649</v>
      </c>
      <c r="C4" s="15" t="s">
        <v>649</v>
      </c>
      <c r="M4" s="15" t="s">
        <v>649</v>
      </c>
      <c r="N4" s="15" t="s">
        <v>649</v>
      </c>
      <c r="O4" s="15" t="s">
        <v>649</v>
      </c>
    </row>
    <row r="5" spans="1:15" ht="110.25" x14ac:dyDescent="0.25">
      <c r="A5" s="15" t="s">
        <v>649</v>
      </c>
      <c r="B5" s="15" t="s">
        <v>649</v>
      </c>
      <c r="C5" s="15" t="s">
        <v>649</v>
      </c>
      <c r="M5" s="15" t="s">
        <v>649</v>
      </c>
      <c r="N5" s="15" t="s">
        <v>649</v>
      </c>
      <c r="O5" s="15" t="s">
        <v>649</v>
      </c>
    </row>
    <row r="6" spans="1:15" ht="110.25" x14ac:dyDescent="0.25">
      <c r="A6" s="15" t="s">
        <v>649</v>
      </c>
      <c r="B6" s="15" t="s">
        <v>649</v>
      </c>
      <c r="C6" s="15" t="s">
        <v>649</v>
      </c>
      <c r="M6" s="15" t="s">
        <v>649</v>
      </c>
      <c r="N6" s="15" t="s">
        <v>649</v>
      </c>
      <c r="O6" s="15" t="s">
        <v>649</v>
      </c>
    </row>
    <row r="7" spans="1:15" ht="110.25" x14ac:dyDescent="0.25">
      <c r="A7" s="15" t="s">
        <v>649</v>
      </c>
      <c r="B7" s="15" t="s">
        <v>649</v>
      </c>
      <c r="C7" s="15" t="s">
        <v>649</v>
      </c>
      <c r="M7" s="15" t="s">
        <v>649</v>
      </c>
      <c r="N7" s="15" t="s">
        <v>649</v>
      </c>
      <c r="O7" s="15" t="s">
        <v>649</v>
      </c>
    </row>
    <row r="8" spans="1:15" ht="110.25" x14ac:dyDescent="0.25">
      <c r="A8" s="15" t="s">
        <v>649</v>
      </c>
      <c r="B8" s="15" t="s">
        <v>649</v>
      </c>
      <c r="C8" s="15" t="s">
        <v>649</v>
      </c>
      <c r="M8" s="15" t="s">
        <v>649</v>
      </c>
      <c r="N8" s="15" t="s">
        <v>649</v>
      </c>
      <c r="O8" s="15" t="s">
        <v>649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GST2017-18</vt:lpstr>
      <vt:lpstr>Sheet2</vt:lpstr>
      <vt:lpstr>GST2018-19</vt:lpstr>
      <vt:lpstr>Sheet4</vt:lpstr>
      <vt:lpstr>Sheet1</vt:lpstr>
      <vt:lpstr>TA RULES</vt:lpstr>
      <vt:lpstr>SUB DEALER</vt:lpstr>
      <vt:lpstr>STOCK REPORT</vt:lpstr>
      <vt:lpstr>ADDRESS LIST</vt:lpstr>
      <vt:lpstr>Sheet3</vt:lpstr>
      <vt:lpstr>Sheet5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jklc</dc:creator>
  <cp:lastModifiedBy>Mp Account</cp:lastModifiedBy>
  <cp:lastPrinted>2018-08-29T07:34:53Z</cp:lastPrinted>
  <dcterms:created xsi:type="dcterms:W3CDTF">2018-08-01T04:57:21Z</dcterms:created>
  <dcterms:modified xsi:type="dcterms:W3CDTF">2023-07-25T12:20:51Z</dcterms:modified>
</cp:coreProperties>
</file>