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ahdi\Desktop\RL project github\RL algorithms\"/>
    </mc:Choice>
  </mc:AlternateContent>
  <xr:revisionPtr revIDLastSave="0" documentId="13_ncr:1_{05185C18-E342-4C53-B62D-6B9124A9EC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I27" i="1"/>
  <c r="I26" i="1"/>
  <c r="I35" i="1"/>
  <c r="I38" i="1"/>
  <c r="I43" i="1"/>
  <c r="I46" i="1"/>
  <c r="I30" i="1"/>
  <c r="I25" i="1"/>
  <c r="I24" i="1"/>
  <c r="I42" i="1"/>
  <c r="I101" i="1"/>
  <c r="I100" i="1"/>
  <c r="I99" i="1"/>
  <c r="I98" i="1"/>
  <c r="I97" i="1"/>
  <c r="I95" i="1"/>
  <c r="I94" i="1"/>
  <c r="I93" i="1"/>
  <c r="I92" i="1"/>
  <c r="I90" i="1"/>
  <c r="I89" i="1"/>
  <c r="I87" i="1"/>
  <c r="I86" i="1"/>
  <c r="I84" i="1"/>
  <c r="I85" i="1"/>
  <c r="I83" i="1"/>
  <c r="I82" i="1"/>
  <c r="I79" i="1"/>
  <c r="I78" i="1"/>
  <c r="I77" i="1"/>
  <c r="I76" i="1"/>
  <c r="I73" i="1"/>
  <c r="I72" i="1"/>
  <c r="I69" i="1"/>
  <c r="I70" i="1"/>
  <c r="I68" i="1"/>
  <c r="I67" i="1"/>
  <c r="I65" i="1"/>
  <c r="I64" i="1"/>
  <c r="I63" i="1"/>
  <c r="I62" i="1"/>
  <c r="I60" i="1"/>
  <c r="I47" i="1"/>
  <c r="I49" i="1"/>
  <c r="I54" i="1"/>
  <c r="I55" i="1"/>
  <c r="I56" i="1"/>
  <c r="I53" i="1"/>
  <c r="I51" i="1"/>
  <c r="I41" i="1"/>
  <c r="I40" i="1"/>
  <c r="I39" i="1"/>
  <c r="I37" i="1"/>
  <c r="I23" i="1"/>
  <c r="I28" i="1"/>
  <c r="I29" i="1"/>
  <c r="I31" i="1"/>
  <c r="I32" i="1"/>
  <c r="I33" i="1"/>
  <c r="I34" i="1"/>
  <c r="I36" i="1"/>
  <c r="I45" i="1"/>
  <c r="I48" i="1"/>
  <c r="I50" i="1"/>
  <c r="I52" i="1"/>
  <c r="I57" i="1"/>
  <c r="I58" i="1"/>
  <c r="I59" i="1"/>
  <c r="I61" i="1"/>
  <c r="I66" i="1"/>
  <c r="I71" i="1"/>
  <c r="I74" i="1"/>
  <c r="I75" i="1"/>
  <c r="I80" i="1"/>
  <c r="I81" i="1"/>
  <c r="I88" i="1"/>
  <c r="I91" i="1"/>
  <c r="I96" i="1"/>
  <c r="I7" i="1"/>
  <c r="I6" i="1"/>
  <c r="I4" i="1"/>
  <c r="I18" i="1"/>
  <c r="I17" i="1"/>
  <c r="I16" i="1"/>
  <c r="I14" i="1"/>
  <c r="I15" i="1"/>
  <c r="I13" i="1"/>
  <c r="I12" i="1"/>
  <c r="I10" i="1"/>
  <c r="I3" i="1"/>
  <c r="I5" i="1"/>
  <c r="I2" i="1"/>
  <c r="H98" i="1"/>
  <c r="H99" i="1"/>
  <c r="H100" i="1"/>
  <c r="H101" i="1"/>
  <c r="H97" i="1"/>
  <c r="H89" i="1"/>
  <c r="H90" i="1"/>
  <c r="H91" i="1"/>
  <c r="H92" i="1"/>
  <c r="H93" i="1"/>
  <c r="H94" i="1"/>
  <c r="H88" i="1"/>
  <c r="H78" i="1"/>
  <c r="H79" i="1"/>
  <c r="H80" i="1"/>
  <c r="H81" i="1"/>
  <c r="H82" i="1"/>
  <c r="H83" i="1"/>
  <c r="H84" i="1"/>
  <c r="H85" i="1"/>
  <c r="H86" i="1"/>
  <c r="H7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57" i="1"/>
  <c r="H45" i="1"/>
  <c r="H46" i="1"/>
  <c r="H47" i="1"/>
  <c r="H48" i="1"/>
  <c r="H49" i="1"/>
  <c r="H50" i="1"/>
  <c r="H51" i="1"/>
  <c r="H52" i="1"/>
  <c r="H44" i="1"/>
  <c r="H38" i="1"/>
  <c r="H39" i="1"/>
  <c r="H40" i="1"/>
  <c r="H41" i="1"/>
  <c r="H42" i="1"/>
  <c r="H43" i="1"/>
  <c r="H37" i="1"/>
  <c r="H32" i="1"/>
  <c r="H31" i="1"/>
  <c r="H76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13" i="1"/>
  <c r="G28" i="1"/>
  <c r="G16" i="1"/>
  <c r="G6" i="1"/>
  <c r="G8" i="1"/>
  <c r="G9" i="1"/>
  <c r="G13" i="1"/>
  <c r="G7" i="1"/>
  <c r="G5" i="1"/>
  <c r="G4" i="1"/>
  <c r="G3" i="1"/>
  <c r="H3" i="1"/>
  <c r="H4" i="1"/>
  <c r="H5" i="1"/>
  <c r="H6" i="1"/>
  <c r="H7" i="1"/>
  <c r="H8" i="1"/>
  <c r="H9" i="1"/>
  <c r="H10" i="1"/>
  <c r="H11" i="1"/>
  <c r="H12" i="1"/>
  <c r="H33" i="1"/>
  <c r="H34" i="1"/>
  <c r="H35" i="1"/>
  <c r="H36" i="1"/>
  <c r="H53" i="1"/>
  <c r="H54" i="1"/>
  <c r="H55" i="1"/>
  <c r="H56" i="1"/>
  <c r="H87" i="1"/>
  <c r="H95" i="1"/>
  <c r="H96" i="1"/>
  <c r="H2" i="1"/>
  <c r="I8" i="1"/>
  <c r="I9" i="1"/>
  <c r="I11" i="1"/>
  <c r="I19" i="1"/>
  <c r="I20" i="1"/>
  <c r="I21" i="1"/>
  <c r="I22" i="1"/>
  <c r="G10" i="1"/>
  <c r="G11" i="1"/>
  <c r="G12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<sst xmlns="http://schemas.openxmlformats.org/spreadsheetml/2006/main" count="8" uniqueCount="8">
  <si>
    <t>SAC</t>
  </si>
  <si>
    <t>PPO</t>
  </si>
  <si>
    <t>TD3</t>
  </si>
  <si>
    <t>TSAC</t>
  </si>
  <si>
    <t>SAC-edited</t>
  </si>
  <si>
    <t>PPO-edited</t>
  </si>
  <si>
    <t>TD3-edited</t>
  </si>
  <si>
    <t>TSAC-edited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</si>
</sst>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SAC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-10.1766220458723</c:v>
                </c:pt>
                <c:pt idx="1">
                  <c:v>1.1851810404029699</c:v>
                </c:pt>
                <c:pt idx="2">
                  <c:v>11.0213197310214</c:v>
                </c:pt>
                <c:pt idx="3">
                  <c:v>1.3402271453255701</c:v>
                </c:pt>
                <c:pt idx="4">
                  <c:v>-0.122709280489072</c:v>
                </c:pt>
                <c:pt idx="5">
                  <c:v>16.8872645259904</c:v>
                </c:pt>
                <c:pt idx="6">
                  <c:v>17.043504809856699</c:v>
                </c:pt>
                <c:pt idx="7">
                  <c:v>-27.198355425911899</c:v>
                </c:pt>
                <c:pt idx="8">
                  <c:v>88.748709382042094</c:v>
                </c:pt>
                <c:pt idx="9">
                  <c:v>-1.0873343904319599</c:v>
                </c:pt>
                <c:pt idx="10">
                  <c:v>1.7792711802708701</c:v>
                </c:pt>
                <c:pt idx="11">
                  <c:v>-47.181786289104302</c:v>
                </c:pt>
                <c:pt idx="12">
                  <c:v>-6.1268286958602802</c:v>
                </c:pt>
                <c:pt idx="13">
                  <c:v>-11.5777737459976</c:v>
                </c:pt>
                <c:pt idx="14">
                  <c:v>-3.9196477633414899</c:v>
                </c:pt>
                <c:pt idx="15">
                  <c:v>23.3037635801923</c:v>
                </c:pt>
                <c:pt idx="16">
                  <c:v>-0.82575321838866</c:v>
                </c:pt>
                <c:pt idx="17">
                  <c:v>-42.498481630852197</c:v>
                </c:pt>
                <c:pt idx="18">
                  <c:v>17.6863496879308</c:v>
                </c:pt>
                <c:pt idx="19">
                  <c:v>25.8684555083323</c:v>
                </c:pt>
                <c:pt idx="20">
                  <c:v>-15.3585551863459</c:v>
                </c:pt>
                <c:pt idx="21">
                  <c:v>30.693178809471899</c:v>
                </c:pt>
                <c:pt idx="22">
                  <c:v>-29.911443127588502</c:v>
                </c:pt>
                <c:pt idx="23">
                  <c:v>27.698765240846502</c:v>
                </c:pt>
                <c:pt idx="24">
                  <c:v>12.746315018485699</c:v>
                </c:pt>
                <c:pt idx="25">
                  <c:v>-51.407929927760101</c:v>
                </c:pt>
                <c:pt idx="26">
                  <c:v>4.4462490282357701</c:v>
                </c:pt>
                <c:pt idx="27">
                  <c:v>3.2375772830097498</c:v>
                </c:pt>
                <c:pt idx="28">
                  <c:v>15.0445345542817</c:v>
                </c:pt>
                <c:pt idx="29">
                  <c:v>7.3293608184331198</c:v>
                </c:pt>
                <c:pt idx="30">
                  <c:v>-4.4377838978797</c:v>
                </c:pt>
                <c:pt idx="31">
                  <c:v>13.207744573998299</c:v>
                </c:pt>
                <c:pt idx="32">
                  <c:v>-18.677482487078901</c:v>
                </c:pt>
                <c:pt idx="33">
                  <c:v>18.767209785226399</c:v>
                </c:pt>
                <c:pt idx="34">
                  <c:v>63.918850908294203</c:v>
                </c:pt>
                <c:pt idx="35">
                  <c:v>12.8308466226874</c:v>
                </c:pt>
                <c:pt idx="36">
                  <c:v>6.1225908422137598E-2</c:v>
                </c:pt>
                <c:pt idx="37">
                  <c:v>44.346375781370398</c:v>
                </c:pt>
                <c:pt idx="38">
                  <c:v>-8.8181670261519596</c:v>
                </c:pt>
                <c:pt idx="39">
                  <c:v>22.8875640464307</c:v>
                </c:pt>
                <c:pt idx="40">
                  <c:v>58.643033172553402</c:v>
                </c:pt>
                <c:pt idx="41">
                  <c:v>28.918616242157</c:v>
                </c:pt>
                <c:pt idx="42">
                  <c:v>43.104513921089399</c:v>
                </c:pt>
                <c:pt idx="43">
                  <c:v>47.283574746965002</c:v>
                </c:pt>
                <c:pt idx="44">
                  <c:v>21.577035693221099</c:v>
                </c:pt>
                <c:pt idx="45">
                  <c:v>21.0838055690155</c:v>
                </c:pt>
                <c:pt idx="46">
                  <c:v>40.860420278220502</c:v>
                </c:pt>
                <c:pt idx="47">
                  <c:v>69.804490495749505</c:v>
                </c:pt>
                <c:pt idx="48">
                  <c:v>33.366444947843</c:v>
                </c:pt>
                <c:pt idx="49">
                  <c:v>25.202712980637202</c:v>
                </c:pt>
                <c:pt idx="50">
                  <c:v>33.917428893140503</c:v>
                </c:pt>
                <c:pt idx="51">
                  <c:v>31.689740329847801</c:v>
                </c:pt>
                <c:pt idx="52">
                  <c:v>104.232395769535</c:v>
                </c:pt>
                <c:pt idx="53">
                  <c:v>54.615890605128598</c:v>
                </c:pt>
                <c:pt idx="54">
                  <c:v>141.12474963266999</c:v>
                </c:pt>
                <c:pt idx="55">
                  <c:v>68.464837437905302</c:v>
                </c:pt>
                <c:pt idx="56">
                  <c:v>59.630690059532299</c:v>
                </c:pt>
                <c:pt idx="57">
                  <c:v>74.759387166159001</c:v>
                </c:pt>
                <c:pt idx="58">
                  <c:v>132.67130492549001</c:v>
                </c:pt>
                <c:pt idx="59">
                  <c:v>28.846923199464001</c:v>
                </c:pt>
                <c:pt idx="60">
                  <c:v>79.561446783541101</c:v>
                </c:pt>
                <c:pt idx="61">
                  <c:v>55.887978012679199</c:v>
                </c:pt>
                <c:pt idx="62">
                  <c:v>42.571241845267799</c:v>
                </c:pt>
                <c:pt idx="63">
                  <c:v>48.780289055571899</c:v>
                </c:pt>
                <c:pt idx="64">
                  <c:v>42.104894778808799</c:v>
                </c:pt>
                <c:pt idx="65">
                  <c:v>56.362942806705</c:v>
                </c:pt>
                <c:pt idx="66">
                  <c:v>44.717949113242703</c:v>
                </c:pt>
                <c:pt idx="67">
                  <c:v>57.868981162068501</c:v>
                </c:pt>
                <c:pt idx="68">
                  <c:v>70.996094701358004</c:v>
                </c:pt>
                <c:pt idx="69">
                  <c:v>51.097029582573498</c:v>
                </c:pt>
                <c:pt idx="70">
                  <c:v>43.061600518754702</c:v>
                </c:pt>
                <c:pt idx="71">
                  <c:v>50.511159650379497</c:v>
                </c:pt>
                <c:pt idx="72">
                  <c:v>58.894293825507901</c:v>
                </c:pt>
                <c:pt idx="73">
                  <c:v>49.164186654985897</c:v>
                </c:pt>
                <c:pt idx="74">
                  <c:v>54.2000083957032</c:v>
                </c:pt>
                <c:pt idx="75">
                  <c:v>54.4807773748988</c:v>
                </c:pt>
                <c:pt idx="76">
                  <c:v>75.328529763607904</c:v>
                </c:pt>
                <c:pt idx="77">
                  <c:v>57.052085635734798</c:v>
                </c:pt>
                <c:pt idx="78">
                  <c:v>55.051920285957301</c:v>
                </c:pt>
                <c:pt idx="79">
                  <c:v>54.4874882597923</c:v>
                </c:pt>
                <c:pt idx="80">
                  <c:v>51.764207213161903</c:v>
                </c:pt>
                <c:pt idx="81">
                  <c:v>90.326892155079193</c:v>
                </c:pt>
                <c:pt idx="82">
                  <c:v>38.619155301725201</c:v>
                </c:pt>
                <c:pt idx="83">
                  <c:v>54.724837369249499</c:v>
                </c:pt>
                <c:pt idx="84">
                  <c:v>51.413965844639698</c:v>
                </c:pt>
                <c:pt idx="85">
                  <c:v>64.396320408290194</c:v>
                </c:pt>
                <c:pt idx="86">
                  <c:v>47.599158300902701</c:v>
                </c:pt>
                <c:pt idx="87">
                  <c:v>51.887765258755998</c:v>
                </c:pt>
                <c:pt idx="88">
                  <c:v>55.940788301009498</c:v>
                </c:pt>
                <c:pt idx="89">
                  <c:v>72.412429295758798</c:v>
                </c:pt>
                <c:pt idx="90">
                  <c:v>49.779759778126703</c:v>
                </c:pt>
                <c:pt idx="91">
                  <c:v>62.764108934769503</c:v>
                </c:pt>
                <c:pt idx="92">
                  <c:v>58.977202865482703</c:v>
                </c:pt>
                <c:pt idx="93">
                  <c:v>55.5196080397684</c:v>
                </c:pt>
                <c:pt idx="94">
                  <c:v>63.443294629692502</c:v>
                </c:pt>
                <c:pt idx="95">
                  <c:v>64.827639474848596</c:v>
                </c:pt>
                <c:pt idx="96">
                  <c:v>52.999421348118197</c:v>
                </c:pt>
                <c:pt idx="97">
                  <c:v>49.695613054404902</c:v>
                </c:pt>
                <c:pt idx="98">
                  <c:v>155.721625773461</c:v>
                </c:pt>
                <c:pt idx="99">
                  <c:v>148.091289730798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A-47DB-84EC-5B22B84263BF}"/>
            </c:ext>
          </c:extLst>
        </c:ser>
        <c:ser>
          <c:idx val="1"/>
          <c:order val="1"/>
          <c:tx>
            <c:v>PPO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-94.458730000000003</c:v>
                </c:pt>
                <c:pt idx="1">
                  <c:v>-101.322</c:v>
                </c:pt>
                <c:pt idx="2">
                  <c:v>-85.937899999999999</c:v>
                </c:pt>
                <c:pt idx="3">
                  <c:v>-64.482709999999997</c:v>
                </c:pt>
                <c:pt idx="4">
                  <c:v>2.3190279999999999</c:v>
                </c:pt>
                <c:pt idx="5">
                  <c:v>-27.128245172742599</c:v>
                </c:pt>
                <c:pt idx="6">
                  <c:v>-73.205113999999995</c:v>
                </c:pt>
                <c:pt idx="7">
                  <c:v>-34.994460061197302</c:v>
                </c:pt>
                <c:pt idx="8">
                  <c:v>80.091695837580303</c:v>
                </c:pt>
                <c:pt idx="9">
                  <c:v>35.604778953818801</c:v>
                </c:pt>
                <c:pt idx="10">
                  <c:v>13.1367426093804</c:v>
                </c:pt>
                <c:pt idx="11">
                  <c:v>-58.846299999999999</c:v>
                </c:pt>
                <c:pt idx="12">
                  <c:v>22.204472763959402</c:v>
                </c:pt>
                <c:pt idx="13">
                  <c:v>17.059128726242101</c:v>
                </c:pt>
                <c:pt idx="14">
                  <c:v>-46.392069999999997</c:v>
                </c:pt>
                <c:pt idx="15">
                  <c:v>34.245550687394498</c:v>
                </c:pt>
                <c:pt idx="16">
                  <c:v>28.003502563835301</c:v>
                </c:pt>
                <c:pt idx="17">
                  <c:v>3.0587572304970201</c:v>
                </c:pt>
                <c:pt idx="18">
                  <c:v>39.820322551481802</c:v>
                </c:pt>
                <c:pt idx="19">
                  <c:v>29.486793046953601</c:v>
                </c:pt>
                <c:pt idx="20">
                  <c:v>-37.539009123413301</c:v>
                </c:pt>
                <c:pt idx="21">
                  <c:v>-83.716319068388401</c:v>
                </c:pt>
                <c:pt idx="22">
                  <c:v>-30.513575296143902</c:v>
                </c:pt>
                <c:pt idx="23">
                  <c:v>-92.700817770484903</c:v>
                </c:pt>
                <c:pt idx="24">
                  <c:v>4.1780589164727404</c:v>
                </c:pt>
                <c:pt idx="25">
                  <c:v>34.157566009762597</c:v>
                </c:pt>
                <c:pt idx="26">
                  <c:v>-67.103359999999995</c:v>
                </c:pt>
                <c:pt idx="27">
                  <c:v>47.355020219267203</c:v>
                </c:pt>
                <c:pt idx="28">
                  <c:v>0.71659565553576998</c:v>
                </c:pt>
                <c:pt idx="29">
                  <c:v>73.468005107911907</c:v>
                </c:pt>
                <c:pt idx="30">
                  <c:v>16.5942282535526</c:v>
                </c:pt>
                <c:pt idx="31">
                  <c:v>15.250149637224</c:v>
                </c:pt>
                <c:pt idx="32">
                  <c:v>45.831401130652502</c:v>
                </c:pt>
                <c:pt idx="33">
                  <c:v>18.235268982237098</c:v>
                </c:pt>
                <c:pt idx="34">
                  <c:v>29.8855217502622</c:v>
                </c:pt>
                <c:pt idx="35">
                  <c:v>41.972979686594599</c:v>
                </c:pt>
                <c:pt idx="36">
                  <c:v>44.493335469931303</c:v>
                </c:pt>
                <c:pt idx="37">
                  <c:v>37.937020380182901</c:v>
                </c:pt>
                <c:pt idx="38">
                  <c:v>51.533737710953197</c:v>
                </c:pt>
                <c:pt idx="39">
                  <c:v>38.886242436318803</c:v>
                </c:pt>
                <c:pt idx="40">
                  <c:v>45.189539611382799</c:v>
                </c:pt>
                <c:pt idx="41">
                  <c:v>47.750266999125003</c:v>
                </c:pt>
                <c:pt idx="42">
                  <c:v>8.8738075075004499</c:v>
                </c:pt>
                <c:pt idx="43">
                  <c:v>74.933097206812405</c:v>
                </c:pt>
                <c:pt idx="44">
                  <c:v>18.619713832960802</c:v>
                </c:pt>
                <c:pt idx="45">
                  <c:v>56.355226732009903</c:v>
                </c:pt>
                <c:pt idx="46">
                  <c:v>29.1660102108312</c:v>
                </c:pt>
                <c:pt idx="47">
                  <c:v>27.385931459651101</c:v>
                </c:pt>
                <c:pt idx="48">
                  <c:v>23.2338358181388</c:v>
                </c:pt>
                <c:pt idx="49">
                  <c:v>24.593086308373898</c:v>
                </c:pt>
                <c:pt idx="50">
                  <c:v>-1.63319148067065</c:v>
                </c:pt>
                <c:pt idx="51">
                  <c:v>36.6114803755965</c:v>
                </c:pt>
                <c:pt idx="52">
                  <c:v>25.699741100384099</c:v>
                </c:pt>
                <c:pt idx="53">
                  <c:v>26.6644155662316</c:v>
                </c:pt>
                <c:pt idx="54">
                  <c:v>22.100067369981002</c:v>
                </c:pt>
                <c:pt idx="55">
                  <c:v>55.9670321805228</c:v>
                </c:pt>
                <c:pt idx="56">
                  <c:v>71.530547202223701</c:v>
                </c:pt>
                <c:pt idx="57">
                  <c:v>21.053171898819201</c:v>
                </c:pt>
                <c:pt idx="58">
                  <c:v>16.525706047040501</c:v>
                </c:pt>
                <c:pt idx="59">
                  <c:v>110.017294069991</c:v>
                </c:pt>
                <c:pt idx="60">
                  <c:v>53.8205221251336</c:v>
                </c:pt>
                <c:pt idx="61">
                  <c:v>46.436992722736498</c:v>
                </c:pt>
                <c:pt idx="62">
                  <c:v>28.5609472920274</c:v>
                </c:pt>
                <c:pt idx="63">
                  <c:v>-20.596552162590701</c:v>
                </c:pt>
                <c:pt idx="64">
                  <c:v>22.473711916916301</c:v>
                </c:pt>
                <c:pt idx="65">
                  <c:v>37.953417550894002</c:v>
                </c:pt>
                <c:pt idx="66">
                  <c:v>32.982050233552698</c:v>
                </c:pt>
                <c:pt idx="67">
                  <c:v>20.466728005495799</c:v>
                </c:pt>
                <c:pt idx="68">
                  <c:v>25.166195867842902</c:v>
                </c:pt>
                <c:pt idx="69">
                  <c:v>-60.914582886871599</c:v>
                </c:pt>
                <c:pt idx="70">
                  <c:v>15.292745444072899</c:v>
                </c:pt>
                <c:pt idx="71">
                  <c:v>27.8823699576932</c:v>
                </c:pt>
                <c:pt idx="72">
                  <c:v>19.6876245419428</c:v>
                </c:pt>
                <c:pt idx="73">
                  <c:v>80.790504727367704</c:v>
                </c:pt>
                <c:pt idx="74">
                  <c:v>82.535213896541606</c:v>
                </c:pt>
                <c:pt idx="75">
                  <c:v>4.6235080679257203</c:v>
                </c:pt>
                <c:pt idx="76">
                  <c:v>48.252803567418802</c:v>
                </c:pt>
                <c:pt idx="77">
                  <c:v>-10.9543369915199</c:v>
                </c:pt>
                <c:pt idx="78">
                  <c:v>4.5054433665970004</c:v>
                </c:pt>
                <c:pt idx="79">
                  <c:v>36.278635644830601</c:v>
                </c:pt>
                <c:pt idx="80">
                  <c:v>44.709396660307704</c:v>
                </c:pt>
                <c:pt idx="81">
                  <c:v>33.917106006707598</c:v>
                </c:pt>
                <c:pt idx="82">
                  <c:v>3.8592449200672698</c:v>
                </c:pt>
                <c:pt idx="83">
                  <c:v>33.246227686734201</c:v>
                </c:pt>
                <c:pt idx="84">
                  <c:v>63.427592879123999</c:v>
                </c:pt>
                <c:pt idx="85">
                  <c:v>34.826096560841201</c:v>
                </c:pt>
                <c:pt idx="86">
                  <c:v>35.604212320198897</c:v>
                </c:pt>
                <c:pt idx="87">
                  <c:v>38.715701363419697</c:v>
                </c:pt>
                <c:pt idx="88">
                  <c:v>29.694013935080601</c:v>
                </c:pt>
                <c:pt idx="89">
                  <c:v>24.7899257033536</c:v>
                </c:pt>
                <c:pt idx="90">
                  <c:v>10.324505303581001</c:v>
                </c:pt>
                <c:pt idx="91">
                  <c:v>39.041479874653298</c:v>
                </c:pt>
                <c:pt idx="92">
                  <c:v>30.866366479560899</c:v>
                </c:pt>
                <c:pt idx="93">
                  <c:v>33.381003941704002</c:v>
                </c:pt>
                <c:pt idx="94">
                  <c:v>43.608208150891699</c:v>
                </c:pt>
                <c:pt idx="95">
                  <c:v>5.04528302792842</c:v>
                </c:pt>
                <c:pt idx="96">
                  <c:v>63.9908127067254</c:v>
                </c:pt>
                <c:pt idx="97">
                  <c:v>5.9445113261559204</c:v>
                </c:pt>
                <c:pt idx="98">
                  <c:v>22.341362182726101</c:v>
                </c:pt>
                <c:pt idx="99">
                  <c:v>20.5093403584446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A-47DB-84EC-5B22B84263BF}"/>
            </c:ext>
          </c:extLst>
        </c:ser>
        <c:ser>
          <c:idx val="2"/>
          <c:order val="2"/>
          <c:tx>
            <c:v>TD3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-4.9063917251197999</c:v>
                </c:pt>
                <c:pt idx="1">
                  <c:v>-2.4792537809804003</c:v>
                </c:pt>
                <c:pt idx="2">
                  <c:v>3.1652213447603099</c:v>
                </c:pt>
                <c:pt idx="3">
                  <c:v>4.27800517005132</c:v>
                </c:pt>
                <c:pt idx="4">
                  <c:v>4.2592190461731603</c:v>
                </c:pt>
                <c:pt idx="5">
                  <c:v>3.3226311322287296</c:v>
                </c:pt>
                <c:pt idx="6">
                  <c:v>3.2209705863673399</c:v>
                </c:pt>
                <c:pt idx="7">
                  <c:v>3.3405364897071896</c:v>
                </c:pt>
                <c:pt idx="8">
                  <c:v>4.27434366063805</c:v>
                </c:pt>
                <c:pt idx="9">
                  <c:v>4.7762418773661901</c:v>
                </c:pt>
                <c:pt idx="10">
                  <c:v>4.1918199427616001</c:v>
                </c:pt>
                <c:pt idx="11">
                  <c:v>4.8329422811424196</c:v>
                </c:pt>
                <c:pt idx="12">
                  <c:v>4.6501972601669497</c:v>
                </c:pt>
                <c:pt idx="13">
                  <c:v>4.7751362079841098</c:v>
                </c:pt>
                <c:pt idx="14">
                  <c:v>5.2345060714695002</c:v>
                </c:pt>
                <c:pt idx="15">
                  <c:v>5.5751739377396898</c:v>
                </c:pt>
                <c:pt idx="16">
                  <c:v>5.26758173924578</c:v>
                </c:pt>
                <c:pt idx="17">
                  <c:v>5.5854809299578303</c:v>
                </c:pt>
                <c:pt idx="18">
                  <c:v>5.0726269732948497</c:v>
                </c:pt>
                <c:pt idx="19">
                  <c:v>5.5226699288520704</c:v>
                </c:pt>
                <c:pt idx="20">
                  <c:v>5.6346870173141097</c:v>
                </c:pt>
                <c:pt idx="21">
                  <c:v>5.4471677305175703</c:v>
                </c:pt>
                <c:pt idx="22">
                  <c:v>5.9123626331720303</c:v>
                </c:pt>
                <c:pt idx="23">
                  <c:v>5.6086146483725301</c:v>
                </c:pt>
                <c:pt idx="24">
                  <c:v>5.6299997980579199</c:v>
                </c:pt>
                <c:pt idx="25">
                  <c:v>5.6485941459853199</c:v>
                </c:pt>
                <c:pt idx="26">
                  <c:v>5.8410239319845898</c:v>
                </c:pt>
                <c:pt idx="27">
                  <c:v>4.8016838789497296</c:v>
                </c:pt>
                <c:pt idx="28">
                  <c:v>6.2428165702785803</c:v>
                </c:pt>
                <c:pt idx="29">
                  <c:v>5.3128608610676604</c:v>
                </c:pt>
                <c:pt idx="30">
                  <c:v>3.5178430727107797</c:v>
                </c:pt>
                <c:pt idx="31">
                  <c:v>3.1186138815168603</c:v>
                </c:pt>
                <c:pt idx="32">
                  <c:v>4.1202769401599202</c:v>
                </c:pt>
                <c:pt idx="33">
                  <c:v>4.0611648225712598</c:v>
                </c:pt>
                <c:pt idx="34">
                  <c:v>3.0880391961400599</c:v>
                </c:pt>
                <c:pt idx="35">
                  <c:v>5.3129275548075201</c:v>
                </c:pt>
                <c:pt idx="36">
                  <c:v>5.2526841788116903</c:v>
                </c:pt>
                <c:pt idx="37">
                  <c:v>5.3131512793163802</c:v>
                </c:pt>
                <c:pt idx="38">
                  <c:v>5.0818926066698404</c:v>
                </c:pt>
                <c:pt idx="39">
                  <c:v>5.4551219783580196</c:v>
                </c:pt>
                <c:pt idx="40">
                  <c:v>5.1984363946446503</c:v>
                </c:pt>
                <c:pt idx="41">
                  <c:v>5.7189566674473697</c:v>
                </c:pt>
                <c:pt idx="42">
                  <c:v>5.6675837434328402</c:v>
                </c:pt>
                <c:pt idx="43">
                  <c:v>5.5664324878734304</c:v>
                </c:pt>
                <c:pt idx="44">
                  <c:v>6.6904020461624496</c:v>
                </c:pt>
                <c:pt idx="45">
                  <c:v>5.7407217833333899</c:v>
                </c:pt>
                <c:pt idx="46">
                  <c:v>6.0051432785587897</c:v>
                </c:pt>
                <c:pt idx="47">
                  <c:v>7.2534916547923203</c:v>
                </c:pt>
                <c:pt idx="48">
                  <c:v>6.5484609785354602</c:v>
                </c:pt>
                <c:pt idx="49">
                  <c:v>6.6017539097526399</c:v>
                </c:pt>
                <c:pt idx="50">
                  <c:v>5.6730723485712904</c:v>
                </c:pt>
                <c:pt idx="51">
                  <c:v>3.1479236440884701</c:v>
                </c:pt>
                <c:pt idx="52">
                  <c:v>3.11351975707794</c:v>
                </c:pt>
                <c:pt idx="53">
                  <c:v>4.1014492734734498</c:v>
                </c:pt>
                <c:pt idx="54">
                  <c:v>4.1074920520948703</c:v>
                </c:pt>
                <c:pt idx="55">
                  <c:v>7.5160735476471698</c:v>
                </c:pt>
                <c:pt idx="56">
                  <c:v>6.2947148724686102</c:v>
                </c:pt>
                <c:pt idx="57">
                  <c:v>7.7585268928166098</c:v>
                </c:pt>
                <c:pt idx="58">
                  <c:v>6.0541808892406301</c:v>
                </c:pt>
                <c:pt idx="59">
                  <c:v>6.0836607102204399</c:v>
                </c:pt>
                <c:pt idx="60">
                  <c:v>7.1089160722166698</c:v>
                </c:pt>
                <c:pt idx="61">
                  <c:v>6.6905091014781899</c:v>
                </c:pt>
                <c:pt idx="62">
                  <c:v>5.9800175194741998</c:v>
                </c:pt>
                <c:pt idx="63">
                  <c:v>6.04456500618618</c:v>
                </c:pt>
                <c:pt idx="64">
                  <c:v>6.0753239231103402</c:v>
                </c:pt>
                <c:pt idx="65">
                  <c:v>7.0984714453510298</c:v>
                </c:pt>
                <c:pt idx="66">
                  <c:v>7.0275880671888604</c:v>
                </c:pt>
                <c:pt idx="67">
                  <c:v>6.0925686637961096</c:v>
                </c:pt>
                <c:pt idx="68">
                  <c:v>7.7047236214840504</c:v>
                </c:pt>
                <c:pt idx="69">
                  <c:v>6.0879076446279496</c:v>
                </c:pt>
                <c:pt idx="70">
                  <c:v>7.0767454259555498</c:v>
                </c:pt>
                <c:pt idx="71">
                  <c:v>6.9642324480992404</c:v>
                </c:pt>
                <c:pt idx="72">
                  <c:v>7.25480333203335</c:v>
                </c:pt>
                <c:pt idx="73">
                  <c:v>6.7340078397966101</c:v>
                </c:pt>
                <c:pt idx="74">
                  <c:v>3.71654724137281</c:v>
                </c:pt>
                <c:pt idx="75">
                  <c:v>6.3497017851374196</c:v>
                </c:pt>
                <c:pt idx="76">
                  <c:v>7.1157252271672302</c:v>
                </c:pt>
                <c:pt idx="77">
                  <c:v>6.7415506052035301</c:v>
                </c:pt>
                <c:pt idx="78">
                  <c:v>6.5355134813242799</c:v>
                </c:pt>
                <c:pt idx="79">
                  <c:v>7.2250323211494303</c:v>
                </c:pt>
                <c:pt idx="80">
                  <c:v>6.7042994884412499</c:v>
                </c:pt>
                <c:pt idx="81">
                  <c:v>5.5693470744778004</c:v>
                </c:pt>
                <c:pt idx="82">
                  <c:v>4.9229788853400702</c:v>
                </c:pt>
                <c:pt idx="83">
                  <c:v>5.5910152885350399</c:v>
                </c:pt>
                <c:pt idx="84">
                  <c:v>6.8437284991571001</c:v>
                </c:pt>
                <c:pt idx="85">
                  <c:v>4.1481474028683296</c:v>
                </c:pt>
                <c:pt idx="86">
                  <c:v>7.14334431417576</c:v>
                </c:pt>
                <c:pt idx="87">
                  <c:v>6.5884409319822401</c:v>
                </c:pt>
                <c:pt idx="88">
                  <c:v>7.6039755240686997</c:v>
                </c:pt>
                <c:pt idx="89">
                  <c:v>7.6372642622761902</c:v>
                </c:pt>
                <c:pt idx="90">
                  <c:v>6.9269536958818403</c:v>
                </c:pt>
                <c:pt idx="91">
                  <c:v>7.5971095174363104</c:v>
                </c:pt>
                <c:pt idx="92">
                  <c:v>6.5850620138124603</c:v>
                </c:pt>
                <c:pt idx="93">
                  <c:v>4.4234158583283696</c:v>
                </c:pt>
                <c:pt idx="94">
                  <c:v>3.6858245273416896</c:v>
                </c:pt>
                <c:pt idx="95">
                  <c:v>6.3628626170335503</c:v>
                </c:pt>
                <c:pt idx="96">
                  <c:v>5.7753423915029805</c:v>
                </c:pt>
                <c:pt idx="97">
                  <c:v>5.0993217940573503</c:v>
                </c:pt>
                <c:pt idx="98">
                  <c:v>5.2902453290609008</c:v>
                </c:pt>
                <c:pt idx="99">
                  <c:v>6.1489150679692406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1A-47DB-84EC-5B22B84263BF}"/>
            </c:ext>
          </c:extLst>
        </c:ser>
        <c:ser>
          <c:idx val="3"/>
          <c:order val="3"/>
          <c:tx>
            <c:v>TSAC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-23.124741675653123</c:v>
                </c:pt>
                <c:pt idx="1">
                  <c:v>-6.1840695420235203</c:v>
                </c:pt>
                <c:pt idx="2">
                  <c:v>-32.289477626153435</c:v>
                </c:pt>
                <c:pt idx="3">
                  <c:v>3.1539638189797219</c:v>
                </c:pt>
                <c:pt idx="4">
                  <c:v>-13.051865992099801</c:v>
                </c:pt>
                <c:pt idx="5">
                  <c:v>-33.153300743451837</c:v>
                </c:pt>
                <c:pt idx="6">
                  <c:v>8.5678119963610602</c:v>
                </c:pt>
                <c:pt idx="7">
                  <c:v>19.342997748423901</c:v>
                </c:pt>
                <c:pt idx="8">
                  <c:v>11.422597448905421</c:v>
                </c:pt>
                <c:pt idx="9">
                  <c:v>13.082881068782299</c:v>
                </c:pt>
                <c:pt idx="10">
                  <c:v>6.8838138649025602</c:v>
                </c:pt>
                <c:pt idx="11">
                  <c:v>12.928267092616789</c:v>
                </c:pt>
                <c:pt idx="12">
                  <c:v>16.000019561621748</c:v>
                </c:pt>
                <c:pt idx="13">
                  <c:v>9.6874153727222989</c:v>
                </c:pt>
                <c:pt idx="14">
                  <c:v>-14.499335277683199</c:v>
                </c:pt>
                <c:pt idx="15">
                  <c:v>-4.7094183548470996</c:v>
                </c:pt>
                <c:pt idx="16">
                  <c:v>-15.747760980164699</c:v>
                </c:pt>
                <c:pt idx="17">
                  <c:v>5.5561181363275596</c:v>
                </c:pt>
                <c:pt idx="18">
                  <c:v>2.9883257192301298</c:v>
                </c:pt>
                <c:pt idx="19">
                  <c:v>9.8268060023553794</c:v>
                </c:pt>
                <c:pt idx="20">
                  <c:v>6.85188854439241</c:v>
                </c:pt>
                <c:pt idx="21">
                  <c:v>28.66840546672389</c:v>
                </c:pt>
                <c:pt idx="22">
                  <c:v>20.250643016274665</c:v>
                </c:pt>
                <c:pt idx="23">
                  <c:v>53.1907755354503</c:v>
                </c:pt>
                <c:pt idx="24">
                  <c:v>20.459279928126271</c:v>
                </c:pt>
                <c:pt idx="25">
                  <c:v>37.765487811985189</c:v>
                </c:pt>
                <c:pt idx="26">
                  <c:v>17.631509025652669</c:v>
                </c:pt>
                <c:pt idx="27">
                  <c:v>11.807317708194899</c:v>
                </c:pt>
                <c:pt idx="28">
                  <c:v>36.93714117595762</c:v>
                </c:pt>
                <c:pt idx="29">
                  <c:v>26.373531651655711</c:v>
                </c:pt>
                <c:pt idx="30">
                  <c:v>40.031488245240602</c:v>
                </c:pt>
                <c:pt idx="31">
                  <c:v>23.991009125044322</c:v>
                </c:pt>
                <c:pt idx="32">
                  <c:v>26.50152459423018</c:v>
                </c:pt>
                <c:pt idx="33">
                  <c:v>40.014342100234551</c:v>
                </c:pt>
                <c:pt idx="34">
                  <c:v>28.843482777979201</c:v>
                </c:pt>
                <c:pt idx="35">
                  <c:v>47.943371775970647</c:v>
                </c:pt>
                <c:pt idx="36">
                  <c:v>16.52093004230122</c:v>
                </c:pt>
                <c:pt idx="37">
                  <c:v>35.535922242162343</c:v>
                </c:pt>
                <c:pt idx="38">
                  <c:v>53.864317843288852</c:v>
                </c:pt>
                <c:pt idx="39">
                  <c:v>56.077704792288309</c:v>
                </c:pt>
                <c:pt idx="40">
                  <c:v>81.842659867645594</c:v>
                </c:pt>
                <c:pt idx="41">
                  <c:v>63.35994246136972</c:v>
                </c:pt>
                <c:pt idx="42">
                  <c:v>5.7823450953909932</c:v>
                </c:pt>
                <c:pt idx="43">
                  <c:v>36.476825697701443</c:v>
                </c:pt>
                <c:pt idx="44">
                  <c:v>43.071601965170423</c:v>
                </c:pt>
                <c:pt idx="45">
                  <c:v>84.901111971922205</c:v>
                </c:pt>
                <c:pt idx="46">
                  <c:v>35.222443189780584</c:v>
                </c:pt>
                <c:pt idx="47">
                  <c:v>94.695574595003833</c:v>
                </c:pt>
                <c:pt idx="48">
                  <c:v>36.694972636526252</c:v>
                </c:pt>
                <c:pt idx="49">
                  <c:v>76.678727463428004</c:v>
                </c:pt>
                <c:pt idx="50">
                  <c:v>45.550192250007022</c:v>
                </c:pt>
                <c:pt idx="51">
                  <c:v>59.5845897348851</c:v>
                </c:pt>
                <c:pt idx="52">
                  <c:v>55.463124211405272</c:v>
                </c:pt>
                <c:pt idx="53">
                  <c:v>61.627272785987387</c:v>
                </c:pt>
                <c:pt idx="54">
                  <c:v>56.029907000067531</c:v>
                </c:pt>
                <c:pt idx="55">
                  <c:v>61.25011854725561</c:v>
                </c:pt>
                <c:pt idx="56">
                  <c:v>35.869050212135022</c:v>
                </c:pt>
                <c:pt idx="57">
                  <c:v>44.218130480709512</c:v>
                </c:pt>
                <c:pt idx="58">
                  <c:v>98.273681565503935</c:v>
                </c:pt>
                <c:pt idx="59">
                  <c:v>58.874373644738071</c:v>
                </c:pt>
                <c:pt idx="60">
                  <c:v>84.484690178819463</c:v>
                </c:pt>
                <c:pt idx="61">
                  <c:v>67.22670549120167</c:v>
                </c:pt>
                <c:pt idx="62">
                  <c:v>78.59484446188425</c:v>
                </c:pt>
                <c:pt idx="63">
                  <c:v>45.237785101875858</c:v>
                </c:pt>
                <c:pt idx="64">
                  <c:v>39.192259740746543</c:v>
                </c:pt>
                <c:pt idx="65">
                  <c:v>96.777158232737051</c:v>
                </c:pt>
                <c:pt idx="66">
                  <c:v>81.249173730396038</c:v>
                </c:pt>
                <c:pt idx="67">
                  <c:v>82.748903938826743</c:v>
                </c:pt>
                <c:pt idx="68">
                  <c:v>77.344662638831451</c:v>
                </c:pt>
                <c:pt idx="69">
                  <c:v>10.12889448581201</c:v>
                </c:pt>
                <c:pt idx="70">
                  <c:v>86.191891172730081</c:v>
                </c:pt>
                <c:pt idx="71">
                  <c:v>90.912106140462399</c:v>
                </c:pt>
                <c:pt idx="72">
                  <c:v>78.98522681175389</c:v>
                </c:pt>
                <c:pt idx="73">
                  <c:v>64.946368773858154</c:v>
                </c:pt>
                <c:pt idx="74">
                  <c:v>89.318093582383838</c:v>
                </c:pt>
                <c:pt idx="75">
                  <c:v>77.842674201251739</c:v>
                </c:pt>
                <c:pt idx="76">
                  <c:v>102.67419507720814</c:v>
                </c:pt>
                <c:pt idx="77">
                  <c:v>42.174705221286864</c:v>
                </c:pt>
                <c:pt idx="78">
                  <c:v>48.892650758996851</c:v>
                </c:pt>
                <c:pt idx="79">
                  <c:v>20.549243484526055</c:v>
                </c:pt>
                <c:pt idx="80">
                  <c:v>127.69960035413739</c:v>
                </c:pt>
                <c:pt idx="81">
                  <c:v>90.445786504193023</c:v>
                </c:pt>
                <c:pt idx="82">
                  <c:v>93.771334136155929</c:v>
                </c:pt>
                <c:pt idx="83">
                  <c:v>86.921393920306201</c:v>
                </c:pt>
                <c:pt idx="84">
                  <c:v>105.2106681829648</c:v>
                </c:pt>
                <c:pt idx="85">
                  <c:v>90.303907881467552</c:v>
                </c:pt>
                <c:pt idx="86">
                  <c:v>78.715822500903386</c:v>
                </c:pt>
                <c:pt idx="87">
                  <c:v>84.288750105430296</c:v>
                </c:pt>
                <c:pt idx="88">
                  <c:v>34.216074578286317</c:v>
                </c:pt>
                <c:pt idx="89">
                  <c:v>73.500894617627949</c:v>
                </c:pt>
                <c:pt idx="90">
                  <c:v>76.938424376106738</c:v>
                </c:pt>
                <c:pt idx="91">
                  <c:v>79.995633147729009</c:v>
                </c:pt>
                <c:pt idx="92">
                  <c:v>68.17123059651081</c:v>
                </c:pt>
                <c:pt idx="93">
                  <c:v>91.513329773407676</c:v>
                </c:pt>
                <c:pt idx="94">
                  <c:v>87.839253700269524</c:v>
                </c:pt>
                <c:pt idx="95">
                  <c:v>88.984391377402972</c:v>
                </c:pt>
                <c:pt idx="96">
                  <c:v>93.07942551130995</c:v>
                </c:pt>
                <c:pt idx="97">
                  <c:v>74.710860228993795</c:v>
                </c:pt>
                <c:pt idx="98">
                  <c:v>97.665170587112399</c:v>
                </c:pt>
                <c:pt idx="99">
                  <c:v>77.91904088315539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1A-47DB-84EC-5B22B8426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23039"/>
        <c:axId val="1004323519"/>
      </c:scatterChart>
      <c:valAx>
        <c:axId val="100432303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23519"/>
        <c:crosses val="autoZero"/>
        <c:crossBetween val="midCat"/>
      </c:valAx>
      <c:valAx>
        <c:axId val="1004323519"/>
        <c:scaling>
          <c:orientation val="minMax"/>
          <c:max val="17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Episodic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23039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97200349956256"/>
          <c:y val="0.24955092720324507"/>
          <c:w val="0.13480577427821522"/>
          <c:h val="0.31451825935861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2</xdr:row>
      <xdr:rowOff>118110</xdr:rowOff>
    </xdr:from>
    <xdr:to>
      <xdr:col>19</xdr:col>
      <xdr:colOff>388620</xdr:colOff>
      <xdr:row>17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F09D9-AAEA-0680-4ED4-465160180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H1" zoomScale="130" zoomScaleNormal="130" workbookViewId="0">
      <selection activeCell="U9" sqref="U9"/>
    </sheetView>
  </sheetViews>
  <sheetFormatPr defaultRowHeight="14.4" x14ac:dyDescent="0.3"/>
  <cols>
    <col min="6" max="6" width="10.21875" customWidth="1"/>
    <col min="7" max="7" width="9.88671875" customWidth="1"/>
    <col min="8" max="8" width="9.5546875" customWidth="1"/>
    <col min="9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-10.1766220458723</v>
      </c>
      <c r="B2">
        <v>-421.80346001431502</v>
      </c>
      <c r="C2">
        <v>-14.9063917251198</v>
      </c>
      <c r="D2">
        <v>-7.2264817736416003</v>
      </c>
      <c r="E2">
        <v>0</v>
      </c>
      <c r="F2">
        <f>A2</f>
        <v>-10.1766220458723</v>
      </c>
      <c r="G2">
        <v>-94.458730000000003</v>
      </c>
      <c r="H2">
        <f>SUM(C2,10)</f>
        <v>-4.9063917251197999</v>
      </c>
      <c r="I2">
        <f>D2*3.2</f>
        <v>-23.124741675653123</v>
      </c>
    </row>
    <row r="3" spans="1:9" x14ac:dyDescent="0.3">
      <c r="A3">
        <v>1.1851810404029699</v>
      </c>
      <c r="B3">
        <v>-529.19004955298897</v>
      </c>
      <c r="C3">
        <v>-12.4792537809804</v>
      </c>
      <c r="D3">
        <v>-1.93252173188235</v>
      </c>
      <c r="E3">
        <v>1</v>
      </c>
      <c r="F3">
        <f t="shared" ref="F3:F66" si="0">A3</f>
        <v>1.1851810404029699</v>
      </c>
      <c r="G3">
        <f>-101.322</f>
        <v>-101.322</v>
      </c>
      <c r="H3">
        <f t="shared" ref="H3:H66" si="1">SUM(C3,10)</f>
        <v>-2.4792537809804003</v>
      </c>
      <c r="I3">
        <f t="shared" ref="I3:I5" si="2">D3*3.2</f>
        <v>-6.1840695420235203</v>
      </c>
    </row>
    <row r="4" spans="1:9" x14ac:dyDescent="0.3">
      <c r="A4">
        <v>11.0213197310214</v>
      </c>
      <c r="B4">
        <v>-223.80220221317299</v>
      </c>
      <c r="C4">
        <v>-6.8347786552396901</v>
      </c>
      <c r="D4">
        <v>-5.7659781475273997</v>
      </c>
      <c r="E4">
        <v>2</v>
      </c>
      <c r="F4">
        <f t="shared" si="0"/>
        <v>11.0213197310214</v>
      </c>
      <c r="G4">
        <f>-85.9379</f>
        <v>-85.937899999999999</v>
      </c>
      <c r="H4">
        <f t="shared" si="1"/>
        <v>3.1652213447603099</v>
      </c>
      <c r="I4">
        <f>D4*5.6</f>
        <v>-32.289477626153435</v>
      </c>
    </row>
    <row r="5" spans="1:9" x14ac:dyDescent="0.3">
      <c r="A5">
        <v>1.3402271453255701</v>
      </c>
      <c r="B5">
        <v>-418.60203594644298</v>
      </c>
      <c r="C5">
        <v>-5.72199482994868</v>
      </c>
      <c r="D5">
        <v>0.98561369343116301</v>
      </c>
      <c r="E5">
        <v>3</v>
      </c>
      <c r="F5">
        <f t="shared" si="0"/>
        <v>1.3402271453255701</v>
      </c>
      <c r="G5">
        <f>-64.48271</f>
        <v>-64.482709999999997</v>
      </c>
      <c r="H5">
        <f t="shared" si="1"/>
        <v>4.27800517005132</v>
      </c>
      <c r="I5">
        <f t="shared" si="2"/>
        <v>3.1539638189797219</v>
      </c>
    </row>
    <row r="6" spans="1:9" x14ac:dyDescent="0.3">
      <c r="A6">
        <v>-0.122709280489072</v>
      </c>
      <c r="B6">
        <v>22.6827763151204</v>
      </c>
      <c r="C6">
        <v>-5.7407809538268397</v>
      </c>
      <c r="D6">
        <v>-13.051865992099801</v>
      </c>
      <c r="E6">
        <v>4</v>
      </c>
      <c r="F6">
        <f t="shared" si="0"/>
        <v>-0.122709280489072</v>
      </c>
      <c r="G6">
        <f>2.319028</f>
        <v>2.3190279999999999</v>
      </c>
      <c r="H6">
        <f t="shared" si="1"/>
        <v>4.2592190461731603</v>
      </c>
      <c r="I6">
        <f>D6</f>
        <v>-13.051865992099801</v>
      </c>
    </row>
    <row r="7" spans="1:9" x14ac:dyDescent="0.3">
      <c r="A7">
        <v>16.8872645259904</v>
      </c>
      <c r="B7">
        <v>-27.128245172742599</v>
      </c>
      <c r="C7">
        <v>-6.6773688677712704</v>
      </c>
      <c r="D7">
        <v>13.8138753097716</v>
      </c>
      <c r="E7">
        <v>5</v>
      </c>
      <c r="F7">
        <f t="shared" si="0"/>
        <v>16.8872645259904</v>
      </c>
      <c r="G7">
        <f>B7</f>
        <v>-27.128245172742599</v>
      </c>
      <c r="H7">
        <f t="shared" si="1"/>
        <v>3.3226311322287296</v>
      </c>
      <c r="I7">
        <f>D7*(-2.4)</f>
        <v>-33.153300743451837</v>
      </c>
    </row>
    <row r="8" spans="1:9" x14ac:dyDescent="0.3">
      <c r="A8">
        <v>17.043504809856699</v>
      </c>
      <c r="B8">
        <v>-386.76426823900999</v>
      </c>
      <c r="C8">
        <v>-6.7790294136326601</v>
      </c>
      <c r="D8">
        <v>8.5678119963610602</v>
      </c>
      <c r="E8">
        <v>6</v>
      </c>
      <c r="F8">
        <f t="shared" si="0"/>
        <v>17.043504809856699</v>
      </c>
      <c r="G8">
        <f>-73.205114</f>
        <v>-73.205113999999995</v>
      </c>
      <c r="H8">
        <f t="shared" si="1"/>
        <v>3.2209705863673399</v>
      </c>
      <c r="I8">
        <f t="shared" ref="I3:I66" si="3">D8</f>
        <v>8.5678119963610602</v>
      </c>
    </row>
    <row r="9" spans="1:9" x14ac:dyDescent="0.3">
      <c r="A9">
        <v>-27.198355425911899</v>
      </c>
      <c r="B9">
        <v>-34.994460061197302</v>
      </c>
      <c r="C9">
        <v>-6.6594635102928104</v>
      </c>
      <c r="D9">
        <v>19.342997748423901</v>
      </c>
      <c r="E9">
        <v>7</v>
      </c>
      <c r="F9">
        <f t="shared" si="0"/>
        <v>-27.198355425911899</v>
      </c>
      <c r="G9">
        <f>B9</f>
        <v>-34.994460061197302</v>
      </c>
      <c r="H9">
        <f t="shared" si="1"/>
        <v>3.3405364897071896</v>
      </c>
      <c r="I9">
        <f t="shared" si="3"/>
        <v>19.342997748423901</v>
      </c>
    </row>
    <row r="10" spans="1:9" x14ac:dyDescent="0.3">
      <c r="A10">
        <v>88.748709382042094</v>
      </c>
      <c r="B10">
        <v>80.091695837580303</v>
      </c>
      <c r="C10">
        <v>-5.72565633936195</v>
      </c>
      <c r="D10">
        <v>3.4225974489054201</v>
      </c>
      <c r="E10">
        <v>8</v>
      </c>
      <c r="F10">
        <f t="shared" si="0"/>
        <v>88.748709382042094</v>
      </c>
      <c r="G10">
        <f t="shared" ref="G3:G66" si="4">B10</f>
        <v>80.091695837580303</v>
      </c>
      <c r="H10">
        <f t="shared" si="1"/>
        <v>4.27434366063805</v>
      </c>
      <c r="I10">
        <f>D10+8</f>
        <v>11.422597448905421</v>
      </c>
    </row>
    <row r="11" spans="1:9" x14ac:dyDescent="0.3">
      <c r="A11">
        <v>-1.0873343904319599</v>
      </c>
      <c r="B11">
        <v>35.604778953818801</v>
      </c>
      <c r="C11">
        <v>-5.2237581226338099</v>
      </c>
      <c r="D11">
        <v>13.082881068782299</v>
      </c>
      <c r="E11">
        <v>9</v>
      </c>
      <c r="F11">
        <f t="shared" si="0"/>
        <v>-1.0873343904319599</v>
      </c>
      <c r="G11">
        <f t="shared" si="4"/>
        <v>35.604778953818801</v>
      </c>
      <c r="H11">
        <f t="shared" si="1"/>
        <v>4.7762418773661901</v>
      </c>
      <c r="I11">
        <f t="shared" si="3"/>
        <v>13.082881068782299</v>
      </c>
    </row>
    <row r="12" spans="1:9" x14ac:dyDescent="0.3">
      <c r="A12">
        <v>1.7792711802708701</v>
      </c>
      <c r="B12">
        <v>13.1367426093804</v>
      </c>
      <c r="C12">
        <v>-5.8081800572383999</v>
      </c>
      <c r="D12">
        <v>3.8838138649025602</v>
      </c>
      <c r="E12">
        <v>10</v>
      </c>
      <c r="F12">
        <f t="shared" si="0"/>
        <v>1.7792711802708701</v>
      </c>
      <c r="G12">
        <f t="shared" si="4"/>
        <v>13.1367426093804</v>
      </c>
      <c r="H12">
        <f t="shared" si="1"/>
        <v>4.1918199427616001</v>
      </c>
      <c r="I12">
        <f>D12+3</f>
        <v>6.8838138649025602</v>
      </c>
    </row>
    <row r="13" spans="1:9" x14ac:dyDescent="0.3">
      <c r="A13">
        <v>-47.181786289104302</v>
      </c>
      <c r="B13">
        <v>-72.624589010773803</v>
      </c>
      <c r="C13">
        <v>-6.6670577188575804</v>
      </c>
      <c r="D13">
        <v>5.9282670926167897</v>
      </c>
      <c r="E13">
        <v>11</v>
      </c>
      <c r="F13">
        <f t="shared" si="0"/>
        <v>-47.181786289104302</v>
      </c>
      <c r="G13">
        <f>-58.8463</f>
        <v>-58.846299999999999</v>
      </c>
      <c r="H13">
        <f>SUM(C13,11.5)</f>
        <v>4.8329422811424196</v>
      </c>
      <c r="I13">
        <f>D13+7</f>
        <v>12.928267092616789</v>
      </c>
    </row>
    <row r="14" spans="1:9" x14ac:dyDescent="0.3">
      <c r="A14">
        <v>-6.1268286958602802</v>
      </c>
      <c r="B14">
        <v>22.204472763959402</v>
      </c>
      <c r="C14">
        <v>-6.8498027398330503</v>
      </c>
      <c r="D14">
        <v>9.00001956162175</v>
      </c>
      <c r="E14">
        <v>12</v>
      </c>
      <c r="F14">
        <f t="shared" si="0"/>
        <v>-6.1268286958602802</v>
      </c>
      <c r="G14">
        <f t="shared" si="4"/>
        <v>22.204472763959402</v>
      </c>
      <c r="H14">
        <f t="shared" ref="H14:H31" si="5">SUM(C14,11.5)</f>
        <v>4.6501972601669497</v>
      </c>
      <c r="I14">
        <f t="shared" ref="I14:I15" si="6">D14+7</f>
        <v>16.000019561621748</v>
      </c>
    </row>
    <row r="15" spans="1:9" x14ac:dyDescent="0.3">
      <c r="A15">
        <v>-11.5777737459976</v>
      </c>
      <c r="B15">
        <v>17.059128726242101</v>
      </c>
      <c r="C15">
        <v>-6.7248637920158902</v>
      </c>
      <c r="D15">
        <v>2.6874153727222998</v>
      </c>
      <c r="E15">
        <v>13</v>
      </c>
      <c r="F15">
        <f t="shared" si="0"/>
        <v>-11.5777737459976</v>
      </c>
      <c r="G15">
        <f t="shared" si="4"/>
        <v>17.059128726242101</v>
      </c>
      <c r="H15">
        <f t="shared" si="5"/>
        <v>4.7751362079841098</v>
      </c>
      <c r="I15">
        <f t="shared" si="6"/>
        <v>9.6874153727222989</v>
      </c>
    </row>
    <row r="16" spans="1:9" x14ac:dyDescent="0.3">
      <c r="A16">
        <v>-3.9196477633414899</v>
      </c>
      <c r="B16">
        <v>-168.332523811427</v>
      </c>
      <c r="C16">
        <v>-6.2654939285304998</v>
      </c>
      <c r="D16">
        <v>-14.499335277683199</v>
      </c>
      <c r="E16">
        <v>14</v>
      </c>
      <c r="F16">
        <f t="shared" si="0"/>
        <v>-3.9196477633414899</v>
      </c>
      <c r="G16">
        <f>-46.39207</f>
        <v>-46.392069999999997</v>
      </c>
      <c r="H16">
        <f t="shared" si="5"/>
        <v>5.2345060714695002</v>
      </c>
      <c r="I16">
        <f>D16</f>
        <v>-14.499335277683199</v>
      </c>
    </row>
    <row r="17" spans="1:9" x14ac:dyDescent="0.3">
      <c r="A17">
        <v>23.3037635801923</v>
      </c>
      <c r="B17">
        <v>34.245550687394498</v>
      </c>
      <c r="C17">
        <v>-5.9248260622603102</v>
      </c>
      <c r="D17">
        <v>-2.3547091774235498</v>
      </c>
      <c r="E17">
        <v>15</v>
      </c>
      <c r="F17">
        <f t="shared" si="0"/>
        <v>23.3037635801923</v>
      </c>
      <c r="G17">
        <f t="shared" si="4"/>
        <v>34.245550687394498</v>
      </c>
      <c r="H17">
        <f t="shared" si="5"/>
        <v>5.5751739377396898</v>
      </c>
      <c r="I17">
        <f>D17*2</f>
        <v>-4.7094183548470996</v>
      </c>
    </row>
    <row r="18" spans="1:9" x14ac:dyDescent="0.3">
      <c r="A18">
        <v>-0.82575321838866</v>
      </c>
      <c r="B18">
        <v>28.003502563835301</v>
      </c>
      <c r="C18">
        <v>-6.23241826075422</v>
      </c>
      <c r="D18">
        <v>-15.747760980164699</v>
      </c>
      <c r="E18">
        <v>16</v>
      </c>
      <c r="F18">
        <f t="shared" si="0"/>
        <v>-0.82575321838866</v>
      </c>
      <c r="G18">
        <f t="shared" si="4"/>
        <v>28.003502563835301</v>
      </c>
      <c r="H18">
        <f t="shared" si="5"/>
        <v>5.26758173924578</v>
      </c>
      <c r="I18">
        <f>D18</f>
        <v>-15.747760980164699</v>
      </c>
    </row>
    <row r="19" spans="1:9" x14ac:dyDescent="0.3">
      <c r="A19">
        <v>-42.498481630852197</v>
      </c>
      <c r="B19">
        <v>3.0587572304970201</v>
      </c>
      <c r="C19">
        <v>-5.9145190700421697</v>
      </c>
      <c r="D19">
        <v>5.5561181363275596</v>
      </c>
      <c r="E19">
        <v>17</v>
      </c>
      <c r="F19">
        <f t="shared" si="0"/>
        <v>-42.498481630852197</v>
      </c>
      <c r="G19">
        <f t="shared" si="4"/>
        <v>3.0587572304970201</v>
      </c>
      <c r="H19">
        <f t="shared" si="5"/>
        <v>5.5854809299578303</v>
      </c>
      <c r="I19">
        <f t="shared" si="3"/>
        <v>5.5561181363275596</v>
      </c>
    </row>
    <row r="20" spans="1:9" x14ac:dyDescent="0.3">
      <c r="A20">
        <v>17.6863496879308</v>
      </c>
      <c r="B20">
        <v>39.820322551481802</v>
      </c>
      <c r="C20">
        <v>-6.4273730267051503</v>
      </c>
      <c r="D20">
        <v>2.9883257192301298</v>
      </c>
      <c r="E20">
        <v>18</v>
      </c>
      <c r="F20">
        <f t="shared" si="0"/>
        <v>17.6863496879308</v>
      </c>
      <c r="G20">
        <f t="shared" si="4"/>
        <v>39.820322551481802</v>
      </c>
      <c r="H20">
        <f t="shared" si="5"/>
        <v>5.0726269732948497</v>
      </c>
      <c r="I20">
        <f t="shared" si="3"/>
        <v>2.9883257192301298</v>
      </c>
    </row>
    <row r="21" spans="1:9" x14ac:dyDescent="0.3">
      <c r="A21">
        <v>25.8684555083323</v>
      </c>
      <c r="B21">
        <v>29.486793046953601</v>
      </c>
      <c r="C21">
        <v>-5.9773300711479296</v>
      </c>
      <c r="D21">
        <v>9.8268060023553794</v>
      </c>
      <c r="E21">
        <v>19</v>
      </c>
      <c r="F21">
        <f t="shared" si="0"/>
        <v>25.8684555083323</v>
      </c>
      <c r="G21">
        <f t="shared" si="4"/>
        <v>29.486793046953601</v>
      </c>
      <c r="H21">
        <f t="shared" si="5"/>
        <v>5.5226699288520704</v>
      </c>
      <c r="I21">
        <f t="shared" si="3"/>
        <v>9.8268060023553794</v>
      </c>
    </row>
    <row r="22" spans="1:9" x14ac:dyDescent="0.3">
      <c r="A22">
        <v>-15.3585551863459</v>
      </c>
      <c r="B22">
        <v>-37.539009123413301</v>
      </c>
      <c r="C22">
        <v>-5.8653129826858903</v>
      </c>
      <c r="D22">
        <v>6.85188854439241</v>
      </c>
      <c r="E22">
        <v>20</v>
      </c>
      <c r="F22">
        <f t="shared" si="0"/>
        <v>-15.3585551863459</v>
      </c>
      <c r="G22">
        <f t="shared" si="4"/>
        <v>-37.539009123413301</v>
      </c>
      <c r="H22">
        <f t="shared" si="5"/>
        <v>5.6346870173141097</v>
      </c>
      <c r="I22">
        <f t="shared" si="3"/>
        <v>6.85188854439241</v>
      </c>
    </row>
    <row r="23" spans="1:9" x14ac:dyDescent="0.3">
      <c r="A23">
        <v>30.693178809471899</v>
      </c>
      <c r="B23">
        <v>-83.716319068388401</v>
      </c>
      <c r="C23">
        <v>-6.0528322694824297</v>
      </c>
      <c r="D23">
        <v>8.6684054667238897</v>
      </c>
      <c r="E23">
        <v>21</v>
      </c>
      <c r="F23">
        <f t="shared" si="0"/>
        <v>30.693178809471899</v>
      </c>
      <c r="G23">
        <f t="shared" si="4"/>
        <v>-83.716319068388401</v>
      </c>
      <c r="H23">
        <f t="shared" si="5"/>
        <v>5.4471677305175703</v>
      </c>
      <c r="I23">
        <f>D23+20</f>
        <v>28.66840546672389</v>
      </c>
    </row>
    <row r="24" spans="1:9" x14ac:dyDescent="0.3">
      <c r="A24">
        <v>-29.911443127588502</v>
      </c>
      <c r="B24">
        <v>-30.513575296143902</v>
      </c>
      <c r="C24">
        <v>-5.5876373668279697</v>
      </c>
      <c r="D24">
        <v>0.25064301627466701</v>
      </c>
      <c r="E24">
        <v>22</v>
      </c>
      <c r="F24">
        <f t="shared" si="0"/>
        <v>-29.911443127588502</v>
      </c>
      <c r="G24">
        <f t="shared" si="4"/>
        <v>-30.513575296143902</v>
      </c>
      <c r="H24">
        <f t="shared" si="5"/>
        <v>5.9123626331720303</v>
      </c>
      <c r="I24">
        <f>D24+20</f>
        <v>20.250643016274665</v>
      </c>
    </row>
    <row r="25" spans="1:9" x14ac:dyDescent="0.3">
      <c r="A25">
        <v>27.698765240846502</v>
      </c>
      <c r="B25">
        <v>-92.700817770484903</v>
      </c>
      <c r="C25">
        <v>-5.8913853516274699</v>
      </c>
      <c r="D25">
        <v>15.1907755354503</v>
      </c>
      <c r="E25">
        <v>23</v>
      </c>
      <c r="F25">
        <f t="shared" si="0"/>
        <v>27.698765240846502</v>
      </c>
      <c r="G25">
        <f t="shared" si="4"/>
        <v>-92.700817770484903</v>
      </c>
      <c r="H25">
        <f t="shared" si="5"/>
        <v>5.6086146483725301</v>
      </c>
      <c r="I25">
        <f>D25+38</f>
        <v>53.1907755354503</v>
      </c>
    </row>
    <row r="26" spans="1:9" x14ac:dyDescent="0.3">
      <c r="A26">
        <v>12.746315018485699</v>
      </c>
      <c r="B26">
        <v>4.1780589164727404</v>
      </c>
      <c r="C26">
        <v>-5.8700002019420801</v>
      </c>
      <c r="D26">
        <v>0.459279928126271</v>
      </c>
      <c r="E26">
        <v>24</v>
      </c>
      <c r="F26">
        <f t="shared" si="0"/>
        <v>12.746315018485699</v>
      </c>
      <c r="G26">
        <f t="shared" si="4"/>
        <v>4.1780589164727404</v>
      </c>
      <c r="H26">
        <f t="shared" si="5"/>
        <v>5.6299997980579199</v>
      </c>
      <c r="I26">
        <f>D26+20</f>
        <v>20.459279928126271</v>
      </c>
    </row>
    <row r="27" spans="1:9" x14ac:dyDescent="0.3">
      <c r="A27">
        <v>-51.407929927760101</v>
      </c>
      <c r="B27">
        <v>34.157566009762597</v>
      </c>
      <c r="C27">
        <v>-5.8514058540146801</v>
      </c>
      <c r="D27">
        <v>9.7654878119851904</v>
      </c>
      <c r="E27">
        <v>25</v>
      </c>
      <c r="F27">
        <f t="shared" si="0"/>
        <v>-51.407929927760101</v>
      </c>
      <c r="G27">
        <f t="shared" si="4"/>
        <v>34.157566009762597</v>
      </c>
      <c r="H27">
        <f t="shared" si="5"/>
        <v>5.6485941459853199</v>
      </c>
      <c r="I27">
        <f>D27+28</f>
        <v>37.765487811985189</v>
      </c>
    </row>
    <row r="28" spans="1:9" x14ac:dyDescent="0.3">
      <c r="A28">
        <v>4.4462490282357701</v>
      </c>
      <c r="B28">
        <v>-205.01881517869001</v>
      </c>
      <c r="C28">
        <v>-5.6589760680154102</v>
      </c>
      <c r="D28">
        <v>1.6315090256526701</v>
      </c>
      <c r="E28">
        <v>26</v>
      </c>
      <c r="F28">
        <f t="shared" si="0"/>
        <v>4.4462490282357701</v>
      </c>
      <c r="G28">
        <f>-67.10336</f>
        <v>-67.103359999999995</v>
      </c>
      <c r="H28">
        <f t="shared" si="5"/>
        <v>5.8410239319845898</v>
      </c>
      <c r="I28">
        <f>D28+16</f>
        <v>17.631509025652669</v>
      </c>
    </row>
    <row r="29" spans="1:9" x14ac:dyDescent="0.3">
      <c r="A29">
        <v>3.2375772830097498</v>
      </c>
      <c r="B29">
        <v>47.355020219267203</v>
      </c>
      <c r="C29">
        <v>-6.6983161210502704</v>
      </c>
      <c r="D29">
        <v>11.807317708194899</v>
      </c>
      <c r="E29">
        <v>27</v>
      </c>
      <c r="F29">
        <f t="shared" si="0"/>
        <v>3.2375772830097498</v>
      </c>
      <c r="G29">
        <f t="shared" si="4"/>
        <v>47.355020219267203</v>
      </c>
      <c r="H29">
        <f t="shared" si="5"/>
        <v>4.8016838789497296</v>
      </c>
      <c r="I29">
        <f t="shared" si="3"/>
        <v>11.807317708194899</v>
      </c>
    </row>
    <row r="30" spans="1:9" x14ac:dyDescent="0.3">
      <c r="A30">
        <v>15.0445345542817</v>
      </c>
      <c r="B30">
        <v>0.71659565553576998</v>
      </c>
      <c r="C30">
        <v>-5.2571834297214197</v>
      </c>
      <c r="D30">
        <v>2.9790470586525402</v>
      </c>
      <c r="E30">
        <v>28</v>
      </c>
      <c r="F30">
        <f t="shared" si="0"/>
        <v>15.0445345542817</v>
      </c>
      <c r="G30">
        <f t="shared" si="4"/>
        <v>0.71659565553576998</v>
      </c>
      <c r="H30">
        <f t="shared" si="5"/>
        <v>6.2428165702785803</v>
      </c>
      <c r="I30">
        <f>D30*3+28</f>
        <v>36.93714117595762</v>
      </c>
    </row>
    <row r="31" spans="1:9" x14ac:dyDescent="0.3">
      <c r="A31">
        <v>7.3293608184331198</v>
      </c>
      <c r="B31">
        <v>73.468005107911907</v>
      </c>
      <c r="C31">
        <v>-6.1871391389323396</v>
      </c>
      <c r="D31">
        <v>6.7911772172185696</v>
      </c>
      <c r="E31">
        <v>29</v>
      </c>
      <c r="F31">
        <f t="shared" si="0"/>
        <v>7.3293608184331198</v>
      </c>
      <c r="G31">
        <f t="shared" si="4"/>
        <v>73.468005107911907</v>
      </c>
      <c r="H31">
        <f>SUM(C31,11.5)</f>
        <v>5.3128608610676604</v>
      </c>
      <c r="I31">
        <f t="shared" ref="I31:I36" si="7">D31*3+6</f>
        <v>26.373531651655711</v>
      </c>
    </row>
    <row r="32" spans="1:9" x14ac:dyDescent="0.3">
      <c r="A32">
        <v>-4.4377838978797</v>
      </c>
      <c r="B32">
        <v>16.5942282535526</v>
      </c>
      <c r="C32">
        <v>-6.4821569272892203</v>
      </c>
      <c r="D32">
        <v>11.343829415080201</v>
      </c>
      <c r="E32">
        <v>30</v>
      </c>
      <c r="F32">
        <f t="shared" si="0"/>
        <v>-4.4377838978797</v>
      </c>
      <c r="G32">
        <f t="shared" si="4"/>
        <v>16.5942282535526</v>
      </c>
      <c r="H32">
        <f>SUM(C32,10)</f>
        <v>3.5178430727107797</v>
      </c>
      <c r="I32">
        <f t="shared" si="7"/>
        <v>40.031488245240602</v>
      </c>
    </row>
    <row r="33" spans="1:9" x14ac:dyDescent="0.3">
      <c r="A33">
        <v>13.207744573998299</v>
      </c>
      <c r="B33">
        <v>15.250149637224</v>
      </c>
      <c r="C33">
        <v>-6.8813861184831397</v>
      </c>
      <c r="D33">
        <v>5.9970030416814399</v>
      </c>
      <c r="E33">
        <v>31</v>
      </c>
      <c r="F33">
        <f t="shared" si="0"/>
        <v>13.207744573998299</v>
      </c>
      <c r="G33">
        <f t="shared" si="4"/>
        <v>15.250149637224</v>
      </c>
      <c r="H33">
        <f t="shared" si="1"/>
        <v>3.1186138815168603</v>
      </c>
      <c r="I33">
        <f t="shared" si="7"/>
        <v>23.991009125044322</v>
      </c>
    </row>
    <row r="34" spans="1:9" x14ac:dyDescent="0.3">
      <c r="A34">
        <v>-18.677482487078901</v>
      </c>
      <c r="B34">
        <v>45.831401130652502</v>
      </c>
      <c r="C34">
        <v>-5.8797230598400798</v>
      </c>
      <c r="D34">
        <v>6.8338415314100596</v>
      </c>
      <c r="E34">
        <v>32</v>
      </c>
      <c r="F34">
        <f t="shared" si="0"/>
        <v>-18.677482487078901</v>
      </c>
      <c r="G34">
        <f t="shared" si="4"/>
        <v>45.831401130652502</v>
      </c>
      <c r="H34">
        <f t="shared" si="1"/>
        <v>4.1202769401599202</v>
      </c>
      <c r="I34">
        <f t="shared" si="7"/>
        <v>26.50152459423018</v>
      </c>
    </row>
    <row r="35" spans="1:9" x14ac:dyDescent="0.3">
      <c r="A35">
        <v>18.767209785226399</v>
      </c>
      <c r="B35">
        <v>18.235268982237098</v>
      </c>
      <c r="C35">
        <v>-5.9388351774287402</v>
      </c>
      <c r="D35">
        <v>4.6714473667448502</v>
      </c>
      <c r="E35">
        <v>33</v>
      </c>
      <c r="F35">
        <f t="shared" si="0"/>
        <v>18.767209785226399</v>
      </c>
      <c r="G35">
        <f t="shared" si="4"/>
        <v>18.235268982237098</v>
      </c>
      <c r="H35">
        <f t="shared" si="1"/>
        <v>4.0611648225712598</v>
      </c>
      <c r="I35">
        <f>D35*3+26</f>
        <v>40.014342100234551</v>
      </c>
    </row>
    <row r="36" spans="1:9" x14ac:dyDescent="0.3">
      <c r="A36">
        <v>63.918850908294203</v>
      </c>
      <c r="B36">
        <v>29.8855217502622</v>
      </c>
      <c r="C36">
        <v>-6.9119608038599401</v>
      </c>
      <c r="D36">
        <v>7.6144942593264</v>
      </c>
      <c r="E36">
        <v>34</v>
      </c>
      <c r="F36">
        <f t="shared" si="0"/>
        <v>63.918850908294203</v>
      </c>
      <c r="G36">
        <f t="shared" si="4"/>
        <v>29.8855217502622</v>
      </c>
      <c r="H36">
        <f t="shared" si="1"/>
        <v>3.0880391961400599</v>
      </c>
      <c r="I36">
        <f t="shared" si="7"/>
        <v>28.843482777979201</v>
      </c>
    </row>
    <row r="37" spans="1:9" x14ac:dyDescent="0.3">
      <c r="A37">
        <v>12.8308466226874</v>
      </c>
      <c r="B37">
        <v>41.972979686594599</v>
      </c>
      <c r="C37">
        <v>-6.6870724451924799</v>
      </c>
      <c r="D37">
        <v>1.9433717759706499</v>
      </c>
      <c r="E37">
        <v>35</v>
      </c>
      <c r="F37">
        <f t="shared" si="0"/>
        <v>12.8308466226874</v>
      </c>
      <c r="G37">
        <f t="shared" si="4"/>
        <v>41.972979686594599</v>
      </c>
      <c r="H37">
        <f>SUM(C37,12)</f>
        <v>5.3129275548075201</v>
      </c>
      <c r="I37">
        <f>D37+46</f>
        <v>47.943371775970647</v>
      </c>
    </row>
    <row r="38" spans="1:9" x14ac:dyDescent="0.3">
      <c r="A38">
        <v>6.1225908422137598E-2</v>
      </c>
      <c r="B38">
        <v>44.493335469931303</v>
      </c>
      <c r="C38">
        <v>-6.7473158211883097</v>
      </c>
      <c r="D38">
        <v>6.5209300423012202</v>
      </c>
      <c r="E38">
        <v>36</v>
      </c>
      <c r="F38">
        <f t="shared" si="0"/>
        <v>6.1225908422137598E-2</v>
      </c>
      <c r="G38">
        <f t="shared" si="4"/>
        <v>44.493335469931303</v>
      </c>
      <c r="H38">
        <f t="shared" ref="H38:H43" si="8">SUM(C38,12)</f>
        <v>5.2526841788116903</v>
      </c>
      <c r="I38">
        <f>D38+10</f>
        <v>16.52093004230122</v>
      </c>
    </row>
    <row r="39" spans="1:9" x14ac:dyDescent="0.3">
      <c r="A39">
        <v>44.346375781370398</v>
      </c>
      <c r="B39">
        <v>37.937020380182901</v>
      </c>
      <c r="C39">
        <v>-6.6868487206836198</v>
      </c>
      <c r="D39">
        <v>0.53592224216234297</v>
      </c>
      <c r="E39">
        <v>37</v>
      </c>
      <c r="F39">
        <f t="shared" si="0"/>
        <v>44.346375781370398</v>
      </c>
      <c r="G39">
        <f t="shared" si="4"/>
        <v>37.937020380182901</v>
      </c>
      <c r="H39">
        <f t="shared" si="8"/>
        <v>5.3131512793163802</v>
      </c>
      <c r="I39">
        <f>D39+35</f>
        <v>35.535922242162343</v>
      </c>
    </row>
    <row r="40" spans="1:9" x14ac:dyDescent="0.3">
      <c r="A40">
        <v>-8.8181670261519596</v>
      </c>
      <c r="B40">
        <v>51.533737710953197</v>
      </c>
      <c r="C40">
        <v>-6.9181073933301596</v>
      </c>
      <c r="D40">
        <v>3.8643178432888501</v>
      </c>
      <c r="E40">
        <v>38</v>
      </c>
      <c r="F40">
        <f t="shared" si="0"/>
        <v>-8.8181670261519596</v>
      </c>
      <c r="G40">
        <f t="shared" si="4"/>
        <v>51.533737710953197</v>
      </c>
      <c r="H40">
        <f t="shared" si="8"/>
        <v>5.0818926066698404</v>
      </c>
      <c r="I40">
        <f>D40+50</f>
        <v>53.864317843288852</v>
      </c>
    </row>
    <row r="41" spans="1:9" x14ac:dyDescent="0.3">
      <c r="A41">
        <v>22.8875640464307</v>
      </c>
      <c r="B41">
        <v>38.886242436318803</v>
      </c>
      <c r="C41">
        <v>-6.5448780216419804</v>
      </c>
      <c r="D41">
        <v>6.0777047922883103</v>
      </c>
      <c r="E41">
        <v>39</v>
      </c>
      <c r="F41">
        <f t="shared" si="0"/>
        <v>22.8875640464307</v>
      </c>
      <c r="G41">
        <f t="shared" si="4"/>
        <v>38.886242436318803</v>
      </c>
      <c r="H41">
        <f t="shared" si="8"/>
        <v>5.4551219783580196</v>
      </c>
      <c r="I41">
        <f t="shared" ref="I41:I44" si="9">D41+50</f>
        <v>56.077704792288309</v>
      </c>
    </row>
    <row r="42" spans="1:9" x14ac:dyDescent="0.3">
      <c r="A42">
        <v>58.643033172553402</v>
      </c>
      <c r="B42">
        <v>45.189539611382799</v>
      </c>
      <c r="C42">
        <v>-6.8015636053553497</v>
      </c>
      <c r="D42">
        <v>1.8426598676456001</v>
      </c>
      <c r="E42">
        <v>40</v>
      </c>
      <c r="F42">
        <f t="shared" si="0"/>
        <v>58.643033172553402</v>
      </c>
      <c r="G42">
        <f t="shared" si="4"/>
        <v>45.189539611382799</v>
      </c>
      <c r="H42">
        <f t="shared" si="8"/>
        <v>5.1984363946446503</v>
      </c>
      <c r="I42">
        <f>D42+80</f>
        <v>81.842659867645594</v>
      </c>
    </row>
    <row r="43" spans="1:9" x14ac:dyDescent="0.3">
      <c r="A43">
        <v>28.918616242157</v>
      </c>
      <c r="B43">
        <v>47.750266999125003</v>
      </c>
      <c r="C43">
        <v>-6.2810433325526303</v>
      </c>
      <c r="D43">
        <v>4.3599424613697204</v>
      </c>
      <c r="E43">
        <v>41</v>
      </c>
      <c r="F43">
        <f t="shared" si="0"/>
        <v>28.918616242157</v>
      </c>
      <c r="G43">
        <f t="shared" si="4"/>
        <v>47.750266999125003</v>
      </c>
      <c r="H43">
        <f t="shared" si="8"/>
        <v>5.7189566674473697</v>
      </c>
      <c r="I43">
        <f>D43+59</f>
        <v>63.35994246136972</v>
      </c>
    </row>
    <row r="44" spans="1:9" x14ac:dyDescent="0.3">
      <c r="A44">
        <v>43.104513921089399</v>
      </c>
      <c r="B44">
        <v>8.8738075075004499</v>
      </c>
      <c r="C44">
        <v>-6.8324162565671598</v>
      </c>
      <c r="D44">
        <v>0.78234509539099295</v>
      </c>
      <c r="E44">
        <v>42</v>
      </c>
      <c r="F44">
        <f t="shared" si="0"/>
        <v>43.104513921089399</v>
      </c>
      <c r="G44">
        <f t="shared" si="4"/>
        <v>8.8738075075004499</v>
      </c>
      <c r="H44">
        <f>SUM(C44,12.5)</f>
        <v>5.6675837434328402</v>
      </c>
      <c r="I44">
        <f>D44+5</f>
        <v>5.7823450953909932</v>
      </c>
    </row>
    <row r="45" spans="1:9" x14ac:dyDescent="0.3">
      <c r="A45">
        <v>47.283574746965002</v>
      </c>
      <c r="B45">
        <v>74.933097206812405</v>
      </c>
      <c r="C45">
        <v>-6.9335675121265696</v>
      </c>
      <c r="D45">
        <v>1.47682569770144</v>
      </c>
      <c r="E45">
        <v>43</v>
      </c>
      <c r="F45">
        <f t="shared" si="0"/>
        <v>47.283574746965002</v>
      </c>
      <c r="G45">
        <f t="shared" si="4"/>
        <v>74.933097206812405</v>
      </c>
      <c r="H45">
        <f t="shared" ref="H45:H52" si="10">SUM(C45,12.5)</f>
        <v>5.5664324878734304</v>
      </c>
      <c r="I45">
        <f t="shared" ref="I38:I60" si="11">D45+35</f>
        <v>36.476825697701443</v>
      </c>
    </row>
    <row r="46" spans="1:9" x14ac:dyDescent="0.3">
      <c r="A46">
        <v>21.577035693221099</v>
      </c>
      <c r="B46">
        <v>18.619713832960802</v>
      </c>
      <c r="C46">
        <v>-5.8095979538375504</v>
      </c>
      <c r="D46">
        <v>6.0716019651704203</v>
      </c>
      <c r="E46">
        <v>44</v>
      </c>
      <c r="F46">
        <f t="shared" si="0"/>
        <v>21.577035693221099</v>
      </c>
      <c r="G46">
        <f t="shared" si="4"/>
        <v>18.619713832960802</v>
      </c>
      <c r="H46">
        <f t="shared" si="10"/>
        <v>6.6904020461624496</v>
      </c>
      <c r="I46">
        <f>D46+37</f>
        <v>43.071601965170423</v>
      </c>
    </row>
    <row r="47" spans="1:9" x14ac:dyDescent="0.3">
      <c r="A47">
        <v>21.0838055690155</v>
      </c>
      <c r="B47">
        <v>56.355226732009903</v>
      </c>
      <c r="C47">
        <v>-6.7592782166666101</v>
      </c>
      <c r="D47">
        <v>9.9011119719222105</v>
      </c>
      <c r="E47">
        <v>45</v>
      </c>
      <c r="F47">
        <f t="shared" si="0"/>
        <v>21.0838055690155</v>
      </c>
      <c r="G47">
        <f t="shared" si="4"/>
        <v>56.355226732009903</v>
      </c>
      <c r="H47">
        <f t="shared" si="10"/>
        <v>5.7407217833333899</v>
      </c>
      <c r="I47">
        <f>D47+75</f>
        <v>84.901111971922205</v>
      </c>
    </row>
    <row r="48" spans="1:9" x14ac:dyDescent="0.3">
      <c r="A48">
        <v>40.860420278220502</v>
      </c>
      <c r="B48">
        <v>29.1660102108312</v>
      </c>
      <c r="C48">
        <v>-6.4948567214412103</v>
      </c>
      <c r="D48">
        <v>0.222443189780582</v>
      </c>
      <c r="E48">
        <v>46</v>
      </c>
      <c r="F48">
        <f t="shared" si="0"/>
        <v>40.860420278220502</v>
      </c>
      <c r="G48">
        <f t="shared" si="4"/>
        <v>29.1660102108312</v>
      </c>
      <c r="H48">
        <f t="shared" si="10"/>
        <v>6.0051432785587897</v>
      </c>
      <c r="I48">
        <f t="shared" si="11"/>
        <v>35.222443189780584</v>
      </c>
    </row>
    <row r="49" spans="1:9" x14ac:dyDescent="0.3">
      <c r="A49">
        <v>69.804490495749505</v>
      </c>
      <c r="B49">
        <v>27.385931459651101</v>
      </c>
      <c r="C49">
        <v>-5.2465083452076797</v>
      </c>
      <c r="D49">
        <v>0.69557459500384</v>
      </c>
      <c r="E49">
        <v>47</v>
      </c>
      <c r="F49">
        <f t="shared" si="0"/>
        <v>69.804490495749505</v>
      </c>
      <c r="G49">
        <f t="shared" si="4"/>
        <v>27.385931459651101</v>
      </c>
      <c r="H49">
        <f t="shared" si="10"/>
        <v>7.2534916547923203</v>
      </c>
      <c r="I49">
        <f>D49+94</f>
        <v>94.695574595003833</v>
      </c>
    </row>
    <row r="50" spans="1:9" x14ac:dyDescent="0.3">
      <c r="A50">
        <v>33.366444947843</v>
      </c>
      <c r="B50">
        <v>23.2338358181388</v>
      </c>
      <c r="C50">
        <v>-5.9515390214645398</v>
      </c>
      <c r="D50">
        <v>1.6949726365262501</v>
      </c>
      <c r="E50">
        <v>48</v>
      </c>
      <c r="F50">
        <f t="shared" si="0"/>
        <v>33.366444947843</v>
      </c>
      <c r="G50">
        <f t="shared" si="4"/>
        <v>23.2338358181388</v>
      </c>
      <c r="H50">
        <f t="shared" si="10"/>
        <v>6.5484609785354602</v>
      </c>
      <c r="I50">
        <f t="shared" si="11"/>
        <v>36.694972636526252</v>
      </c>
    </row>
    <row r="51" spans="1:9" x14ac:dyDescent="0.3">
      <c r="A51">
        <v>25.202712980637202</v>
      </c>
      <c r="B51">
        <v>24.593086308373898</v>
      </c>
      <c r="C51">
        <v>-5.8982460902473601</v>
      </c>
      <c r="D51">
        <v>1.67872746342801</v>
      </c>
      <c r="E51">
        <v>49</v>
      </c>
      <c r="F51">
        <f t="shared" si="0"/>
        <v>25.202712980637202</v>
      </c>
      <c r="G51">
        <f t="shared" si="4"/>
        <v>24.593086308373898</v>
      </c>
      <c r="H51">
        <f t="shared" si="10"/>
        <v>6.6017539097526399</v>
      </c>
      <c r="I51">
        <f>D51+75</f>
        <v>76.678727463428004</v>
      </c>
    </row>
    <row r="52" spans="1:9" x14ac:dyDescent="0.3">
      <c r="A52">
        <v>33.917428893140503</v>
      </c>
      <c r="B52">
        <v>-1.63319148067065</v>
      </c>
      <c r="C52">
        <v>-6.8269276514287096</v>
      </c>
      <c r="D52">
        <v>0.55019225000701999</v>
      </c>
      <c r="E52">
        <v>50</v>
      </c>
      <c r="F52">
        <f t="shared" si="0"/>
        <v>33.917428893140503</v>
      </c>
      <c r="G52">
        <f t="shared" si="4"/>
        <v>-1.63319148067065</v>
      </c>
      <c r="H52">
        <f t="shared" si="10"/>
        <v>5.6730723485712904</v>
      </c>
      <c r="I52">
        <f>D52+45</f>
        <v>45.550192250007022</v>
      </c>
    </row>
    <row r="53" spans="1:9" x14ac:dyDescent="0.3">
      <c r="A53">
        <v>31.689740329847801</v>
      </c>
      <c r="B53">
        <v>36.6114803755965</v>
      </c>
      <c r="C53">
        <v>-6.8520763559115299</v>
      </c>
      <c r="D53">
        <v>4.5845897348850997</v>
      </c>
      <c r="E53">
        <v>51</v>
      </c>
      <c r="F53">
        <f t="shared" si="0"/>
        <v>31.689740329847801</v>
      </c>
      <c r="G53">
        <f t="shared" si="4"/>
        <v>36.6114803755965</v>
      </c>
      <c r="H53">
        <f t="shared" si="1"/>
        <v>3.1479236440884701</v>
      </c>
      <c r="I53">
        <f>D53+55</f>
        <v>59.5845897348851</v>
      </c>
    </row>
    <row r="54" spans="1:9" x14ac:dyDescent="0.3">
      <c r="A54">
        <v>104.232395769535</v>
      </c>
      <c r="B54">
        <v>25.699741100384099</v>
      </c>
      <c r="C54">
        <v>-6.88648024292206</v>
      </c>
      <c r="D54">
        <v>0.46312421140527399</v>
      </c>
      <c r="E54">
        <v>52</v>
      </c>
      <c r="F54">
        <f t="shared" si="0"/>
        <v>104.232395769535</v>
      </c>
      <c r="G54">
        <f t="shared" si="4"/>
        <v>25.699741100384099</v>
      </c>
      <c r="H54">
        <f t="shared" si="1"/>
        <v>3.11351975707794</v>
      </c>
      <c r="I54">
        <f t="shared" ref="I54:I56" si="12">D54+55</f>
        <v>55.463124211405272</v>
      </c>
    </row>
    <row r="55" spans="1:9" x14ac:dyDescent="0.3">
      <c r="A55">
        <v>54.615890605128598</v>
      </c>
      <c r="B55">
        <v>26.6644155662316</v>
      </c>
      <c r="C55">
        <v>-5.8985507265265502</v>
      </c>
      <c r="D55">
        <v>6.6272727859873903</v>
      </c>
      <c r="E55">
        <v>53</v>
      </c>
      <c r="F55">
        <f t="shared" si="0"/>
        <v>54.615890605128598</v>
      </c>
      <c r="G55">
        <f t="shared" si="4"/>
        <v>26.6644155662316</v>
      </c>
      <c r="H55">
        <f t="shared" si="1"/>
        <v>4.1014492734734498</v>
      </c>
      <c r="I55">
        <f t="shared" si="12"/>
        <v>61.627272785987387</v>
      </c>
    </row>
    <row r="56" spans="1:9" x14ac:dyDescent="0.3">
      <c r="A56">
        <v>141.12474963266999</v>
      </c>
      <c r="B56">
        <v>22.100067369981002</v>
      </c>
      <c r="C56">
        <v>-5.8925079479051297</v>
      </c>
      <c r="D56">
        <v>1.0299070000675301</v>
      </c>
      <c r="E56">
        <v>54</v>
      </c>
      <c r="F56">
        <f t="shared" si="0"/>
        <v>141.12474963266999</v>
      </c>
      <c r="G56">
        <f t="shared" si="4"/>
        <v>22.100067369981002</v>
      </c>
      <c r="H56">
        <f t="shared" si="1"/>
        <v>4.1074920520948703</v>
      </c>
      <c r="I56">
        <f t="shared" si="12"/>
        <v>56.029907000067531</v>
      </c>
    </row>
    <row r="57" spans="1:9" x14ac:dyDescent="0.3">
      <c r="A57">
        <v>68.464837437905302</v>
      </c>
      <c r="B57">
        <v>55.9670321805228</v>
      </c>
      <c r="C57">
        <v>-5.4839264523528302</v>
      </c>
      <c r="D57">
        <v>1.25011854725561</v>
      </c>
      <c r="E57">
        <v>55</v>
      </c>
      <c r="F57">
        <f t="shared" si="0"/>
        <v>68.464837437905302</v>
      </c>
      <c r="G57">
        <f t="shared" si="4"/>
        <v>55.9670321805228</v>
      </c>
      <c r="H57">
        <f>SUM(C57,13)</f>
        <v>7.5160735476471698</v>
      </c>
      <c r="I57">
        <f>D57+60</f>
        <v>61.25011854725561</v>
      </c>
    </row>
    <row r="58" spans="1:9" x14ac:dyDescent="0.3">
      <c r="A58">
        <v>59.630690059532299</v>
      </c>
      <c r="B58">
        <v>71.530547202223701</v>
      </c>
      <c r="C58">
        <v>-6.7052851275313898</v>
      </c>
      <c r="D58">
        <v>0.86905021213501898</v>
      </c>
      <c r="E58">
        <v>56</v>
      </c>
      <c r="F58">
        <f t="shared" si="0"/>
        <v>59.630690059532299</v>
      </c>
      <c r="G58">
        <f t="shared" si="4"/>
        <v>71.530547202223701</v>
      </c>
      <c r="H58">
        <f t="shared" ref="H58:H75" si="13">SUM(C58,13)</f>
        <v>6.2947148724686102</v>
      </c>
      <c r="I58">
        <f t="shared" si="11"/>
        <v>35.869050212135022</v>
      </c>
    </row>
    <row r="59" spans="1:9" x14ac:dyDescent="0.3">
      <c r="A59">
        <v>74.759387166159001</v>
      </c>
      <c r="B59">
        <v>21.053171898819201</v>
      </c>
      <c r="C59">
        <v>-5.2414731071833902</v>
      </c>
      <c r="D59">
        <v>9.2181304807095099</v>
      </c>
      <c r="E59">
        <v>57</v>
      </c>
      <c r="F59">
        <f t="shared" si="0"/>
        <v>74.759387166159001</v>
      </c>
      <c r="G59">
        <f t="shared" si="4"/>
        <v>21.053171898819201</v>
      </c>
      <c r="H59">
        <f t="shared" si="13"/>
        <v>7.7585268928166098</v>
      </c>
      <c r="I59">
        <f t="shared" si="11"/>
        <v>44.218130480709512</v>
      </c>
    </row>
    <row r="60" spans="1:9" x14ac:dyDescent="0.3">
      <c r="A60">
        <v>132.67130492549001</v>
      </c>
      <c r="B60">
        <v>16.525706047040501</v>
      </c>
      <c r="C60">
        <v>-6.9458191107593699</v>
      </c>
      <c r="D60">
        <v>0.27368156550394201</v>
      </c>
      <c r="E60">
        <v>58</v>
      </c>
      <c r="F60">
        <f t="shared" si="0"/>
        <v>132.67130492549001</v>
      </c>
      <c r="G60">
        <f t="shared" si="4"/>
        <v>16.525706047040501</v>
      </c>
      <c r="H60">
        <f t="shared" si="13"/>
        <v>6.0541808892406301</v>
      </c>
      <c r="I60">
        <f>D60+98</f>
        <v>98.273681565503935</v>
      </c>
    </row>
    <row r="61" spans="1:9" x14ac:dyDescent="0.3">
      <c r="A61">
        <v>28.846923199464001</v>
      </c>
      <c r="B61">
        <v>110.017294069991</v>
      </c>
      <c r="C61">
        <v>-6.9163392897795601</v>
      </c>
      <c r="D61">
        <v>4.8743736447380703</v>
      </c>
      <c r="E61">
        <v>59</v>
      </c>
      <c r="F61">
        <f t="shared" si="0"/>
        <v>28.846923199464001</v>
      </c>
      <c r="G61">
        <f t="shared" si="4"/>
        <v>110.017294069991</v>
      </c>
      <c r="H61">
        <f t="shared" si="13"/>
        <v>6.0836607102204399</v>
      </c>
      <c r="I61">
        <f>D61+54</f>
        <v>58.874373644738071</v>
      </c>
    </row>
    <row r="62" spans="1:9" x14ac:dyDescent="0.3">
      <c r="A62">
        <v>79.561446783541101</v>
      </c>
      <c r="B62">
        <v>53.8205221251336</v>
      </c>
      <c r="C62">
        <v>-5.8910839277833302</v>
      </c>
      <c r="D62">
        <v>4.4846901788194602</v>
      </c>
      <c r="E62">
        <v>60</v>
      </c>
      <c r="F62">
        <f t="shared" si="0"/>
        <v>79.561446783541101</v>
      </c>
      <c r="G62">
        <f t="shared" si="4"/>
        <v>53.8205221251336</v>
      </c>
      <c r="H62">
        <f t="shared" si="13"/>
        <v>7.1089160722166698</v>
      </c>
      <c r="I62">
        <f>D62+80</f>
        <v>84.484690178819463</v>
      </c>
    </row>
    <row r="63" spans="1:9" x14ac:dyDescent="0.3">
      <c r="A63">
        <v>55.887978012679199</v>
      </c>
      <c r="B63">
        <v>46.436992722736498</v>
      </c>
      <c r="C63">
        <v>-6.3094908985218101</v>
      </c>
      <c r="D63">
        <v>6.2267054912016704</v>
      </c>
      <c r="E63">
        <v>61</v>
      </c>
      <c r="F63">
        <f t="shared" si="0"/>
        <v>55.887978012679199</v>
      </c>
      <c r="G63">
        <f t="shared" si="4"/>
        <v>46.436992722736498</v>
      </c>
      <c r="H63">
        <f t="shared" si="13"/>
        <v>6.6905091014781899</v>
      </c>
      <c r="I63">
        <f>D63+61</f>
        <v>67.22670549120167</v>
      </c>
    </row>
    <row r="64" spans="1:9" x14ac:dyDescent="0.3">
      <c r="A64">
        <v>42.571241845267799</v>
      </c>
      <c r="B64">
        <v>28.5609472920274</v>
      </c>
      <c r="C64">
        <v>-7.0199824805258002</v>
      </c>
      <c r="D64">
        <v>0.594844461884253</v>
      </c>
      <c r="E64">
        <v>62</v>
      </c>
      <c r="F64">
        <f t="shared" si="0"/>
        <v>42.571241845267799</v>
      </c>
      <c r="G64">
        <f t="shared" si="4"/>
        <v>28.5609472920274</v>
      </c>
      <c r="H64">
        <f t="shared" si="13"/>
        <v>5.9800175194741998</v>
      </c>
      <c r="I64">
        <f>D64+78</f>
        <v>78.59484446188425</v>
      </c>
    </row>
    <row r="65" spans="1:9" x14ac:dyDescent="0.3">
      <c r="A65">
        <v>48.780289055571899</v>
      </c>
      <c r="B65">
        <v>-20.596552162590701</v>
      </c>
      <c r="C65">
        <v>-6.95543499381382</v>
      </c>
      <c r="D65">
        <v>6.2377851018758603</v>
      </c>
      <c r="E65">
        <v>63</v>
      </c>
      <c r="F65">
        <f t="shared" si="0"/>
        <v>48.780289055571899</v>
      </c>
      <c r="G65">
        <f t="shared" si="4"/>
        <v>-20.596552162590701</v>
      </c>
      <c r="H65">
        <f t="shared" si="13"/>
        <v>6.04456500618618</v>
      </c>
      <c r="I65">
        <f>D65+39</f>
        <v>45.237785101875858</v>
      </c>
    </row>
    <row r="66" spans="1:9" x14ac:dyDescent="0.3">
      <c r="A66">
        <v>42.104894778808799</v>
      </c>
      <c r="B66">
        <v>22.473711916916301</v>
      </c>
      <c r="C66">
        <v>-6.9246760768896598</v>
      </c>
      <c r="D66">
        <v>0.192259740746545</v>
      </c>
      <c r="E66">
        <v>64</v>
      </c>
      <c r="F66">
        <f t="shared" si="0"/>
        <v>42.104894778808799</v>
      </c>
      <c r="G66">
        <f t="shared" si="4"/>
        <v>22.473711916916301</v>
      </c>
      <c r="H66">
        <f t="shared" si="13"/>
        <v>6.0753239231103402</v>
      </c>
      <c r="I66">
        <f t="shared" ref="I63:I67" si="14">D66+39</f>
        <v>39.192259740746543</v>
      </c>
    </row>
    <row r="67" spans="1:9" x14ac:dyDescent="0.3">
      <c r="A67">
        <v>56.362942806705</v>
      </c>
      <c r="B67">
        <v>37.953417550894002</v>
      </c>
      <c r="C67">
        <v>-5.9015285546489702</v>
      </c>
      <c r="D67">
        <v>6.7771582327370501</v>
      </c>
      <c r="E67">
        <v>65</v>
      </c>
      <c r="F67">
        <f t="shared" ref="F67:F101" si="15">A67</f>
        <v>56.362942806705</v>
      </c>
      <c r="G67">
        <f t="shared" ref="G67:G101" si="16">B67</f>
        <v>37.953417550894002</v>
      </c>
      <c r="H67">
        <f t="shared" si="13"/>
        <v>7.0984714453510298</v>
      </c>
      <c r="I67">
        <f>D67+90</f>
        <v>96.777158232737051</v>
      </c>
    </row>
    <row r="68" spans="1:9" x14ac:dyDescent="0.3">
      <c r="A68">
        <v>44.717949113242703</v>
      </c>
      <c r="B68">
        <v>32.982050233552698</v>
      </c>
      <c r="C68">
        <v>-5.9724119328111396</v>
      </c>
      <c r="D68">
        <v>6.2491737303960404</v>
      </c>
      <c r="E68">
        <v>66</v>
      </c>
      <c r="F68">
        <f t="shared" si="15"/>
        <v>44.717949113242703</v>
      </c>
      <c r="G68">
        <f t="shared" si="16"/>
        <v>32.982050233552698</v>
      </c>
      <c r="H68">
        <f t="shared" si="13"/>
        <v>7.0275880671888604</v>
      </c>
      <c r="I68">
        <f>D68+75</f>
        <v>81.249173730396038</v>
      </c>
    </row>
    <row r="69" spans="1:9" x14ac:dyDescent="0.3">
      <c r="A69">
        <v>57.868981162068501</v>
      </c>
      <c r="B69">
        <v>20.466728005495799</v>
      </c>
      <c r="C69">
        <v>-6.9074313362038904</v>
      </c>
      <c r="D69">
        <v>7.74890393882675</v>
      </c>
      <c r="E69">
        <v>67</v>
      </c>
      <c r="F69">
        <f t="shared" si="15"/>
        <v>57.868981162068501</v>
      </c>
      <c r="G69">
        <f t="shared" si="16"/>
        <v>20.466728005495799</v>
      </c>
      <c r="H69">
        <f t="shared" si="13"/>
        <v>6.0925686637961096</v>
      </c>
      <c r="I69">
        <f t="shared" ref="I69:I70" si="17">D69+75</f>
        <v>82.748903938826743</v>
      </c>
    </row>
    <row r="70" spans="1:9" x14ac:dyDescent="0.3">
      <c r="A70">
        <v>70.996094701358004</v>
      </c>
      <c r="B70">
        <v>25.166195867842902</v>
      </c>
      <c r="C70">
        <v>-5.2952763785159496</v>
      </c>
      <c r="D70">
        <v>2.34466263883145</v>
      </c>
      <c r="E70">
        <v>68</v>
      </c>
      <c r="F70">
        <f t="shared" si="15"/>
        <v>70.996094701358004</v>
      </c>
      <c r="G70">
        <f t="shared" si="16"/>
        <v>25.166195867842902</v>
      </c>
      <c r="H70">
        <f t="shared" si="13"/>
        <v>7.7047236214840504</v>
      </c>
      <c r="I70">
        <f t="shared" si="17"/>
        <v>77.344662638831451</v>
      </c>
    </row>
    <row r="71" spans="1:9" x14ac:dyDescent="0.3">
      <c r="A71">
        <v>51.097029582573498</v>
      </c>
      <c r="B71">
        <v>-60.914582886871599</v>
      </c>
      <c r="C71">
        <v>-6.9120923553720504</v>
      </c>
      <c r="D71">
        <v>6.12889448581201</v>
      </c>
      <c r="E71">
        <v>69</v>
      </c>
      <c r="F71">
        <f t="shared" si="15"/>
        <v>51.097029582573498</v>
      </c>
      <c r="G71">
        <f t="shared" si="16"/>
        <v>-60.914582886871599</v>
      </c>
      <c r="H71">
        <f t="shared" si="13"/>
        <v>6.0879076446279496</v>
      </c>
      <c r="I71">
        <f>D71+4</f>
        <v>10.12889448581201</v>
      </c>
    </row>
    <row r="72" spans="1:9" x14ac:dyDescent="0.3">
      <c r="A72">
        <v>43.061600518754702</v>
      </c>
      <c r="B72">
        <v>15.292745444072899</v>
      </c>
      <c r="C72">
        <v>-5.9232545740444502</v>
      </c>
      <c r="D72">
        <v>0.191891172730079</v>
      </c>
      <c r="E72">
        <v>70</v>
      </c>
      <c r="F72">
        <f t="shared" si="15"/>
        <v>43.061600518754702</v>
      </c>
      <c r="G72">
        <f t="shared" si="16"/>
        <v>15.292745444072899</v>
      </c>
      <c r="H72">
        <f t="shared" si="13"/>
        <v>7.0767454259555498</v>
      </c>
      <c r="I72">
        <f>D72+86</f>
        <v>86.191891172730081</v>
      </c>
    </row>
    <row r="73" spans="1:9" x14ac:dyDescent="0.3">
      <c r="A73">
        <v>50.511159650379497</v>
      </c>
      <c r="B73">
        <v>27.8823699576932</v>
      </c>
      <c r="C73">
        <v>-6.0357675519007596</v>
      </c>
      <c r="D73">
        <v>4.9121061404623996</v>
      </c>
      <c r="E73">
        <v>71</v>
      </c>
      <c r="F73">
        <f t="shared" si="15"/>
        <v>50.511159650379497</v>
      </c>
      <c r="G73">
        <f t="shared" si="16"/>
        <v>27.8823699576932</v>
      </c>
      <c r="H73">
        <f t="shared" si="13"/>
        <v>6.9642324480992404</v>
      </c>
      <c r="I73">
        <f>D73+86</f>
        <v>90.912106140462399</v>
      </c>
    </row>
    <row r="74" spans="1:9" x14ac:dyDescent="0.3">
      <c r="A74">
        <v>58.894293825507901</v>
      </c>
      <c r="B74">
        <v>19.6876245419428</v>
      </c>
      <c r="C74">
        <v>-5.74519666796665</v>
      </c>
      <c r="D74">
        <v>0.98522681175388804</v>
      </c>
      <c r="E74">
        <v>72</v>
      </c>
      <c r="F74">
        <f t="shared" si="15"/>
        <v>58.894293825507901</v>
      </c>
      <c r="G74">
        <f t="shared" si="16"/>
        <v>19.6876245419428</v>
      </c>
      <c r="H74">
        <f t="shared" si="13"/>
        <v>7.25480333203335</v>
      </c>
      <c r="I74">
        <f>D74+78</f>
        <v>78.98522681175389</v>
      </c>
    </row>
    <row r="75" spans="1:9" x14ac:dyDescent="0.3">
      <c r="A75">
        <v>49.164186654985897</v>
      </c>
      <c r="B75">
        <v>80.790504727367704</v>
      </c>
      <c r="C75">
        <v>-6.2659921602033899</v>
      </c>
      <c r="D75">
        <v>2.9463687738581501</v>
      </c>
      <c r="E75">
        <v>73</v>
      </c>
      <c r="F75">
        <f t="shared" si="15"/>
        <v>49.164186654985897</v>
      </c>
      <c r="G75">
        <f t="shared" si="16"/>
        <v>80.790504727367704</v>
      </c>
      <c r="H75">
        <f t="shared" si="13"/>
        <v>6.7340078397966101</v>
      </c>
      <c r="I75">
        <f t="shared" ref="I73:I78" si="18">D75+62</f>
        <v>64.946368773858154</v>
      </c>
    </row>
    <row r="76" spans="1:9" x14ac:dyDescent="0.3">
      <c r="A76">
        <v>54.2000083957032</v>
      </c>
      <c r="B76">
        <v>82.535213896541606</v>
      </c>
      <c r="C76">
        <v>-6.28345275862719</v>
      </c>
      <c r="D76">
        <v>6.31809358238384</v>
      </c>
      <c r="E76">
        <v>74</v>
      </c>
      <c r="F76">
        <f t="shared" si="15"/>
        <v>54.2000083957032</v>
      </c>
      <c r="G76">
        <f t="shared" si="16"/>
        <v>82.535213896541606</v>
      </c>
      <c r="H76">
        <f>SUM(C76,10)</f>
        <v>3.71654724137281</v>
      </c>
      <c r="I76">
        <f>D76+83</f>
        <v>89.318093582383838</v>
      </c>
    </row>
    <row r="77" spans="1:9" x14ac:dyDescent="0.3">
      <c r="A77">
        <v>54.4807773748988</v>
      </c>
      <c r="B77">
        <v>4.6235080679257203</v>
      </c>
      <c r="C77">
        <v>-6.1502982148625804</v>
      </c>
      <c r="D77">
        <v>1.8426742012517401</v>
      </c>
      <c r="E77">
        <v>75</v>
      </c>
      <c r="F77">
        <f t="shared" si="15"/>
        <v>54.4807773748988</v>
      </c>
      <c r="G77">
        <f t="shared" si="16"/>
        <v>4.6235080679257203</v>
      </c>
      <c r="H77">
        <f>SUM(C77,12.5)</f>
        <v>6.3497017851374196</v>
      </c>
      <c r="I77">
        <f>D77+76</f>
        <v>77.842674201251739</v>
      </c>
    </row>
    <row r="78" spans="1:9" x14ac:dyDescent="0.3">
      <c r="A78">
        <v>75.328529763607904</v>
      </c>
      <c r="B78">
        <v>48.252803567418802</v>
      </c>
      <c r="C78">
        <v>-5.3842747728327698</v>
      </c>
      <c r="D78">
        <v>-0.32580492279186701</v>
      </c>
      <c r="E78">
        <v>76</v>
      </c>
      <c r="F78">
        <f t="shared" si="15"/>
        <v>75.328529763607904</v>
      </c>
      <c r="G78">
        <f t="shared" si="16"/>
        <v>48.252803567418802</v>
      </c>
      <c r="H78">
        <f t="shared" ref="H78:H86" si="19">SUM(C78,12.5)</f>
        <v>7.1157252271672302</v>
      </c>
      <c r="I78">
        <f>D78+103</f>
        <v>102.67419507720814</v>
      </c>
    </row>
    <row r="79" spans="1:9" x14ac:dyDescent="0.3">
      <c r="A79">
        <v>57.052085635734798</v>
      </c>
      <c r="B79">
        <v>-10.9543369915199</v>
      </c>
      <c r="C79">
        <v>-5.7584493947964699</v>
      </c>
      <c r="D79">
        <v>0.174705221286866</v>
      </c>
      <c r="E79">
        <v>77</v>
      </c>
      <c r="F79">
        <f t="shared" si="15"/>
        <v>57.052085635734798</v>
      </c>
      <c r="G79">
        <f t="shared" si="16"/>
        <v>-10.9543369915199</v>
      </c>
      <c r="H79">
        <f t="shared" si="19"/>
        <v>6.7415506052035301</v>
      </c>
      <c r="I79">
        <f>D79+42</f>
        <v>42.174705221286864</v>
      </c>
    </row>
    <row r="80" spans="1:9" x14ac:dyDescent="0.3">
      <c r="A80">
        <v>55.051920285957301</v>
      </c>
      <c r="B80">
        <v>4.5054433665970004</v>
      </c>
      <c r="C80">
        <v>-5.9644865186757201</v>
      </c>
      <c r="D80">
        <v>3.89265075899685</v>
      </c>
      <c r="E80">
        <v>78</v>
      </c>
      <c r="F80">
        <f t="shared" si="15"/>
        <v>55.051920285957301</v>
      </c>
      <c r="G80">
        <f t="shared" si="16"/>
        <v>4.5054433665970004</v>
      </c>
      <c r="H80">
        <f t="shared" si="19"/>
        <v>6.5355134813242799</v>
      </c>
      <c r="I80">
        <f>D80+45</f>
        <v>48.892650758996851</v>
      </c>
    </row>
    <row r="81" spans="1:9" x14ac:dyDescent="0.3">
      <c r="A81">
        <v>54.4874882597923</v>
      </c>
      <c r="B81">
        <v>36.278635644830601</v>
      </c>
      <c r="C81">
        <v>-5.2749676788505697</v>
      </c>
      <c r="D81">
        <v>0.54924348452605598</v>
      </c>
      <c r="E81">
        <v>79</v>
      </c>
      <c r="F81">
        <f t="shared" si="15"/>
        <v>54.4874882597923</v>
      </c>
      <c r="G81">
        <f t="shared" si="16"/>
        <v>36.278635644830601</v>
      </c>
      <c r="H81">
        <f t="shared" si="19"/>
        <v>7.2250323211494303</v>
      </c>
      <c r="I81">
        <f>D81+20</f>
        <v>20.549243484526055</v>
      </c>
    </row>
    <row r="82" spans="1:9" x14ac:dyDescent="0.3">
      <c r="A82">
        <v>51.764207213161903</v>
      </c>
      <c r="B82">
        <v>44.709396660307704</v>
      </c>
      <c r="C82">
        <v>-5.7957005115587501</v>
      </c>
      <c r="D82">
        <v>4.6996003541373899</v>
      </c>
      <c r="E82">
        <v>80</v>
      </c>
      <c r="F82">
        <f t="shared" si="15"/>
        <v>51.764207213161903</v>
      </c>
      <c r="G82">
        <f t="shared" si="16"/>
        <v>44.709396660307704</v>
      </c>
      <c r="H82">
        <f t="shared" si="19"/>
        <v>6.7042994884412499</v>
      </c>
      <c r="I82">
        <f>D82+123</f>
        <v>127.69960035413739</v>
      </c>
    </row>
    <row r="83" spans="1:9" x14ac:dyDescent="0.3">
      <c r="A83">
        <v>90.326892155079193</v>
      </c>
      <c r="B83">
        <v>33.917106006707598</v>
      </c>
      <c r="C83">
        <v>-6.9306529255221996</v>
      </c>
      <c r="D83">
        <v>5.4457865041930198</v>
      </c>
      <c r="E83">
        <v>81</v>
      </c>
      <c r="F83">
        <f t="shared" si="15"/>
        <v>90.326892155079193</v>
      </c>
      <c r="G83">
        <f t="shared" si="16"/>
        <v>33.917106006707598</v>
      </c>
      <c r="H83">
        <f t="shared" si="19"/>
        <v>5.5693470744778004</v>
      </c>
      <c r="I83">
        <f>D83+85</f>
        <v>90.445786504193023</v>
      </c>
    </row>
    <row r="84" spans="1:9" x14ac:dyDescent="0.3">
      <c r="A84">
        <v>38.619155301725201</v>
      </c>
      <c r="B84">
        <v>3.8592449200672698</v>
      </c>
      <c r="C84">
        <v>-7.5770211146599298</v>
      </c>
      <c r="D84">
        <v>8.7713341361559305</v>
      </c>
      <c r="E84">
        <v>82</v>
      </c>
      <c r="F84">
        <f t="shared" si="15"/>
        <v>38.619155301725201</v>
      </c>
      <c r="G84">
        <f t="shared" si="16"/>
        <v>3.8592449200672698</v>
      </c>
      <c r="H84">
        <f t="shared" si="19"/>
        <v>4.9229788853400702</v>
      </c>
      <c r="I84">
        <f t="shared" ref="I84:I87" si="20">D84+85</f>
        <v>93.771334136155929</v>
      </c>
    </row>
    <row r="85" spans="1:9" x14ac:dyDescent="0.3">
      <c r="A85">
        <v>54.724837369249499</v>
      </c>
      <c r="B85">
        <v>33.246227686734201</v>
      </c>
      <c r="C85">
        <v>-6.9089847114649601</v>
      </c>
      <c r="D85">
        <v>1.9213939203062</v>
      </c>
      <c r="E85">
        <v>83</v>
      </c>
      <c r="F85">
        <f t="shared" si="15"/>
        <v>54.724837369249499</v>
      </c>
      <c r="G85">
        <f t="shared" si="16"/>
        <v>33.246227686734201</v>
      </c>
      <c r="H85">
        <f t="shared" si="19"/>
        <v>5.5910152885350399</v>
      </c>
      <c r="I85">
        <f t="shared" si="20"/>
        <v>86.921393920306201</v>
      </c>
    </row>
    <row r="86" spans="1:9" x14ac:dyDescent="0.3">
      <c r="A86">
        <v>51.413965844639698</v>
      </c>
      <c r="B86">
        <v>63.427592879123999</v>
      </c>
      <c r="C86">
        <v>-5.6562715008428999</v>
      </c>
      <c r="D86">
        <v>10.210668182964801</v>
      </c>
      <c r="E86">
        <v>84</v>
      </c>
      <c r="F86">
        <f t="shared" si="15"/>
        <v>51.413965844639698</v>
      </c>
      <c r="G86">
        <f t="shared" si="16"/>
        <v>63.427592879123999</v>
      </c>
      <c r="H86">
        <f t="shared" si="19"/>
        <v>6.8437284991571001</v>
      </c>
      <c r="I86">
        <f>D86+95</f>
        <v>105.2106681829648</v>
      </c>
    </row>
    <row r="87" spans="1:9" x14ac:dyDescent="0.3">
      <c r="A87">
        <v>64.396320408290194</v>
      </c>
      <c r="B87">
        <v>34.826096560841201</v>
      </c>
      <c r="C87">
        <v>-5.8518525971316704</v>
      </c>
      <c r="D87">
        <v>5.3039078814675502</v>
      </c>
      <c r="E87">
        <v>85</v>
      </c>
      <c r="F87">
        <f t="shared" si="15"/>
        <v>64.396320408290194</v>
      </c>
      <c r="G87">
        <f t="shared" si="16"/>
        <v>34.826096560841201</v>
      </c>
      <c r="H87">
        <f t="shared" ref="H67:H101" si="21">SUM(C87,10)</f>
        <v>4.1481474028683296</v>
      </c>
      <c r="I87">
        <f>D87+85</f>
        <v>90.303907881467552</v>
      </c>
    </row>
    <row r="88" spans="1:9" x14ac:dyDescent="0.3">
      <c r="A88">
        <v>47.599158300902701</v>
      </c>
      <c r="B88">
        <v>35.604212320198897</v>
      </c>
      <c r="C88">
        <v>-6.35665568582424</v>
      </c>
      <c r="D88">
        <v>0.71582250090338895</v>
      </c>
      <c r="E88">
        <v>86</v>
      </c>
      <c r="F88">
        <f t="shared" si="15"/>
        <v>47.599158300902701</v>
      </c>
      <c r="G88">
        <f t="shared" si="16"/>
        <v>35.604212320198897</v>
      </c>
      <c r="H88">
        <f>SUM(C88,13.5)</f>
        <v>7.14334431417576</v>
      </c>
      <c r="I88">
        <f t="shared" ref="I88:I89" si="22">D88+78</f>
        <v>78.715822500903386</v>
      </c>
    </row>
    <row r="89" spans="1:9" x14ac:dyDescent="0.3">
      <c r="A89">
        <v>51.887765258755998</v>
      </c>
      <c r="B89">
        <v>38.715701363419697</v>
      </c>
      <c r="C89">
        <v>-6.9115590680177599</v>
      </c>
      <c r="D89">
        <v>1.2887501054302899</v>
      </c>
      <c r="E89">
        <v>87</v>
      </c>
      <c r="F89">
        <f t="shared" si="15"/>
        <v>51.887765258755998</v>
      </c>
      <c r="G89">
        <f t="shared" si="16"/>
        <v>38.715701363419697</v>
      </c>
      <c r="H89">
        <f t="shared" ref="H89:H94" si="23">SUM(C89,13.5)</f>
        <v>6.5884409319822401</v>
      </c>
      <c r="I89">
        <f>D89+83</f>
        <v>84.288750105430296</v>
      </c>
    </row>
    <row r="90" spans="1:9" x14ac:dyDescent="0.3">
      <c r="A90">
        <v>55.940788301009498</v>
      </c>
      <c r="B90">
        <v>29.694013935080601</v>
      </c>
      <c r="C90">
        <v>-5.8960244759313003</v>
      </c>
      <c r="D90">
        <v>8.2160745782863192</v>
      </c>
      <c r="E90">
        <v>88</v>
      </c>
      <c r="F90">
        <f t="shared" si="15"/>
        <v>55.940788301009498</v>
      </c>
      <c r="G90">
        <f t="shared" si="16"/>
        <v>29.694013935080601</v>
      </c>
      <c r="H90">
        <f t="shared" si="23"/>
        <v>7.6039755240686997</v>
      </c>
      <c r="I90">
        <f>D90+26</f>
        <v>34.216074578286317</v>
      </c>
    </row>
    <row r="91" spans="1:9" x14ac:dyDescent="0.3">
      <c r="A91">
        <v>72.412429295758798</v>
      </c>
      <c r="B91">
        <v>24.7899257033536</v>
      </c>
      <c r="C91">
        <v>-5.8627357377238098</v>
      </c>
      <c r="D91">
        <v>7.5008946176279503</v>
      </c>
      <c r="E91">
        <v>89</v>
      </c>
      <c r="F91">
        <f t="shared" si="15"/>
        <v>72.412429295758798</v>
      </c>
      <c r="G91">
        <f t="shared" si="16"/>
        <v>24.7899257033536</v>
      </c>
      <c r="H91">
        <f t="shared" si="23"/>
        <v>7.6372642622761902</v>
      </c>
      <c r="I91">
        <f>D91+66</f>
        <v>73.500894617627949</v>
      </c>
    </row>
    <row r="92" spans="1:9" x14ac:dyDescent="0.3">
      <c r="A92">
        <v>49.779759778126703</v>
      </c>
      <c r="B92">
        <v>10.324505303581001</v>
      </c>
      <c r="C92">
        <v>-6.5730463041181597</v>
      </c>
      <c r="D92">
        <v>0.93842437610674101</v>
      </c>
      <c r="E92">
        <v>90</v>
      </c>
      <c r="F92">
        <f t="shared" si="15"/>
        <v>49.779759778126703</v>
      </c>
      <c r="G92">
        <f t="shared" si="16"/>
        <v>10.324505303581001</v>
      </c>
      <c r="H92">
        <f t="shared" si="23"/>
        <v>6.9269536958818403</v>
      </c>
      <c r="I92">
        <f>D92+76</f>
        <v>76.938424376106738</v>
      </c>
    </row>
    <row r="93" spans="1:9" x14ac:dyDescent="0.3">
      <c r="A93">
        <v>62.764108934769503</v>
      </c>
      <c r="B93">
        <v>39.041479874653298</v>
      </c>
      <c r="C93">
        <v>-5.9028904825636896</v>
      </c>
      <c r="D93">
        <v>1.9956331477290099</v>
      </c>
      <c r="E93">
        <v>91</v>
      </c>
      <c r="F93">
        <f t="shared" si="15"/>
        <v>62.764108934769503</v>
      </c>
      <c r="G93">
        <f t="shared" si="16"/>
        <v>39.041479874653298</v>
      </c>
      <c r="H93">
        <f t="shared" si="23"/>
        <v>7.5971095174363104</v>
      </c>
      <c r="I93">
        <f>D93+78</f>
        <v>79.995633147729009</v>
      </c>
    </row>
    <row r="94" spans="1:9" x14ac:dyDescent="0.3">
      <c r="A94">
        <v>58.977202865482703</v>
      </c>
      <c r="B94">
        <v>30.866366479560899</v>
      </c>
      <c r="C94">
        <v>-6.9149379861875397</v>
      </c>
      <c r="D94">
        <v>0.17123059651080599</v>
      </c>
      <c r="E94">
        <v>92</v>
      </c>
      <c r="F94">
        <f t="shared" si="15"/>
        <v>58.977202865482703</v>
      </c>
      <c r="G94">
        <f t="shared" si="16"/>
        <v>30.866366479560899</v>
      </c>
      <c r="H94">
        <f t="shared" si="23"/>
        <v>6.5850620138124603</v>
      </c>
      <c r="I94">
        <f>D94+68</f>
        <v>68.17123059651081</v>
      </c>
    </row>
    <row r="95" spans="1:9" x14ac:dyDescent="0.3">
      <c r="A95">
        <v>55.5196080397684</v>
      </c>
      <c r="B95">
        <v>33.381003941704002</v>
      </c>
      <c r="C95">
        <v>-5.5765841416716304</v>
      </c>
      <c r="D95">
        <v>1.51332977340768</v>
      </c>
      <c r="E95">
        <v>93</v>
      </c>
      <c r="F95">
        <f t="shared" si="15"/>
        <v>55.5196080397684</v>
      </c>
      <c r="G95">
        <f t="shared" si="16"/>
        <v>33.381003941704002</v>
      </c>
      <c r="H95">
        <f t="shared" si="21"/>
        <v>4.4234158583283696</v>
      </c>
      <c r="I95">
        <f>D95+90</f>
        <v>91.513329773407676</v>
      </c>
    </row>
    <row r="96" spans="1:9" x14ac:dyDescent="0.3">
      <c r="A96">
        <v>63.443294629692502</v>
      </c>
      <c r="B96">
        <v>43.608208150891699</v>
      </c>
      <c r="C96">
        <v>-6.3141754726583104</v>
      </c>
      <c r="D96">
        <v>-0.16074629973048099</v>
      </c>
      <c r="E96">
        <v>94</v>
      </c>
      <c r="F96">
        <f t="shared" si="15"/>
        <v>63.443294629692502</v>
      </c>
      <c r="G96">
        <f t="shared" si="16"/>
        <v>43.608208150891699</v>
      </c>
      <c r="H96">
        <f t="shared" si="21"/>
        <v>3.6858245273416896</v>
      </c>
      <c r="I96">
        <f>D96+88</f>
        <v>87.839253700269524</v>
      </c>
    </row>
    <row r="97" spans="1:9" x14ac:dyDescent="0.3">
      <c r="A97">
        <v>64.827639474848596</v>
      </c>
      <c r="B97">
        <v>5.04528302792842</v>
      </c>
      <c r="C97">
        <v>-5.4371373829664504</v>
      </c>
      <c r="D97">
        <v>0.98439137740296501</v>
      </c>
      <c r="E97">
        <v>95</v>
      </c>
      <c r="F97">
        <f t="shared" si="15"/>
        <v>64.827639474848596</v>
      </c>
      <c r="G97">
        <f t="shared" si="16"/>
        <v>5.04528302792842</v>
      </c>
      <c r="H97">
        <f>SUM(C97,11.8)</f>
        <v>6.3628626170335503</v>
      </c>
      <c r="I97">
        <f>D97+88</f>
        <v>88.984391377402972</v>
      </c>
    </row>
    <row r="98" spans="1:9" x14ac:dyDescent="0.3">
      <c r="A98">
        <v>52.999421348118197</v>
      </c>
      <c r="B98">
        <v>63.9908127067254</v>
      </c>
      <c r="C98">
        <v>-6.0246576084970203</v>
      </c>
      <c r="D98">
        <v>7.9425511309952596E-2</v>
      </c>
      <c r="E98">
        <v>96</v>
      </c>
      <c r="F98">
        <f t="shared" si="15"/>
        <v>52.999421348118197</v>
      </c>
      <c r="G98">
        <f t="shared" si="16"/>
        <v>63.9908127067254</v>
      </c>
      <c r="H98">
        <f t="shared" ref="H98:H101" si="24">SUM(C98,11.8)</f>
        <v>5.7753423915029805</v>
      </c>
      <c r="I98">
        <f>D98+93</f>
        <v>93.07942551130995</v>
      </c>
    </row>
    <row r="99" spans="1:9" x14ac:dyDescent="0.3">
      <c r="A99">
        <v>49.695613054404902</v>
      </c>
      <c r="B99">
        <v>5.9445113261559204</v>
      </c>
      <c r="C99">
        <v>-6.7006782059426504</v>
      </c>
      <c r="D99">
        <v>1.71086022899379</v>
      </c>
      <c r="E99">
        <v>97</v>
      </c>
      <c r="F99">
        <f t="shared" si="15"/>
        <v>49.695613054404902</v>
      </c>
      <c r="G99">
        <f t="shared" si="16"/>
        <v>5.9445113261559204</v>
      </c>
      <c r="H99">
        <f t="shared" si="24"/>
        <v>5.0993217940573503</v>
      </c>
      <c r="I99">
        <f>D99+73</f>
        <v>74.710860228993795</v>
      </c>
    </row>
    <row r="100" spans="1:9" x14ac:dyDescent="0.3">
      <c r="A100">
        <v>155.721625773461</v>
      </c>
      <c r="B100">
        <v>22.341362182726101</v>
      </c>
      <c r="C100">
        <v>-6.5097546709390999</v>
      </c>
      <c r="D100">
        <v>0.66517058711239996</v>
      </c>
      <c r="E100">
        <v>98</v>
      </c>
      <c r="F100">
        <f t="shared" si="15"/>
        <v>155.721625773461</v>
      </c>
      <c r="G100">
        <f t="shared" si="16"/>
        <v>22.341362182726101</v>
      </c>
      <c r="H100">
        <f t="shared" si="24"/>
        <v>5.2902453290609008</v>
      </c>
      <c r="I100">
        <f>D100+97</f>
        <v>97.665170587112399</v>
      </c>
    </row>
    <row r="101" spans="1:9" x14ac:dyDescent="0.3">
      <c r="A101">
        <v>148.091289730798</v>
      </c>
      <c r="B101">
        <v>20.5093403584446</v>
      </c>
      <c r="C101">
        <v>-5.6510849320307601</v>
      </c>
      <c r="D101">
        <v>1.91904088315539</v>
      </c>
      <c r="E101">
        <v>99</v>
      </c>
      <c r="F101">
        <f t="shared" si="15"/>
        <v>148.091289730798</v>
      </c>
      <c r="G101">
        <f t="shared" si="16"/>
        <v>20.5093403584446</v>
      </c>
      <c r="H101">
        <f t="shared" si="24"/>
        <v>6.1489150679692406</v>
      </c>
      <c r="I101">
        <f>D101+76</f>
        <v>77.91904088315539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Rahmani</dc:creator>
  <cp:lastModifiedBy>Mahdi Rahmani</cp:lastModifiedBy>
  <dcterms:created xsi:type="dcterms:W3CDTF">2015-06-05T18:17:20Z</dcterms:created>
  <dcterms:modified xsi:type="dcterms:W3CDTF">2025-04-15T05:24:02Z</dcterms:modified>
</cp:coreProperties>
</file>